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4 DREV PROJecten\04 Tarievenbesluiten\2024\RNB-E\Proces 6 - Publicatie tarievenbesluiten\"/>
    </mc:Choice>
  </mc:AlternateContent>
  <xr:revisionPtr revIDLastSave="0" documentId="13_ncr:1_{CA407881-DBA7-4330-AF87-F6CC3009D22A}" xr6:coauthVersionLast="47" xr6:coauthVersionMax="47" xr10:uidLastSave="{00000000-0000-0000-0000-000000000000}"/>
  <bookViews>
    <workbookView xWindow="28680" yWindow="-120" windowWidth="29040" windowHeight="176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31" l="1"/>
  <c r="C53" i="31"/>
  <c r="B52" i="31"/>
  <c r="C52" i="31"/>
  <c r="B11" i="31"/>
  <c r="C11" i="31"/>
  <c r="B12" i="31"/>
  <c r="C12" i="31"/>
  <c r="B13" i="31"/>
  <c r="C13" i="31"/>
  <c r="B14" i="31"/>
  <c r="C14" i="31"/>
  <c r="B15" i="31"/>
  <c r="C15" i="31"/>
  <c r="B16" i="31"/>
  <c r="C16" i="31"/>
  <c r="B17" i="31"/>
  <c r="C17" i="31"/>
  <c r="O83" i="18" l="1"/>
  <c r="O84" i="18"/>
  <c r="O85" i="18"/>
  <c r="O86" i="18"/>
  <c r="O87" i="18"/>
  <c r="O88" i="18"/>
  <c r="O89" i="18"/>
  <c r="C42" i="31" l="1"/>
  <c r="C43" i="31"/>
  <c r="C44" i="31"/>
  <c r="C45" i="31"/>
  <c r="C46" i="31"/>
  <c r="C47" i="31"/>
  <c r="C48" i="31"/>
  <c r="C49" i="31"/>
  <c r="C50" i="31"/>
  <c r="C51" i="31"/>
  <c r="C41" i="31"/>
  <c r="C21" i="31"/>
  <c r="C22" i="31"/>
  <c r="C23" i="31"/>
  <c r="C24" i="31"/>
  <c r="C25" i="31"/>
  <c r="C26" i="31"/>
  <c r="B21" i="31"/>
  <c r="B22" i="31"/>
  <c r="B23" i="31"/>
  <c r="B24" i="31"/>
  <c r="B25" i="31"/>
  <c r="B26" i="31"/>
  <c r="B51" i="31" l="1"/>
  <c r="B50" i="31"/>
  <c r="B49" i="31"/>
  <c r="B48" i="31"/>
  <c r="B47" i="31"/>
  <c r="B46" i="31"/>
  <c r="B45" i="31"/>
  <c r="B44" i="31"/>
  <c r="B43" i="31"/>
  <c r="B42" i="31"/>
  <c r="B41" i="31"/>
</calcChain>
</file>

<file path=xl/sharedStrings.xml><?xml version="1.0" encoding="utf-8"?>
<sst xmlns="http://schemas.openxmlformats.org/spreadsheetml/2006/main" count="434" uniqueCount="132">
  <si>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</si>
  <si>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</si>
  <si>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</si>
  <si>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</si>
  <si>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</si>
  <si>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</si>
  <si>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</si>
  <si>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</si>
  <si>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</si>
  <si>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</si>
  <si>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</si>
  <si>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</si>
  <si>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</si>
  <si>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</si>
  <si>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</si>
  <si>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</si>
  <si>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</si>
  <si>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</si>
  <si>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</si>
  <si>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</si>
  <si>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</si>
  <si>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</si>
  <si>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</si>
  <si>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</si>
  <si>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</si>
  <si>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</si>
  <si>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</si>
  <si>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</si>
  <si>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</si>
  <si>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</si>
  <si>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</si>
  <si>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</si>
  <si>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</si>
  <si>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</si>
  <si>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</si>
  <si>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</si>
  <si>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</si>
  <si>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</si>
  <si>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</si>
  <si>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</si>
  <si>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</si>
  <si>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</si>
  <si>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</si>
  <si>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</si>
  <si>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</si>
  <si>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</si>
  <si>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</si>
  <si>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</si>
  <si>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</si>
  <si>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</si>
  <si>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</si>
  <si>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</si>
  <si>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</si>
  <si>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</si>
  <si>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</si>
  <si>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</si>
  <si>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</si>
  <si>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</si>
  <si>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 xml:space="preserve">  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</si>
  <si>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</si>
  <si>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</si>
  <si>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</si>
  <si>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</si>
  <si>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</si>
  <si>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</si>
  <si>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</si>
  <si>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</si>
  <si>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</si>
  <si>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</si>
  <si>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</si>
  <si>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</si>
  <si>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</si>
  <si>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</si>
  <si>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A1</t>
  </si>
  <si>
    <t>A2.1</t>
  </si>
  <si>
    <t>A2.2</t>
  </si>
  <si>
    <t>A3</t>
  </si>
  <si>
    <t>A3, A4, A5</t>
  </si>
  <si>
    <t>A6</t>
  </si>
  <si>
    <t>PAV Meerlengte 3 tm 6 MVA</t>
  </si>
  <si>
    <t>PAV Meerlengte &gt; 6 tm 10 MVA</t>
  </si>
  <si>
    <t/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</si>
  <si>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</si>
  <si>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</si>
  <si>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</si>
  <si>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</si>
  <si>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</si>
  <si>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</si>
  <si>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</si>
  <si>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</si>
  <si>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</si>
  <si>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 xml:space="preserve"> Afnemers t/m 3*25A </t>
  </si>
  <si>
    <t xml:space="preserve"> Afnemers &gt; 3*25A  </t>
  </si>
  <si>
    <t xml:space="preserve"> Aansl. cap. &gt; 3*80A t/m 3*250A (173 kVA) </t>
  </si>
  <si>
    <t xml:space="preserve"> Aansl. cap. &gt;173 kVA t/m 1750 kVA </t>
  </si>
  <si>
    <t xml:space="preserve"> Aansl. cap. &gt;1750 kVA t/m 6 MVA </t>
  </si>
  <si>
    <t xml:space="preserve"> Aansl. cap. &gt; 6 MVA t/m 10 MVA </t>
  </si>
  <si>
    <t xml:space="preserve"> PAV meerlengte 3 t/m 6 MVA n-1 veilige aansluiting </t>
  </si>
  <si>
    <t xml:space="preserve"> PAV meerlengte &gt; 6 t/m 10 MVA n-1 veilige aansl. </t>
  </si>
  <si>
    <t xml:space="preserve"> t/m 1*40A  </t>
  </si>
  <si>
    <t xml:space="preserve"> &gt; 1*40A t/m 3*25A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</si>
  <si>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</si>
  <si>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</si>
  <si>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</si>
  <si>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</si>
  <si>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3*160A </t>
  </si>
  <si>
    <t xml:space="preserve"> &gt;3*160A  t/m 3*250A </t>
  </si>
  <si>
    <t xml:space="preserve"> &gt;3*250A (173 kVA) t/m 630 kVA </t>
  </si>
  <si>
    <t xml:space="preserve"> &gt; 630 kVA t/m 1750 kVA </t>
  </si>
  <si>
    <t xml:space="preserve"> &gt; 1750 kVA t/m 6 MVA </t>
  </si>
  <si>
    <t xml:space="preserve"> &gt;6,0 MVA en t/m 10 MVA </t>
  </si>
  <si>
    <t xml:space="preserve"> t/m 1*6 A  </t>
  </si>
  <si>
    <t>ingaande 2009 n.v.t.</t>
  </si>
  <si>
    <t>Afnemers HS (110-150 kV) maximaal 600 uur p/jr</t>
  </si>
  <si>
    <t>&gt; 1500 kW en fysieke aansluitwijze conform ts</t>
  </si>
  <si>
    <t>Afnemers TS (25-50 kV) maximaal 600 uur p/jr</t>
  </si>
  <si>
    <t xml:space="preserve">&gt; 1500 kW en fysieke aansluitwijze conform hs/ms </t>
  </si>
  <si>
    <t>Afnemers Trafo HS+TS/MS maximaal 600 uur p/jr</t>
  </si>
  <si>
    <t>Afnemers MS (1-20 kV) MS-Transport</t>
  </si>
  <si>
    <t>&gt; 1500 kW en fysieke aansluitwijze conform ms transport</t>
  </si>
  <si>
    <t>Afnemers MS (1-20 kV) MS en MS-Distributie</t>
  </si>
  <si>
    <t>&gt; 125 kW t/m 1500 kW of  &gt; 1500 kW en fysieke aansluitwijze conform ms distributie</t>
  </si>
  <si>
    <t>&gt; 50 kW t/m 125 kW</t>
  </si>
  <si>
    <t>&gt; 1 kW t/m 50 kW</t>
  </si>
  <si>
    <t>Rekenvolumina Eenmalige Aansluitvergoeding 2022-2026</t>
  </si>
  <si>
    <t>Bijlage 2a bij Tarievenbesluit Elektriciteit 2024 Enexis</t>
  </si>
  <si>
    <t xml:space="preserve"> Aansl. cap. &gt; 3*80A t/m 3*250A (173 kVA) fysiek aangesloten op LS </t>
  </si>
  <si>
    <t xml:space="preserve"> Afnemers TS (25-50)   (30 MVA maatwerk aansluiting) </t>
  </si>
  <si>
    <t>Bijlage 2c bij Tarievenbesluit Elektriciteit 2024 Enexis</t>
  </si>
  <si>
    <t>Bijlage 2b bij Tarievenbesluit Elektriciteit 2024 Enexis</t>
  </si>
  <si>
    <t>Tarief (EUR)</t>
  </si>
  <si>
    <t xml:space="preserve"> &gt;3*50A en t/m 3*80A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</si>
</sst>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6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  <xf numFmtId="0" fontId="1" fillId="0" borderId="0"/>
    <xf numFmtId="0" fontId="1" fillId="0" borderId="0"/>
    <xf numFmtId="0" fontId="45" fillId="0" borderId="0"/>
  </cellStyleXfs>
  <cellXfs count="93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3" fontId="7" fillId="46" borderId="0" xfId="84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0" borderId="0" xfId="123" applyFo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8" borderId="14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51" borderId="14" xfId="0" applyFont="1" applyFill="1" applyBorder="1" applyAlignment="1"/>
    <xf numFmtId="0" fontId="3" fillId="6" borderId="14" xfId="0" applyFont="1" applyFill="1" applyBorder="1" applyAlignment="1"/>
    <xf numFmtId="0" fontId="3" fillId="0" borderId="23" xfId="124" applyFont="1" applyBorder="1"/>
    <xf numFmtId="0" fontId="1" fillId="0" borderId="0" xfId="124"/>
    <xf numFmtId="0" fontId="3" fillId="52" borderId="14" xfId="0" applyFont="1" applyFill="1" applyBorder="1" applyAlignment="1"/>
    <xf numFmtId="0" fontId="3" fillId="0" borderId="14" xfId="124" applyFont="1" applyBorder="1"/>
    <xf numFmtId="0" fontId="3" fillId="10" borderId="20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</cellXfs>
  <cellStyles count="126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x000d__x000a_JournalTemplate=C:\COMFO\CTALK\JOURSTD.TPL_x000d__x000a_LbStateAddress=3 3 0 251 1 89 2 311_x000d__x000a_LbStateJou" xfId="125" xr:uid="{2BC2E6F0-15E6-4398-977B-966FA208E436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erekening" xfId="6" builtinId="22" hidden="1"/>
    <cellStyle name="Berekening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ontrolecel" xfId="97" builtinId="23" hidden="1" customBuiltin="1"/>
    <cellStyle name="D_Lanvin BP Roth croissance 03 en 04 " xfId="89" xr:uid="{00000000-0005-0000-0000-00004F000000}"/>
    <cellStyle name="Explanatory Text" xfId="22" hidden="1" xr:uid="{00000000-0005-0000-0000-000050000000}"/>
    <cellStyle name="Gekoppelde cel" xfId="7" builtinId="24" hidden="1"/>
    <cellStyle name="Gekoppelde cel" xfId="54" builtinId="24" hidden="1" customBuiltin="1"/>
    <cellStyle name="Gevolgde hyperlink" xfId="48" builtinId="9" hidden="1"/>
    <cellStyle name="Goed" xfId="1" builtinId="26" hidden="1"/>
    <cellStyle name="Goed" xfId="53" builtinId="26" hidden="1" customBuiltin="1"/>
    <cellStyle name="Heading 1" xfId="17" hidden="1" xr:uid="{00000000-0005-0000-0000-000055000000}"/>
    <cellStyle name="Heading 2" xfId="18" hidden="1" xr:uid="{00000000-0005-0000-0000-000057000000}"/>
    <cellStyle name="Heading 3" xfId="19" hidden="1" xr:uid="{00000000-0005-0000-0000-000059000000}"/>
    <cellStyle name="Heading 4" xfId="20" hidden="1" xr:uid="{00000000-0005-0000-0000-00005B000000}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voer" xfId="95" builtinId="20" hidden="1" customBuiltin="1"/>
    <cellStyle name="Komma" xfId="11" builtinId="3" hidden="1"/>
    <cellStyle name="Komma" xfId="50" builtinId="3" hidden="1"/>
    <cellStyle name="Komma" xfId="71" builtinId="3"/>
    <cellStyle name="Komma [0]" xfId="12" builtinId="6" hidde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p 1" xfId="90" builtinId="16" hidden="1" customBuiltin="1"/>
    <cellStyle name="Kop 2" xfId="91" builtinId="17" hidden="1" customBuiltin="1"/>
    <cellStyle name="Kop 3" xfId="92" builtinId="18" hidden="1" customBuiltin="1"/>
    <cellStyle name="Kop 4" xfId="93" builtinId="19" hidden="1" customBuiltin="1"/>
    <cellStyle name="Neutraal" xfId="3" builtinId="28" hidden="1"/>
    <cellStyle name="Neutraal" xfId="55" builtinId="28" hidden="1" customBuiltin="1"/>
    <cellStyle name="Note" xfId="9" hidden="1" xr:uid="{00000000-0005-0000-0000-000069000000}"/>
    <cellStyle name="Ongeldig" xfId="94" builtinId="27" hidden="1" customBuiltin="1"/>
    <cellStyle name="Opm. INTERN" xfId="74" xr:uid="{00000000-0005-0000-0000-00006A000000}"/>
    <cellStyle name="Output" xfId="5" hidden="1" xr:uid="{00000000-0005-0000-0000-00006B000000}"/>
    <cellStyle name="Procent" xfId="15" builtinId="5" hidden="1"/>
    <cellStyle name="Procent" xfId="51" builtinId="5" hidden="1"/>
    <cellStyle name="Procent" xfId="67" builtinId="5"/>
    <cellStyle name="Standaard" xfId="0" builtinId="0" customBuiltin="1"/>
    <cellStyle name="Standaard 2" xfId="70" xr:uid="{00000000-0005-0000-0000-000070000000}"/>
    <cellStyle name="Standaard 2 3 2 2" xfId="124" xr:uid="{CA35EBD1-1F3E-44B2-A76D-8DD2024B05ED}"/>
    <cellStyle name="Standaard 3" xfId="66" xr:uid="{00000000-0005-0000-0000-000071000000}"/>
    <cellStyle name="Standaard 3 4 2" xfId="123" xr:uid="{D8DED036-AF25-4A71-9F1C-7A3DF1C1B342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el" xfId="16" builtinId="15" hidden="1"/>
    <cellStyle name="Titel" xfId="56" builtinId="15" hidden="1" customBuiltin="1"/>
    <cellStyle name="Toelichting" xfId="72" xr:uid="{00000000-0005-0000-0000-000076000000}"/>
    <cellStyle name="Totaal" xfId="23" builtinId="25" hidden="1"/>
    <cellStyle name="Totaal" xfId="57" builtinId="25" hidden="1" customBuiltin="1"/>
    <cellStyle name="Uitvoer" xfId="96" builtinId="21" hidden="1" customBuiltin="1"/>
    <cellStyle name="Valuta" xfId="13" builtinId="4" hidden="1"/>
    <cellStyle name="Valuta [0]" xfId="14" builtinId="7" hidden="1"/>
    <cellStyle name="Verklarende tekst" xfId="98" builtinId="53" hidden="1" customBuiltin="1"/>
    <cellStyle name="Waarschuwingstekst" xfId="21" builtinId="11" hidden="1"/>
    <cellStyle name="Waarschuwingsteks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1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7" customFormat="1" ht="18" x14ac:dyDescent="0.2">
      <c r="B2" s="57" t="s">
        <v>125</v>
      </c>
    </row>
    <row r="5" spans="2:17" s="55" customFormat="1" x14ac:dyDescent="0.2">
      <c r="B5" s="55" t="s">
        <v>70</v>
      </c>
      <c r="G5" s="55" t="s">
        <v>0</v>
      </c>
      <c r="I5" s="55" t="s">
        <v>60</v>
      </c>
      <c r="K5" s="55" t="s">
        <v>1</v>
      </c>
      <c r="M5" s="55" t="s">
        <v>0</v>
      </c>
      <c r="O5" s="55" t="s">
        <v>2</v>
      </c>
    </row>
    <row r="8" spans="2:17" s="55" customFormat="1" x14ac:dyDescent="0.2">
      <c r="B8" s="55" t="s">
        <v>70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79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0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1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1"/>
      <c r="Q15" s="20"/>
    </row>
    <row r="16" spans="2:17" x14ac:dyDescent="0.2">
      <c r="B16" s="27"/>
      <c r="K16" s="17"/>
      <c r="M16" s="27"/>
      <c r="O16" s="82"/>
      <c r="Q16" s="23"/>
    </row>
    <row r="17" spans="2:17" x14ac:dyDescent="0.2">
      <c r="B17" s="26" t="s">
        <v>11</v>
      </c>
      <c r="K17" s="17"/>
      <c r="M17" s="27"/>
      <c r="O17" s="82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0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1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1"/>
      <c r="Q20" s="20"/>
    </row>
    <row r="21" spans="2:17" x14ac:dyDescent="0.2">
      <c r="B21" s="27"/>
      <c r="K21" s="17"/>
      <c r="M21" s="27"/>
      <c r="O21" s="82"/>
      <c r="Q21" s="3"/>
    </row>
    <row r="22" spans="2:17" x14ac:dyDescent="0.2">
      <c r="B22" s="26" t="s">
        <v>13</v>
      </c>
      <c r="K22" s="17"/>
      <c r="M22" s="27"/>
      <c r="O22" s="82"/>
      <c r="Q22" s="3"/>
    </row>
    <row r="23" spans="2:17" x14ac:dyDescent="0.2">
      <c r="B23" s="22" t="s">
        <v>8</v>
      </c>
      <c r="G23" s="42" t="s">
        <v>3</v>
      </c>
      <c r="K23" s="29">
        <v>4.333333333333333</v>
      </c>
      <c r="M23" s="22" t="s">
        <v>4</v>
      </c>
      <c r="O23" s="80">
        <v>2760</v>
      </c>
      <c r="Q23" s="20"/>
    </row>
    <row r="24" spans="2:17" x14ac:dyDescent="0.2">
      <c r="B24" s="22" t="s">
        <v>9</v>
      </c>
      <c r="G24" s="42" t="s">
        <v>3</v>
      </c>
      <c r="K24" s="19">
        <v>79862.663386031374</v>
      </c>
      <c r="M24" s="22" t="s">
        <v>43</v>
      </c>
      <c r="O24" s="81">
        <v>26.89</v>
      </c>
      <c r="Q24" s="20"/>
    </row>
    <row r="25" spans="2:17" x14ac:dyDescent="0.2">
      <c r="B25" s="22" t="s">
        <v>10</v>
      </c>
      <c r="G25" s="42" t="s">
        <v>3</v>
      </c>
      <c r="K25" s="18">
        <v>667680.73891084758</v>
      </c>
      <c r="M25" s="22" t="s">
        <v>44</v>
      </c>
      <c r="O25" s="81">
        <v>3.22</v>
      </c>
      <c r="Q25" s="20"/>
    </row>
    <row r="26" spans="2:17" x14ac:dyDescent="0.2">
      <c r="B26" s="27"/>
      <c r="K26" s="17"/>
      <c r="M26" s="27"/>
      <c r="O26" s="82"/>
    </row>
    <row r="27" spans="2:17" x14ac:dyDescent="0.2">
      <c r="B27" s="26" t="s">
        <v>14</v>
      </c>
      <c r="K27" s="17"/>
      <c r="M27" s="27"/>
      <c r="O27" s="82"/>
    </row>
    <row r="28" spans="2:17" x14ac:dyDescent="0.2">
      <c r="B28" s="22" t="s">
        <v>8</v>
      </c>
      <c r="G28" s="42" t="s">
        <v>3</v>
      </c>
      <c r="K28" s="29">
        <v>1.8787878787878789</v>
      </c>
      <c r="M28" s="22" t="s">
        <v>4</v>
      </c>
      <c r="O28" s="80">
        <v>2760</v>
      </c>
      <c r="Q28" s="20"/>
    </row>
    <row r="29" spans="2:17" x14ac:dyDescent="0.2">
      <c r="B29" s="22" t="s">
        <v>9</v>
      </c>
      <c r="G29" s="42" t="s">
        <v>3</v>
      </c>
      <c r="K29" s="19">
        <v>13166.668885191344</v>
      </c>
      <c r="M29" s="22" t="s">
        <v>43</v>
      </c>
      <c r="O29" s="81">
        <v>13.45</v>
      </c>
      <c r="Q29" s="20"/>
    </row>
    <row r="30" spans="2:17" x14ac:dyDescent="0.2">
      <c r="B30" s="22" t="s">
        <v>12</v>
      </c>
      <c r="G30" s="42" t="s">
        <v>3</v>
      </c>
      <c r="K30" s="18">
        <v>120875.24305555558</v>
      </c>
      <c r="M30" s="22" t="s">
        <v>45</v>
      </c>
      <c r="O30" s="81">
        <v>1.1100000000000001</v>
      </c>
      <c r="Q30" s="20"/>
    </row>
    <row r="31" spans="2:17" x14ac:dyDescent="0.2">
      <c r="B31" s="27"/>
      <c r="K31" s="17"/>
      <c r="M31" s="27"/>
      <c r="O31" s="82"/>
    </row>
    <row r="32" spans="2:17" x14ac:dyDescent="0.2">
      <c r="B32" s="26" t="s">
        <v>15</v>
      </c>
      <c r="K32" s="17"/>
      <c r="M32" s="27"/>
      <c r="O32" s="82"/>
    </row>
    <row r="33" spans="2:17" x14ac:dyDescent="0.2">
      <c r="B33" s="22" t="s">
        <v>8</v>
      </c>
      <c r="G33" s="42" t="s">
        <v>3</v>
      </c>
      <c r="K33" s="29">
        <v>238.38945191040844</v>
      </c>
      <c r="M33" s="22" t="s">
        <v>4</v>
      </c>
      <c r="O33" s="80">
        <v>2760</v>
      </c>
      <c r="Q33" s="20"/>
    </row>
    <row r="34" spans="2:17" x14ac:dyDescent="0.2">
      <c r="B34" s="22" t="s">
        <v>9</v>
      </c>
      <c r="G34" s="42" t="s">
        <v>3</v>
      </c>
      <c r="K34" s="19">
        <v>1196369.6226941568</v>
      </c>
      <c r="M34" s="22" t="s">
        <v>43</v>
      </c>
      <c r="O34" s="81">
        <v>37.200000000000003</v>
      </c>
      <c r="Q34" s="20"/>
    </row>
    <row r="35" spans="2:17" x14ac:dyDescent="0.2">
      <c r="B35" s="22" t="s">
        <v>10</v>
      </c>
      <c r="G35" s="42" t="s">
        <v>3</v>
      </c>
      <c r="K35" s="18">
        <v>11695631.547299622</v>
      </c>
      <c r="M35" s="22" t="s">
        <v>44</v>
      </c>
      <c r="O35" s="81">
        <v>3.81</v>
      </c>
      <c r="Q35" s="20"/>
    </row>
    <row r="36" spans="2:17" x14ac:dyDescent="0.2">
      <c r="B36" s="27"/>
      <c r="K36" s="17"/>
      <c r="M36" s="27"/>
      <c r="O36" s="82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5</v>
      </c>
      <c r="M38" s="22" t="s">
        <v>4</v>
      </c>
      <c r="O38" s="80">
        <v>2760</v>
      </c>
      <c r="Q38" s="20"/>
    </row>
    <row r="39" spans="2:17" x14ac:dyDescent="0.2">
      <c r="B39" s="22" t="s">
        <v>9</v>
      </c>
      <c r="G39" s="42" t="s">
        <v>3</v>
      </c>
      <c r="K39" s="19">
        <v>62812.358769738727</v>
      </c>
      <c r="M39" s="22" t="s">
        <v>43</v>
      </c>
      <c r="O39" s="81">
        <v>18.600000000000001</v>
      </c>
      <c r="Q39" s="20"/>
    </row>
    <row r="40" spans="2:17" x14ac:dyDescent="0.2">
      <c r="B40" s="22" t="s">
        <v>12</v>
      </c>
      <c r="G40" s="42" t="s">
        <v>3</v>
      </c>
      <c r="K40" s="18">
        <v>576554.00564971764</v>
      </c>
      <c r="M40" s="22" t="s">
        <v>45</v>
      </c>
      <c r="O40" s="81">
        <v>1.32</v>
      </c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321.46354428640143</v>
      </c>
      <c r="M46" s="22" t="s">
        <v>4</v>
      </c>
      <c r="O46" s="80">
        <v>441</v>
      </c>
      <c r="Q46" s="20"/>
    </row>
    <row r="47" spans="2:17" x14ac:dyDescent="0.2">
      <c r="B47" s="22" t="s">
        <v>19</v>
      </c>
      <c r="G47" s="42" t="s">
        <v>3</v>
      </c>
      <c r="K47" s="19">
        <v>871266.86184423638</v>
      </c>
      <c r="M47" s="22" t="s">
        <v>43</v>
      </c>
      <c r="O47" s="81">
        <v>24.19</v>
      </c>
      <c r="Q47" s="20"/>
    </row>
    <row r="48" spans="2:17" x14ac:dyDescent="0.2">
      <c r="B48" s="22" t="s">
        <v>10</v>
      </c>
      <c r="G48" s="42" t="s">
        <v>3</v>
      </c>
      <c r="K48" s="19">
        <v>8094803.059971313</v>
      </c>
      <c r="M48" s="22" t="s">
        <v>44</v>
      </c>
      <c r="O48" s="81">
        <v>2.6</v>
      </c>
      <c r="Q48" s="20"/>
    </row>
    <row r="49" spans="2:17" x14ac:dyDescent="0.2">
      <c r="B49" s="22" t="s">
        <v>20</v>
      </c>
      <c r="G49" s="42" t="s">
        <v>3</v>
      </c>
      <c r="K49" s="18">
        <v>3303815072.4892716</v>
      </c>
      <c r="M49" s="22" t="s">
        <v>46</v>
      </c>
      <c r="O49" s="81">
        <v>1.2800000000000001E-2</v>
      </c>
      <c r="Q49" s="20"/>
    </row>
    <row r="50" spans="2:17" x14ac:dyDescent="0.2">
      <c r="B50" s="27"/>
      <c r="K50" s="17"/>
      <c r="M50" s="27"/>
      <c r="O50" s="83"/>
    </row>
    <row r="51" spans="2:17" x14ac:dyDescent="0.2">
      <c r="B51" s="26" t="s">
        <v>21</v>
      </c>
      <c r="K51" s="17"/>
      <c r="M51" s="27"/>
      <c r="O51" s="83"/>
    </row>
    <row r="52" spans="2:17" x14ac:dyDescent="0.2">
      <c r="B52" s="22" t="s">
        <v>8</v>
      </c>
      <c r="G52" s="42" t="s">
        <v>3</v>
      </c>
      <c r="K52" s="29">
        <v>12336.723025493027</v>
      </c>
      <c r="M52" s="22" t="s">
        <v>4</v>
      </c>
      <c r="O52" s="80">
        <v>441</v>
      </c>
      <c r="Q52" s="20"/>
    </row>
    <row r="53" spans="2:17" x14ac:dyDescent="0.2">
      <c r="B53" s="22" t="s">
        <v>19</v>
      </c>
      <c r="G53" s="42" t="s">
        <v>3</v>
      </c>
      <c r="K53" s="19">
        <v>3178430.7873296547</v>
      </c>
      <c r="M53" s="22" t="s">
        <v>43</v>
      </c>
      <c r="O53" s="81">
        <v>26.47</v>
      </c>
      <c r="Q53" s="20"/>
    </row>
    <row r="54" spans="2:17" x14ac:dyDescent="0.2">
      <c r="B54" s="22" t="s">
        <v>10</v>
      </c>
      <c r="G54" s="42" t="s">
        <v>3</v>
      </c>
      <c r="K54" s="19">
        <v>26767253.093220685</v>
      </c>
      <c r="M54" s="22" t="s">
        <v>44</v>
      </c>
      <c r="O54" s="81">
        <v>3.14</v>
      </c>
      <c r="Q54" s="20"/>
    </row>
    <row r="55" spans="2:17" x14ac:dyDescent="0.2">
      <c r="B55" s="22" t="s">
        <v>20</v>
      </c>
      <c r="G55" s="42" t="s">
        <v>3</v>
      </c>
      <c r="K55" s="18">
        <v>8182220159.795929</v>
      </c>
      <c r="M55" s="22" t="s">
        <v>46</v>
      </c>
      <c r="O55" s="81">
        <v>2.06E-2</v>
      </c>
      <c r="Q55" s="20"/>
    </row>
    <row r="56" spans="2:17" x14ac:dyDescent="0.2">
      <c r="B56" s="27"/>
      <c r="K56" s="17"/>
      <c r="M56" s="27"/>
      <c r="O56" s="83"/>
      <c r="Q56" s="3"/>
    </row>
    <row r="57" spans="2:17" x14ac:dyDescent="0.2">
      <c r="B57" s="26" t="s">
        <v>22</v>
      </c>
      <c r="K57" s="17"/>
      <c r="M57" s="27"/>
      <c r="O57" s="83"/>
    </row>
    <row r="58" spans="2:17" x14ac:dyDescent="0.2">
      <c r="B58" s="22" t="s">
        <v>8</v>
      </c>
      <c r="G58" s="42" t="s">
        <v>3</v>
      </c>
      <c r="K58" s="29">
        <v>0</v>
      </c>
      <c r="M58" s="22" t="s">
        <v>4</v>
      </c>
      <c r="O58" s="80"/>
      <c r="Q58" s="20"/>
    </row>
    <row r="59" spans="2:17" x14ac:dyDescent="0.2">
      <c r="B59" s="22" t="s">
        <v>19</v>
      </c>
      <c r="G59" s="42" t="s">
        <v>3</v>
      </c>
      <c r="K59" s="19">
        <v>0</v>
      </c>
      <c r="M59" s="22" t="s">
        <v>43</v>
      </c>
      <c r="O59" s="81"/>
      <c r="Q59" s="20"/>
    </row>
    <row r="60" spans="2:17" x14ac:dyDescent="0.2">
      <c r="B60" s="22" t="s">
        <v>10</v>
      </c>
      <c r="G60" s="42" t="s">
        <v>3</v>
      </c>
      <c r="K60" s="19">
        <v>0</v>
      </c>
      <c r="M60" s="22" t="s">
        <v>44</v>
      </c>
      <c r="O60" s="81"/>
      <c r="Q60" s="20"/>
    </row>
    <row r="61" spans="2:17" x14ac:dyDescent="0.2">
      <c r="B61" s="22" t="s">
        <v>20</v>
      </c>
      <c r="G61" s="42" t="s">
        <v>3</v>
      </c>
      <c r="K61" s="18">
        <v>0</v>
      </c>
      <c r="M61" s="22" t="s">
        <v>46</v>
      </c>
      <c r="O61" s="81"/>
      <c r="Q61" s="20"/>
    </row>
    <row r="62" spans="2:17" x14ac:dyDescent="0.2">
      <c r="B62" s="27"/>
      <c r="K62" s="14"/>
      <c r="M62" s="27"/>
      <c r="O62" s="84"/>
    </row>
    <row r="63" spans="2:17" x14ac:dyDescent="0.2">
      <c r="B63" s="26" t="s">
        <v>23</v>
      </c>
      <c r="K63" s="17"/>
      <c r="M63" s="27"/>
      <c r="O63" s="83"/>
    </row>
    <row r="64" spans="2:17" x14ac:dyDescent="0.2">
      <c r="B64" s="22" t="s">
        <v>8</v>
      </c>
      <c r="G64" s="42" t="s">
        <v>3</v>
      </c>
      <c r="K64" s="29">
        <v>13994.616900982612</v>
      </c>
      <c r="M64" s="22" t="s">
        <v>4</v>
      </c>
      <c r="O64" s="80">
        <v>441</v>
      </c>
      <c r="Q64" s="20"/>
    </row>
    <row r="65" spans="2:17" x14ac:dyDescent="0.2">
      <c r="B65" s="22" t="s">
        <v>19</v>
      </c>
      <c r="G65" s="42" t="s">
        <v>3</v>
      </c>
      <c r="K65" s="19">
        <v>1043420.1058052337</v>
      </c>
      <c r="M65" s="22" t="s">
        <v>43</v>
      </c>
      <c r="O65" s="81">
        <v>44.84</v>
      </c>
      <c r="Q65" s="20"/>
    </row>
    <row r="66" spans="2:17" x14ac:dyDescent="0.2">
      <c r="B66" s="22" t="s">
        <v>10</v>
      </c>
      <c r="G66" s="42" t="s">
        <v>3</v>
      </c>
      <c r="K66" s="19">
        <v>7808090.9562651291</v>
      </c>
      <c r="M66" s="22" t="s">
        <v>44</v>
      </c>
      <c r="O66" s="81">
        <v>3.14</v>
      </c>
      <c r="Q66" s="20"/>
    </row>
    <row r="67" spans="2:17" x14ac:dyDescent="0.2">
      <c r="B67" s="22" t="s">
        <v>20</v>
      </c>
      <c r="G67" s="42" t="s">
        <v>3</v>
      </c>
      <c r="K67" s="18">
        <v>1929337703.3959529</v>
      </c>
      <c r="M67" s="22" t="s">
        <v>46</v>
      </c>
      <c r="O67" s="81">
        <v>2.06E-2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2" t="s">
        <v>3</v>
      </c>
      <c r="K73" s="29">
        <v>5119.4873232323225</v>
      </c>
      <c r="M73" s="22" t="s">
        <v>4</v>
      </c>
      <c r="O73" s="80">
        <v>18</v>
      </c>
      <c r="Q73" s="20"/>
    </row>
    <row r="74" spans="2:17" x14ac:dyDescent="0.2">
      <c r="B74" s="22" t="s">
        <v>19</v>
      </c>
      <c r="G74" s="42" t="s">
        <v>3</v>
      </c>
      <c r="K74" s="19">
        <v>176809.20194638919</v>
      </c>
      <c r="M74" s="22" t="s">
        <v>43</v>
      </c>
      <c r="O74" s="81">
        <v>14.93</v>
      </c>
      <c r="Q74" s="20"/>
    </row>
    <row r="75" spans="2:17" x14ac:dyDescent="0.2">
      <c r="B75" s="22" t="s">
        <v>26</v>
      </c>
      <c r="G75" s="42" t="s">
        <v>3</v>
      </c>
      <c r="K75" s="19">
        <v>103190540.45409299</v>
      </c>
      <c r="M75" s="22" t="s">
        <v>46</v>
      </c>
      <c r="O75" s="81">
        <v>3.5999999999999997E-2</v>
      </c>
      <c r="Q75" s="20"/>
    </row>
    <row r="76" spans="2:17" x14ac:dyDescent="0.2">
      <c r="B76" s="22" t="s">
        <v>20</v>
      </c>
      <c r="G76" s="42" t="s">
        <v>3</v>
      </c>
      <c r="K76" s="18">
        <v>151423014.5340524</v>
      </c>
      <c r="M76" s="22" t="s">
        <v>46</v>
      </c>
      <c r="O76" s="81">
        <v>6.88E-2</v>
      </c>
      <c r="Q76" s="20"/>
    </row>
    <row r="77" spans="2:17" x14ac:dyDescent="0.2">
      <c r="B77" s="27"/>
      <c r="K77" s="17"/>
      <c r="M77" s="27"/>
      <c r="O77" s="83"/>
    </row>
    <row r="78" spans="2:17" x14ac:dyDescent="0.2">
      <c r="B78" s="26" t="s">
        <v>27</v>
      </c>
      <c r="K78" s="17"/>
      <c r="M78" s="27"/>
      <c r="O78" s="83"/>
    </row>
    <row r="79" spans="2:17" x14ac:dyDescent="0.2">
      <c r="B79" s="22" t="s">
        <v>28</v>
      </c>
      <c r="G79" s="42" t="s">
        <v>3</v>
      </c>
      <c r="K79" s="29">
        <v>1204220.3316557913</v>
      </c>
      <c r="M79" s="22" t="s">
        <v>4</v>
      </c>
      <c r="O79" s="81">
        <v>0.54</v>
      </c>
      <c r="Q79" s="20"/>
    </row>
    <row r="80" spans="2:17" x14ac:dyDescent="0.2">
      <c r="B80" s="22" t="s">
        <v>29</v>
      </c>
      <c r="G80" s="42" t="s">
        <v>3</v>
      </c>
      <c r="K80" s="18">
        <v>2744561.9751569279</v>
      </c>
      <c r="M80" s="22" t="s">
        <v>4</v>
      </c>
      <c r="O80" s="81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22069.504875640476</v>
      </c>
      <c r="M83" s="22" t="s">
        <v>4</v>
      </c>
      <c r="O83" s="85">
        <f>R83*$O$92</f>
        <v>3472.9999999999995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23051.21994257241</v>
      </c>
      <c r="M84" s="22" t="s">
        <v>4</v>
      </c>
      <c r="O84" s="85">
        <f t="shared" ref="O84:O89" si="0">R84*$O$92</f>
        <v>2778.3999999999996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25361.217771293479</v>
      </c>
      <c r="M85" s="22" t="s">
        <v>4</v>
      </c>
      <c r="O85" s="85">
        <f t="shared" si="0"/>
        <v>2083.7999999999997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63709.964868165291</v>
      </c>
      <c r="M86" s="22" t="s">
        <v>4</v>
      </c>
      <c r="O86" s="85">
        <f t="shared" si="0"/>
        <v>1389.1999999999998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2605044.1914998018</v>
      </c>
      <c r="M87" s="22" t="s">
        <v>4</v>
      </c>
      <c r="O87" s="85">
        <f t="shared" si="0"/>
        <v>277.83999999999997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5237.0983792698926</v>
      </c>
      <c r="M88" s="22" t="s">
        <v>4</v>
      </c>
      <c r="O88" s="85">
        <f t="shared" si="0"/>
        <v>34.729999999999997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1204220.3316557913</v>
      </c>
      <c r="M89" s="22" t="s">
        <v>4</v>
      </c>
      <c r="O89" s="85">
        <f t="shared" si="0"/>
        <v>3.4729999999999999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1">
        <v>69.459999999999994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234371474.03263673</v>
      </c>
      <c r="M96" s="22" t="s">
        <v>48</v>
      </c>
      <c r="O96" s="81">
        <v>1.6299999999999999E-2</v>
      </c>
      <c r="Q96" s="20"/>
    </row>
    <row r="97" spans="2:17" x14ac:dyDescent="0.2">
      <c r="B97" s="22" t="s">
        <v>42</v>
      </c>
      <c r="G97" s="42" t="s">
        <v>3</v>
      </c>
      <c r="K97" s="18">
        <v>13818215.218002519</v>
      </c>
      <c r="M97" s="22" t="s">
        <v>48</v>
      </c>
      <c r="O97" s="81">
        <v>1.6299999999999999E-2</v>
      </c>
      <c r="Q97" s="20"/>
    </row>
    <row r="98" spans="2:17" x14ac:dyDescent="0.2">
      <c r="O98" s="77"/>
    </row>
    <row r="99" spans="2:17" s="55" customFormat="1" x14ac:dyDescent="0.2">
      <c r="B99" s="55" t="s">
        <v>71</v>
      </c>
      <c r="O99" s="78"/>
    </row>
    <row r="100" spans="2:17" x14ac:dyDescent="0.2">
      <c r="O100" s="77"/>
    </row>
    <row r="101" spans="2:17" x14ac:dyDescent="0.2">
      <c r="B101" s="56" t="s">
        <v>72</v>
      </c>
      <c r="O101" s="77"/>
    </row>
    <row r="102" spans="2:17" x14ac:dyDescent="0.2">
      <c r="B102" s="56"/>
      <c r="O102" s="77"/>
    </row>
    <row r="103" spans="2:17" x14ac:dyDescent="0.2">
      <c r="B103" s="56" t="s">
        <v>51</v>
      </c>
      <c r="G103" s="42" t="s">
        <v>3</v>
      </c>
      <c r="I103" s="59" t="s">
        <v>73</v>
      </c>
      <c r="K103" s="30">
        <v>1204220.3316557913</v>
      </c>
      <c r="M103" s="42" t="s">
        <v>4</v>
      </c>
      <c r="O103" s="81">
        <v>6.91</v>
      </c>
      <c r="Q103" s="20"/>
    </row>
    <row r="104" spans="2:17" x14ac:dyDescent="0.2">
      <c r="B104" s="54"/>
      <c r="I104" s="60"/>
      <c r="K104" s="16"/>
      <c r="O104" s="27"/>
    </row>
    <row r="105" spans="2:17" x14ac:dyDescent="0.2">
      <c r="B105" s="56" t="s">
        <v>49</v>
      </c>
      <c r="I105" s="60"/>
      <c r="K105" s="16"/>
      <c r="O105" s="27"/>
    </row>
    <row r="106" spans="2:17" x14ac:dyDescent="0.2">
      <c r="B106" s="53" t="s">
        <v>91</v>
      </c>
      <c r="G106" s="42" t="s">
        <v>3</v>
      </c>
      <c r="I106" s="61" t="s">
        <v>74</v>
      </c>
      <c r="K106" s="29">
        <v>2610332.74603259</v>
      </c>
      <c r="M106" s="42" t="s">
        <v>4</v>
      </c>
      <c r="O106" s="81">
        <v>31.2</v>
      </c>
      <c r="Q106" s="20"/>
    </row>
    <row r="107" spans="2:17" x14ac:dyDescent="0.2">
      <c r="B107" s="52" t="s">
        <v>92</v>
      </c>
      <c r="G107" s="42" t="s">
        <v>3</v>
      </c>
      <c r="I107" s="62" t="s">
        <v>75</v>
      </c>
      <c r="K107" s="19">
        <v>134229.22912433831</v>
      </c>
      <c r="M107" s="42" t="s">
        <v>4</v>
      </c>
      <c r="O107" s="81">
        <v>40.630000000000003</v>
      </c>
      <c r="Q107" s="20"/>
    </row>
    <row r="108" spans="2:17" x14ac:dyDescent="0.2">
      <c r="B108" s="52"/>
      <c r="G108" s="42" t="s">
        <v>3</v>
      </c>
      <c r="I108" s="63"/>
      <c r="K108" s="19"/>
      <c r="M108" s="42" t="s">
        <v>4</v>
      </c>
      <c r="O108" s="81"/>
      <c r="Q108" s="20"/>
    </row>
    <row r="109" spans="2:17" x14ac:dyDescent="0.2">
      <c r="B109" s="52"/>
      <c r="G109" s="42" t="s">
        <v>3</v>
      </c>
      <c r="I109" s="63"/>
      <c r="K109" s="19"/>
      <c r="M109" s="42" t="s">
        <v>4</v>
      </c>
      <c r="O109" s="81"/>
      <c r="Q109" s="20"/>
    </row>
    <row r="110" spans="2:17" x14ac:dyDescent="0.2">
      <c r="B110" s="52"/>
      <c r="G110" s="42" t="s">
        <v>3</v>
      </c>
      <c r="I110" s="63"/>
      <c r="K110" s="19"/>
      <c r="M110" s="42" t="s">
        <v>4</v>
      </c>
      <c r="O110" s="81"/>
      <c r="Q110" s="20"/>
    </row>
    <row r="111" spans="2:17" x14ac:dyDescent="0.2">
      <c r="B111" s="52"/>
      <c r="G111" s="42" t="s">
        <v>3</v>
      </c>
      <c r="I111" s="63"/>
      <c r="K111" s="19"/>
      <c r="M111" s="42" t="s">
        <v>4</v>
      </c>
      <c r="O111" s="81"/>
      <c r="Q111" s="20"/>
    </row>
    <row r="112" spans="2:17" x14ac:dyDescent="0.2">
      <c r="B112" s="51"/>
      <c r="G112" s="42" t="s">
        <v>3</v>
      </c>
      <c r="I112" s="64"/>
      <c r="K112" s="18"/>
      <c r="M112" s="42" t="s">
        <v>4</v>
      </c>
      <c r="O112" s="81"/>
      <c r="Q112" s="20"/>
    </row>
    <row r="113" spans="2:17" x14ac:dyDescent="0.2">
      <c r="B113" s="54"/>
      <c r="I113" s="60"/>
      <c r="K113" s="16"/>
      <c r="O113" s="27"/>
    </row>
    <row r="114" spans="2:17" x14ac:dyDescent="0.2">
      <c r="B114" s="56" t="s">
        <v>57</v>
      </c>
      <c r="I114" s="60"/>
      <c r="K114" s="16"/>
      <c r="O114" s="27"/>
    </row>
    <row r="115" spans="2:17" x14ac:dyDescent="0.2">
      <c r="B115" s="53" t="s">
        <v>126</v>
      </c>
      <c r="G115" s="42" t="s">
        <v>3</v>
      </c>
      <c r="I115" s="65" t="s">
        <v>76</v>
      </c>
      <c r="K115" s="29">
        <v>0</v>
      </c>
      <c r="M115" s="42" t="s">
        <v>4</v>
      </c>
      <c r="O115" s="81">
        <v>311</v>
      </c>
      <c r="Q115" s="20"/>
    </row>
    <row r="116" spans="2:17" x14ac:dyDescent="0.2">
      <c r="B116" s="52" t="s">
        <v>93</v>
      </c>
      <c r="G116" s="42" t="s">
        <v>3</v>
      </c>
      <c r="I116" s="67" t="s">
        <v>76</v>
      </c>
      <c r="K116" s="19">
        <v>16427.49870235032</v>
      </c>
      <c r="M116" s="42" t="s">
        <v>4</v>
      </c>
      <c r="O116" s="81">
        <v>311</v>
      </c>
      <c r="Q116" s="20"/>
    </row>
    <row r="117" spans="2:17" x14ac:dyDescent="0.2">
      <c r="B117" s="52" t="s">
        <v>94</v>
      </c>
      <c r="G117" s="42" t="s">
        <v>3</v>
      </c>
      <c r="I117" s="68" t="s">
        <v>77</v>
      </c>
      <c r="K117" s="19">
        <v>14747.807009441873</v>
      </c>
      <c r="M117" s="42" t="s">
        <v>4</v>
      </c>
      <c r="O117" s="81">
        <v>1192</v>
      </c>
      <c r="Q117" s="20"/>
    </row>
    <row r="118" spans="2:17" x14ac:dyDescent="0.2">
      <c r="B118" s="52" t="s">
        <v>95</v>
      </c>
      <c r="G118" s="42" t="s">
        <v>3</v>
      </c>
      <c r="I118" s="68" t="s">
        <v>78</v>
      </c>
      <c r="K118" s="19">
        <v>494.31827821098113</v>
      </c>
      <c r="M118" s="42" t="s">
        <v>4</v>
      </c>
      <c r="O118" s="81">
        <v>3288</v>
      </c>
      <c r="Q118" s="20"/>
    </row>
    <row r="119" spans="2:17" x14ac:dyDescent="0.2">
      <c r="B119" s="52" t="s">
        <v>96</v>
      </c>
      <c r="G119" s="42" t="s">
        <v>3</v>
      </c>
      <c r="I119" s="63" t="s">
        <v>78</v>
      </c>
      <c r="K119" s="19">
        <v>128.26701277742487</v>
      </c>
      <c r="M119" s="42" t="s">
        <v>4</v>
      </c>
      <c r="O119" s="81">
        <v>3834</v>
      </c>
      <c r="Q119" s="20"/>
    </row>
    <row r="120" spans="2:17" x14ac:dyDescent="0.2">
      <c r="B120" s="52" t="s">
        <v>127</v>
      </c>
      <c r="G120" s="42" t="s">
        <v>3</v>
      </c>
      <c r="I120" s="63"/>
      <c r="K120" s="19">
        <v>0</v>
      </c>
      <c r="M120" s="42" t="s">
        <v>4</v>
      </c>
      <c r="O120" s="81"/>
      <c r="Q120" s="20"/>
    </row>
    <row r="121" spans="2:17" x14ac:dyDescent="0.2">
      <c r="B121" s="52"/>
      <c r="G121" s="42" t="s">
        <v>3</v>
      </c>
      <c r="I121" s="63"/>
      <c r="K121" s="19"/>
      <c r="M121" s="42" t="s">
        <v>4</v>
      </c>
      <c r="O121" s="81"/>
      <c r="Q121" s="20"/>
    </row>
    <row r="122" spans="2:17" x14ac:dyDescent="0.2">
      <c r="B122" s="52"/>
      <c r="G122" s="42" t="s">
        <v>3</v>
      </c>
      <c r="I122" s="63"/>
      <c r="K122" s="19"/>
      <c r="M122" s="42" t="s">
        <v>4</v>
      </c>
      <c r="O122" s="81"/>
      <c r="Q122" s="20"/>
    </row>
    <row r="123" spans="2:17" x14ac:dyDescent="0.2">
      <c r="B123" s="52"/>
      <c r="G123" s="42" t="s">
        <v>3</v>
      </c>
      <c r="I123" s="63"/>
      <c r="K123" s="19"/>
      <c r="M123" s="42" t="s">
        <v>4</v>
      </c>
      <c r="O123" s="81"/>
      <c r="Q123" s="20"/>
    </row>
    <row r="124" spans="2:17" x14ac:dyDescent="0.2">
      <c r="B124" s="52"/>
      <c r="G124" s="42" t="s">
        <v>3</v>
      </c>
      <c r="I124" s="63"/>
      <c r="K124" s="19"/>
      <c r="M124" s="42" t="s">
        <v>4</v>
      </c>
      <c r="O124" s="81"/>
      <c r="Q124" s="20"/>
    </row>
    <row r="125" spans="2:17" x14ac:dyDescent="0.2">
      <c r="B125" s="52"/>
      <c r="G125" s="42" t="s">
        <v>3</v>
      </c>
      <c r="I125" s="63"/>
      <c r="K125" s="19"/>
      <c r="M125" s="42" t="s">
        <v>4</v>
      </c>
      <c r="O125" s="81"/>
      <c r="Q125" s="20"/>
    </row>
    <row r="126" spans="2:17" x14ac:dyDescent="0.2">
      <c r="B126" s="52" t="s">
        <v>58</v>
      </c>
      <c r="G126" s="42" t="s">
        <v>3</v>
      </c>
      <c r="I126" s="63"/>
      <c r="K126" s="19"/>
      <c r="M126" s="42" t="s">
        <v>4</v>
      </c>
      <c r="O126" s="81"/>
      <c r="Q126" s="20"/>
    </row>
    <row r="127" spans="2:17" x14ac:dyDescent="0.2">
      <c r="B127" s="52" t="s">
        <v>58</v>
      </c>
      <c r="G127" s="42" t="s">
        <v>3</v>
      </c>
      <c r="I127" s="63"/>
      <c r="K127" s="19"/>
      <c r="M127" s="42" t="s">
        <v>4</v>
      </c>
      <c r="O127" s="81"/>
      <c r="Q127" s="20"/>
    </row>
    <row r="128" spans="2:17" x14ac:dyDescent="0.2">
      <c r="B128" s="52" t="s">
        <v>58</v>
      </c>
      <c r="G128" s="42" t="s">
        <v>3</v>
      </c>
      <c r="I128" s="63"/>
      <c r="K128" s="19"/>
      <c r="M128" s="42" t="s">
        <v>4</v>
      </c>
      <c r="O128" s="81"/>
      <c r="Q128" s="20"/>
    </row>
    <row r="129" spans="2:17" x14ac:dyDescent="0.2">
      <c r="B129" s="52" t="s">
        <v>58</v>
      </c>
      <c r="G129" s="42" t="s">
        <v>3</v>
      </c>
      <c r="I129" s="63"/>
      <c r="K129" s="19"/>
      <c r="M129" s="42" t="s">
        <v>4</v>
      </c>
      <c r="O129" s="81"/>
      <c r="Q129" s="20"/>
    </row>
    <row r="130" spans="2:17" x14ac:dyDescent="0.2">
      <c r="B130" s="51" t="s">
        <v>58</v>
      </c>
      <c r="G130" s="42" t="s">
        <v>3</v>
      </c>
      <c r="I130" s="64"/>
      <c r="K130" s="18"/>
      <c r="M130" s="42" t="s">
        <v>4</v>
      </c>
      <c r="O130" s="81"/>
      <c r="Q130" s="20"/>
    </row>
    <row r="131" spans="2:17" x14ac:dyDescent="0.2">
      <c r="B131" s="54"/>
      <c r="I131" s="60"/>
      <c r="K131" s="16"/>
      <c r="O131" s="27"/>
    </row>
    <row r="132" spans="2:17" x14ac:dyDescent="0.2">
      <c r="B132" s="56" t="s">
        <v>50</v>
      </c>
      <c r="I132" s="60"/>
      <c r="K132" s="16"/>
      <c r="O132" s="27"/>
    </row>
    <row r="133" spans="2:17" x14ac:dyDescent="0.2">
      <c r="B133" s="8" t="s">
        <v>97</v>
      </c>
      <c r="G133" s="42" t="s">
        <v>3</v>
      </c>
      <c r="I133" s="69" t="s">
        <v>79</v>
      </c>
      <c r="K133" s="29">
        <v>128893.579773623</v>
      </c>
      <c r="M133" s="42" t="s">
        <v>59</v>
      </c>
      <c r="O133" s="81">
        <v>4.2</v>
      </c>
      <c r="Q133" s="20"/>
    </row>
    <row r="134" spans="2:17" x14ac:dyDescent="0.2">
      <c r="B134" s="7" t="s">
        <v>98</v>
      </c>
      <c r="G134" s="42" t="s">
        <v>3</v>
      </c>
      <c r="I134" s="70" t="s">
        <v>80</v>
      </c>
      <c r="K134" s="19">
        <v>116350.29448903901</v>
      </c>
      <c r="M134" s="42" t="s">
        <v>59</v>
      </c>
      <c r="O134" s="81">
        <v>4.66</v>
      </c>
      <c r="Q134" s="20"/>
    </row>
    <row r="135" spans="2:17" x14ac:dyDescent="0.2">
      <c r="B135" s="51"/>
      <c r="G135" s="42" t="s">
        <v>3</v>
      </c>
      <c r="I135" s="64"/>
      <c r="K135" s="6"/>
      <c r="M135" s="42" t="s">
        <v>59</v>
      </c>
      <c r="O135" s="81"/>
      <c r="Q135" s="20"/>
    </row>
    <row r="136" spans="2:17" x14ac:dyDescent="0.2">
      <c r="B136" s="56"/>
    </row>
    <row r="137" spans="2:17" x14ac:dyDescent="0.2">
      <c r="B137" s="56" t="s">
        <v>124</v>
      </c>
    </row>
    <row r="138" spans="2:17" x14ac:dyDescent="0.2">
      <c r="B138" s="56"/>
    </row>
    <row r="139" spans="2:17" x14ac:dyDescent="0.2">
      <c r="B139" s="56" t="s">
        <v>52</v>
      </c>
      <c r="G139" s="42" t="s">
        <v>3</v>
      </c>
      <c r="I139" s="59" t="s">
        <v>73</v>
      </c>
      <c r="K139" s="30">
        <v>15512.1193863523</v>
      </c>
      <c r="M139" s="58" t="s">
        <v>5</v>
      </c>
      <c r="O139" s="48">
        <v>541</v>
      </c>
      <c r="Q139" s="20"/>
    </row>
    <row r="140" spans="2:17" x14ac:dyDescent="0.2">
      <c r="I140" s="60"/>
      <c r="K140" s="16"/>
      <c r="O140" s="15"/>
    </row>
    <row r="141" spans="2:17" x14ac:dyDescent="0.2">
      <c r="B141" s="56" t="s">
        <v>53</v>
      </c>
      <c r="I141" s="60"/>
      <c r="K141" s="16"/>
      <c r="O141" s="15"/>
    </row>
    <row r="142" spans="2:17" x14ac:dyDescent="0.2">
      <c r="B142" s="5" t="s">
        <v>99</v>
      </c>
      <c r="G142" s="42" t="s">
        <v>3</v>
      </c>
      <c r="I142" s="61" t="s">
        <v>74</v>
      </c>
      <c r="K142" s="29">
        <v>6247.9561137932824</v>
      </c>
      <c r="M142" s="58" t="s">
        <v>5</v>
      </c>
      <c r="O142" s="48">
        <v>1040</v>
      </c>
      <c r="Q142" s="20"/>
    </row>
    <row r="143" spans="2:17" x14ac:dyDescent="0.2">
      <c r="B143" s="4" t="s">
        <v>100</v>
      </c>
      <c r="G143" s="42" t="s">
        <v>3</v>
      </c>
      <c r="I143" s="71" t="s">
        <v>74</v>
      </c>
      <c r="K143" s="19">
        <v>16350.442764688525</v>
      </c>
      <c r="M143" s="58" t="s">
        <v>5</v>
      </c>
      <c r="O143" s="48">
        <v>1040</v>
      </c>
      <c r="Q143" s="20"/>
    </row>
    <row r="144" spans="2:17" x14ac:dyDescent="0.2">
      <c r="B144" s="4" t="s">
        <v>101</v>
      </c>
      <c r="G144" s="42" t="s">
        <v>3</v>
      </c>
      <c r="I144" s="62" t="s">
        <v>75</v>
      </c>
      <c r="K144" s="19">
        <v>1034.2621746922439</v>
      </c>
      <c r="M144" s="58" t="s">
        <v>5</v>
      </c>
      <c r="O144" s="48">
        <v>1270</v>
      </c>
      <c r="Q144" s="20"/>
    </row>
    <row r="145" spans="2:17" x14ac:dyDescent="0.2">
      <c r="B145" s="4" t="s">
        <v>102</v>
      </c>
      <c r="G145" s="42" t="s">
        <v>3</v>
      </c>
      <c r="I145" s="62" t="s">
        <v>75</v>
      </c>
      <c r="K145" s="19">
        <v>294.18751782125787</v>
      </c>
      <c r="M145" s="58" t="s">
        <v>5</v>
      </c>
      <c r="O145" s="48">
        <v>1270</v>
      </c>
      <c r="Q145" s="20"/>
    </row>
    <row r="146" spans="2:17" x14ac:dyDescent="0.2">
      <c r="B146" s="52" t="s">
        <v>103</v>
      </c>
      <c r="G146" s="42" t="s">
        <v>3</v>
      </c>
      <c r="I146" s="62" t="s">
        <v>75</v>
      </c>
      <c r="K146" s="19">
        <v>245.48988428835818</v>
      </c>
      <c r="M146" s="58" t="s">
        <v>5</v>
      </c>
      <c r="O146" s="48">
        <v>1521</v>
      </c>
      <c r="Q146" s="20"/>
    </row>
    <row r="147" spans="2:17" x14ac:dyDescent="0.2">
      <c r="B147" s="4" t="s">
        <v>104</v>
      </c>
      <c r="G147" s="42" t="s">
        <v>3</v>
      </c>
      <c r="I147" s="62" t="s">
        <v>75</v>
      </c>
      <c r="K147" s="19">
        <v>490.26656329381211</v>
      </c>
      <c r="M147" s="58" t="s">
        <v>5</v>
      </c>
      <c r="O147" s="48">
        <v>1521</v>
      </c>
      <c r="Q147" s="20"/>
    </row>
    <row r="148" spans="2:17" x14ac:dyDescent="0.2">
      <c r="B148" s="6"/>
      <c r="G148" s="42" t="s">
        <v>3</v>
      </c>
      <c r="I148" s="72" t="s">
        <v>81</v>
      </c>
      <c r="K148" s="18"/>
      <c r="M148" s="58" t="s">
        <v>5</v>
      </c>
      <c r="O148" s="48"/>
      <c r="Q148" s="20"/>
    </row>
    <row r="149" spans="2:17" ht="15" x14ac:dyDescent="0.25">
      <c r="I149" s="73"/>
      <c r="K149" s="16"/>
      <c r="M149" s="58"/>
      <c r="O149" s="27"/>
      <c r="Q149" s="3"/>
    </row>
    <row r="150" spans="2:17" ht="15" x14ac:dyDescent="0.25">
      <c r="B150" s="47" t="s">
        <v>54</v>
      </c>
      <c r="I150" s="73"/>
      <c r="K150" s="16"/>
      <c r="M150" s="58"/>
      <c r="O150" s="27"/>
    </row>
    <row r="151" spans="2:17" x14ac:dyDescent="0.2">
      <c r="B151" s="5" t="s">
        <v>105</v>
      </c>
      <c r="G151" s="42" t="s">
        <v>3</v>
      </c>
      <c r="I151" s="65" t="s">
        <v>76</v>
      </c>
      <c r="K151" s="29">
        <v>303.87258780525093</v>
      </c>
      <c r="M151" s="58" t="s">
        <v>5</v>
      </c>
      <c r="O151" s="48">
        <v>4412</v>
      </c>
      <c r="Q151" s="20"/>
    </row>
    <row r="152" spans="2:17" x14ac:dyDescent="0.2">
      <c r="B152" s="4" t="s">
        <v>106</v>
      </c>
      <c r="G152" s="42" t="s">
        <v>3</v>
      </c>
      <c r="I152" s="66" t="s">
        <v>76</v>
      </c>
      <c r="K152" s="19">
        <v>677.61606940944455</v>
      </c>
      <c r="M152" s="58" t="s">
        <v>5</v>
      </c>
      <c r="O152" s="48">
        <v>5831</v>
      </c>
      <c r="Q152" s="20"/>
    </row>
    <row r="153" spans="2:17" x14ac:dyDescent="0.2">
      <c r="B153" s="52" t="s">
        <v>107</v>
      </c>
      <c r="G153" s="42" t="s">
        <v>3</v>
      </c>
      <c r="I153" s="74" t="s">
        <v>82</v>
      </c>
      <c r="K153" s="19">
        <v>276.86804751409585</v>
      </c>
      <c r="M153" s="58" t="s">
        <v>5</v>
      </c>
      <c r="O153" s="48">
        <v>18730</v>
      </c>
      <c r="Q153" s="20"/>
    </row>
    <row r="154" spans="2:17" x14ac:dyDescent="0.2">
      <c r="B154" s="4" t="s">
        <v>108</v>
      </c>
      <c r="G154" s="42" t="s">
        <v>3</v>
      </c>
      <c r="I154" s="67" t="s">
        <v>83</v>
      </c>
      <c r="K154" s="19">
        <v>217.67471051018995</v>
      </c>
      <c r="M154" s="58" t="s">
        <v>5</v>
      </c>
      <c r="O154" s="48">
        <v>41819</v>
      </c>
      <c r="Q154" s="20"/>
    </row>
    <row r="155" spans="2:17" x14ac:dyDescent="0.2">
      <c r="B155" s="52" t="s">
        <v>109</v>
      </c>
      <c r="G155" s="42" t="s">
        <v>3</v>
      </c>
      <c r="I155" s="68" t="s">
        <v>78</v>
      </c>
      <c r="K155" s="19">
        <v>1.8998386508020548</v>
      </c>
      <c r="M155" s="58" t="s">
        <v>5</v>
      </c>
      <c r="O155" s="48">
        <v>312503</v>
      </c>
      <c r="Q155" s="20"/>
    </row>
    <row r="156" spans="2:17" x14ac:dyDescent="0.2">
      <c r="B156" s="4" t="s">
        <v>110</v>
      </c>
      <c r="G156" s="42" t="s">
        <v>3</v>
      </c>
      <c r="I156" s="68" t="s">
        <v>78</v>
      </c>
      <c r="K156" s="19">
        <v>2.5640687699886544</v>
      </c>
      <c r="M156" s="58" t="s">
        <v>5</v>
      </c>
      <c r="O156" s="48">
        <v>456181</v>
      </c>
      <c r="Q156" s="20"/>
    </row>
    <row r="157" spans="2:17" x14ac:dyDescent="0.2">
      <c r="B157" s="4"/>
      <c r="G157" s="42" t="s">
        <v>3</v>
      </c>
      <c r="I157" s="75"/>
      <c r="K157" s="19"/>
      <c r="M157" s="58" t="s">
        <v>5</v>
      </c>
      <c r="O157" s="48"/>
      <c r="Q157" s="20"/>
    </row>
    <row r="158" spans="2:17" x14ac:dyDescent="0.2">
      <c r="B158" s="4"/>
      <c r="G158" s="42" t="s">
        <v>3</v>
      </c>
      <c r="I158" s="75"/>
      <c r="K158" s="19"/>
      <c r="M158" s="58" t="s">
        <v>5</v>
      </c>
      <c r="O158" s="48"/>
      <c r="Q158" s="20"/>
    </row>
    <row r="159" spans="2:17" x14ac:dyDescent="0.2">
      <c r="B159" s="4"/>
      <c r="G159" s="42" t="s">
        <v>3</v>
      </c>
      <c r="I159" s="75"/>
      <c r="K159" s="19"/>
      <c r="M159" s="58" t="s">
        <v>5</v>
      </c>
      <c r="O159" s="48"/>
      <c r="Q159" s="20"/>
    </row>
    <row r="160" spans="2:17" x14ac:dyDescent="0.2">
      <c r="B160" s="4"/>
      <c r="G160" s="42" t="s">
        <v>3</v>
      </c>
      <c r="I160" s="75"/>
      <c r="K160" s="19"/>
      <c r="M160" s="58" t="s">
        <v>5</v>
      </c>
      <c r="O160" s="48"/>
      <c r="Q160" s="20"/>
    </row>
    <row r="161" spans="2:17" x14ac:dyDescent="0.2">
      <c r="B161" s="4"/>
      <c r="G161" s="42" t="s">
        <v>3</v>
      </c>
      <c r="I161" s="75"/>
      <c r="K161" s="19"/>
      <c r="M161" s="58" t="s">
        <v>5</v>
      </c>
      <c r="O161" s="48"/>
      <c r="Q161" s="20"/>
    </row>
    <row r="162" spans="2:17" x14ac:dyDescent="0.2">
      <c r="B162" s="4"/>
      <c r="G162" s="42" t="s">
        <v>3</v>
      </c>
      <c r="I162" s="75"/>
      <c r="K162" s="19"/>
      <c r="M162" s="58" t="s">
        <v>5</v>
      </c>
      <c r="O162" s="48"/>
      <c r="Q162" s="20"/>
    </row>
    <row r="163" spans="2:17" x14ac:dyDescent="0.2">
      <c r="B163" s="4"/>
      <c r="G163" s="42" t="s">
        <v>3</v>
      </c>
      <c r="I163" s="75"/>
      <c r="K163" s="19"/>
      <c r="M163" s="58" t="s">
        <v>5</v>
      </c>
      <c r="O163" s="48"/>
      <c r="Q163" s="20"/>
    </row>
    <row r="164" spans="2:17" x14ac:dyDescent="0.2">
      <c r="B164" s="4"/>
      <c r="G164" s="42" t="s">
        <v>3</v>
      </c>
      <c r="I164" s="75"/>
      <c r="K164" s="19"/>
      <c r="M164" s="58" t="s">
        <v>5</v>
      </c>
      <c r="O164" s="48"/>
      <c r="Q164" s="20"/>
    </row>
    <row r="165" spans="2:17" x14ac:dyDescent="0.2">
      <c r="B165" s="4"/>
      <c r="G165" s="42" t="s">
        <v>3</v>
      </c>
      <c r="I165" s="75"/>
      <c r="K165" s="19"/>
      <c r="M165" s="58" t="s">
        <v>5</v>
      </c>
      <c r="O165" s="48"/>
      <c r="Q165" s="20"/>
    </row>
    <row r="166" spans="2:17" x14ac:dyDescent="0.2">
      <c r="B166" s="6"/>
      <c r="I166" s="72"/>
      <c r="K166" s="18"/>
      <c r="M166" s="58" t="s">
        <v>5</v>
      </c>
      <c r="O166" s="48"/>
      <c r="Q166" s="20"/>
    </row>
    <row r="167" spans="2:17" ht="15" x14ac:dyDescent="0.25">
      <c r="B167" s="56"/>
      <c r="I167" s="73"/>
      <c r="K167" s="16"/>
      <c r="M167" s="58"/>
      <c r="O167" s="27"/>
    </row>
    <row r="168" spans="2:17" ht="15" x14ac:dyDescent="0.25">
      <c r="B168" s="47" t="s">
        <v>55</v>
      </c>
      <c r="I168" s="73"/>
      <c r="K168" s="16"/>
      <c r="M168" s="58"/>
      <c r="O168" s="27"/>
      <c r="P168" s="2"/>
      <c r="Q168" s="2"/>
    </row>
    <row r="169" spans="2:17" x14ac:dyDescent="0.2">
      <c r="B169" s="5" t="s">
        <v>111</v>
      </c>
      <c r="G169" s="42" t="s">
        <v>3</v>
      </c>
      <c r="I169" s="76" t="s">
        <v>84</v>
      </c>
      <c r="K169" s="29">
        <v>264.94754451897313</v>
      </c>
      <c r="M169" s="58" t="s">
        <v>56</v>
      </c>
      <c r="O169" s="48">
        <v>25.3</v>
      </c>
      <c r="Q169" s="20"/>
    </row>
    <row r="170" spans="2:17" x14ac:dyDescent="0.2">
      <c r="B170" s="4" t="s">
        <v>99</v>
      </c>
      <c r="G170" s="42" t="s">
        <v>3</v>
      </c>
      <c r="I170" s="71" t="s">
        <v>85</v>
      </c>
      <c r="K170" s="19">
        <v>37203.324328724462</v>
      </c>
      <c r="M170" s="58" t="s">
        <v>56</v>
      </c>
      <c r="O170" s="48">
        <v>28.5</v>
      </c>
      <c r="Q170" s="20"/>
    </row>
    <row r="171" spans="2:17" x14ac:dyDescent="0.2">
      <c r="B171" s="4" t="s">
        <v>100</v>
      </c>
      <c r="G171" s="42" t="s">
        <v>3</v>
      </c>
      <c r="I171" s="71" t="s">
        <v>85</v>
      </c>
      <c r="K171" s="19">
        <v>177.61500235715027</v>
      </c>
      <c r="M171" s="58" t="s">
        <v>56</v>
      </c>
      <c r="O171" s="48">
        <v>28.5</v>
      </c>
      <c r="Q171" s="20"/>
    </row>
    <row r="172" spans="2:17" x14ac:dyDescent="0.2">
      <c r="B172" s="4" t="s">
        <v>101</v>
      </c>
      <c r="G172" s="42" t="s">
        <v>3</v>
      </c>
      <c r="I172" s="62" t="s">
        <v>86</v>
      </c>
      <c r="K172" s="19">
        <v>164.16591650868256</v>
      </c>
      <c r="M172" s="58" t="s">
        <v>56</v>
      </c>
      <c r="O172" s="48">
        <v>28.5</v>
      </c>
      <c r="Q172" s="20"/>
    </row>
    <row r="173" spans="2:17" x14ac:dyDescent="0.2">
      <c r="B173" s="4" t="s">
        <v>102</v>
      </c>
      <c r="G173" s="42" t="s">
        <v>3</v>
      </c>
      <c r="I173" s="62" t="s">
        <v>86</v>
      </c>
      <c r="K173" s="19">
        <v>54.401715896296373</v>
      </c>
      <c r="M173" s="58" t="s">
        <v>56</v>
      </c>
      <c r="O173" s="48">
        <v>28.5</v>
      </c>
      <c r="Q173" s="20"/>
    </row>
    <row r="174" spans="2:17" x14ac:dyDescent="0.2">
      <c r="B174" s="4" t="s">
        <v>131</v>
      </c>
      <c r="G174" s="42" t="s">
        <v>3</v>
      </c>
      <c r="I174" s="62" t="s">
        <v>86</v>
      </c>
      <c r="K174" s="19">
        <v>9306.8079621095731</v>
      </c>
      <c r="M174" s="58" t="s">
        <v>56</v>
      </c>
      <c r="O174" s="48">
        <v>36.700000000000003</v>
      </c>
      <c r="Q174" s="20"/>
    </row>
    <row r="175" spans="2:17" x14ac:dyDescent="0.2">
      <c r="B175" s="4" t="s">
        <v>105</v>
      </c>
      <c r="G175" s="42" t="s">
        <v>3</v>
      </c>
      <c r="I175" s="66" t="s">
        <v>86</v>
      </c>
      <c r="K175" s="19">
        <v>0</v>
      </c>
      <c r="M175" s="58" t="s">
        <v>56</v>
      </c>
      <c r="O175" s="48">
        <v>67</v>
      </c>
      <c r="Q175" s="20"/>
    </row>
    <row r="176" spans="2:17" x14ac:dyDescent="0.2">
      <c r="B176" s="4" t="s">
        <v>106</v>
      </c>
      <c r="G176" s="42" t="s">
        <v>3</v>
      </c>
      <c r="I176" s="66" t="s">
        <v>87</v>
      </c>
      <c r="K176" s="19">
        <v>139004.15826987926</v>
      </c>
      <c r="M176" s="58" t="s">
        <v>56</v>
      </c>
      <c r="O176" s="48">
        <v>67.699999999999989</v>
      </c>
      <c r="Q176" s="20"/>
    </row>
    <row r="177" spans="2:17" x14ac:dyDescent="0.2">
      <c r="B177" s="4" t="s">
        <v>107</v>
      </c>
      <c r="G177" s="42" t="s">
        <v>3</v>
      </c>
      <c r="I177" s="74" t="s">
        <v>87</v>
      </c>
      <c r="K177" s="19">
        <v>11409.749086000616</v>
      </c>
      <c r="M177" s="58" t="s">
        <v>56</v>
      </c>
      <c r="O177" s="48">
        <v>109.1</v>
      </c>
      <c r="Q177" s="20"/>
    </row>
    <row r="178" spans="2:17" x14ac:dyDescent="0.2">
      <c r="B178" s="4" t="s">
        <v>108</v>
      </c>
      <c r="G178" s="42" t="s">
        <v>3</v>
      </c>
      <c r="I178" s="67" t="s">
        <v>88</v>
      </c>
      <c r="K178" s="19">
        <v>14676.602698336157</v>
      </c>
      <c r="M178" s="58" t="s">
        <v>56</v>
      </c>
      <c r="O178" s="48">
        <v>109.1</v>
      </c>
      <c r="Q178" s="20"/>
    </row>
    <row r="179" spans="2:17" x14ac:dyDescent="0.2">
      <c r="B179" s="4" t="s">
        <v>109</v>
      </c>
      <c r="G179" s="42" t="s">
        <v>3</v>
      </c>
      <c r="I179" s="68" t="s">
        <v>89</v>
      </c>
      <c r="K179" s="19">
        <v>2752.3647499287545</v>
      </c>
      <c r="M179" s="58" t="s">
        <v>56</v>
      </c>
      <c r="O179" s="48">
        <v>246.2</v>
      </c>
      <c r="Q179" s="20"/>
    </row>
    <row r="180" spans="2:17" x14ac:dyDescent="0.2">
      <c r="B180" s="4" t="s">
        <v>110</v>
      </c>
      <c r="G180" s="42" t="s">
        <v>3</v>
      </c>
      <c r="I180" s="68" t="s">
        <v>90</v>
      </c>
      <c r="K180" s="19">
        <v>7784.3175611931119</v>
      </c>
      <c r="M180" s="58" t="s">
        <v>56</v>
      </c>
      <c r="O180" s="48">
        <v>288.7</v>
      </c>
      <c r="Q180" s="20"/>
    </row>
    <row r="181" spans="2:17" x14ac:dyDescent="0.2">
      <c r="B181" s="4"/>
      <c r="G181" s="42" t="s">
        <v>3</v>
      </c>
      <c r="I181" s="19"/>
      <c r="K181" s="19"/>
      <c r="M181" s="58" t="s">
        <v>56</v>
      </c>
      <c r="O181" s="48"/>
      <c r="Q181" s="20"/>
    </row>
    <row r="182" spans="2:17" x14ac:dyDescent="0.2">
      <c r="B182" s="52"/>
      <c r="G182" s="42" t="s">
        <v>3</v>
      </c>
      <c r="I182" s="19"/>
      <c r="K182" s="19"/>
      <c r="M182" s="58" t="s">
        <v>56</v>
      </c>
      <c r="O182" s="48"/>
      <c r="Q182" s="20"/>
    </row>
    <row r="183" spans="2:17" x14ac:dyDescent="0.2">
      <c r="B183" s="4"/>
      <c r="G183" s="42" t="s">
        <v>3</v>
      </c>
      <c r="I183" s="19"/>
      <c r="K183" s="19"/>
      <c r="M183" s="58" t="s">
        <v>56</v>
      </c>
      <c r="O183" s="48"/>
      <c r="Q183" s="20"/>
    </row>
    <row r="184" spans="2:17" x14ac:dyDescent="0.2">
      <c r="B184" s="4"/>
      <c r="G184" s="42" t="s">
        <v>3</v>
      </c>
      <c r="I184" s="19"/>
      <c r="K184" s="19"/>
      <c r="M184" s="58" t="s">
        <v>56</v>
      </c>
      <c r="O184" s="48"/>
      <c r="Q184" s="20"/>
    </row>
    <row r="185" spans="2:17" x14ac:dyDescent="0.2">
      <c r="B185" s="52"/>
      <c r="G185" s="42" t="s">
        <v>3</v>
      </c>
      <c r="I185" s="19"/>
      <c r="K185" s="19"/>
      <c r="M185" s="58" t="s">
        <v>56</v>
      </c>
      <c r="O185" s="48"/>
      <c r="Q185" s="20"/>
    </row>
    <row r="186" spans="2:17" x14ac:dyDescent="0.2">
      <c r="B186" s="6"/>
      <c r="G186" s="42" t="s">
        <v>3</v>
      </c>
      <c r="I186" s="1"/>
      <c r="K186" s="1"/>
      <c r="M186" s="58" t="s">
        <v>56</v>
      </c>
      <c r="O186" s="48"/>
      <c r="Q186" s="20"/>
    </row>
    <row r="187" spans="2:17" x14ac:dyDescent="0.2">
      <c r="K187" s="2"/>
      <c r="M187" s="58"/>
      <c r="O187" s="2"/>
    </row>
    <row r="191" spans="2:17" x14ac:dyDescent="0.2">
      <c r="K191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I29" sqref="I29"/>
      <selection pane="topRight" activeCell="I29" sqref="I29"/>
      <selection pane="bottomLeft" activeCell="I29" sqref="I29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77.28515625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7" t="s">
        <v>129</v>
      </c>
    </row>
    <row r="5" spans="2:7" s="49" customFormat="1" x14ac:dyDescent="0.2">
      <c r="B5" s="49" t="s">
        <v>61</v>
      </c>
      <c r="G5" s="49" t="s">
        <v>62</v>
      </c>
    </row>
    <row r="8" spans="2:7" s="49" customFormat="1" x14ac:dyDescent="0.2">
      <c r="B8" s="49" t="s">
        <v>63</v>
      </c>
    </row>
    <row r="10" spans="2:7" x14ac:dyDescent="0.2">
      <c r="B10" s="56" t="s">
        <v>64</v>
      </c>
    </row>
    <row r="12" spans="2:7" x14ac:dyDescent="0.2">
      <c r="B12" s="45" t="s">
        <v>7</v>
      </c>
      <c r="C12" s="44"/>
      <c r="D12" s="44"/>
      <c r="E12" s="44"/>
      <c r="F12" s="44"/>
      <c r="G12" s="86" t="s">
        <v>112</v>
      </c>
    </row>
    <row r="13" spans="2:7" x14ac:dyDescent="0.2">
      <c r="B13" s="43" t="s">
        <v>113</v>
      </c>
      <c r="G13" s="87" t="s">
        <v>112</v>
      </c>
    </row>
    <row r="14" spans="2:7" x14ac:dyDescent="0.2">
      <c r="B14" s="43" t="s">
        <v>13</v>
      </c>
      <c r="G14" s="87" t="s">
        <v>114</v>
      </c>
    </row>
    <row r="15" spans="2:7" x14ac:dyDescent="0.2">
      <c r="B15" s="43" t="s">
        <v>115</v>
      </c>
      <c r="G15" s="87" t="s">
        <v>114</v>
      </c>
    </row>
    <row r="16" spans="2:7" x14ac:dyDescent="0.2">
      <c r="B16" s="43" t="s">
        <v>15</v>
      </c>
      <c r="G16" s="87" t="s">
        <v>116</v>
      </c>
    </row>
    <row r="17" spans="2:7" x14ac:dyDescent="0.2">
      <c r="B17" s="41" t="s">
        <v>117</v>
      </c>
      <c r="C17" s="40"/>
      <c r="D17" s="40"/>
      <c r="E17" s="40"/>
      <c r="F17" s="40"/>
      <c r="G17" s="88" t="s">
        <v>116</v>
      </c>
    </row>
    <row r="19" spans="2:7" x14ac:dyDescent="0.2">
      <c r="B19" s="45" t="s">
        <v>118</v>
      </c>
      <c r="C19" s="44"/>
      <c r="D19" s="44"/>
      <c r="E19" s="44"/>
      <c r="F19" s="44"/>
      <c r="G19" s="86" t="s">
        <v>119</v>
      </c>
    </row>
    <row r="20" spans="2:7" x14ac:dyDescent="0.2">
      <c r="B20" s="43" t="s">
        <v>120</v>
      </c>
      <c r="G20" s="87" t="s">
        <v>121</v>
      </c>
    </row>
    <row r="21" spans="2:7" x14ac:dyDescent="0.2">
      <c r="B21" s="41" t="s">
        <v>23</v>
      </c>
      <c r="C21" s="40"/>
      <c r="D21" s="40"/>
      <c r="E21" s="40"/>
      <c r="F21" s="40"/>
      <c r="G21" s="88" t="s">
        <v>122</v>
      </c>
    </row>
    <row r="23" spans="2:7" x14ac:dyDescent="0.2">
      <c r="B23" s="39" t="s">
        <v>25</v>
      </c>
      <c r="C23" s="38"/>
      <c r="D23" s="38"/>
      <c r="E23" s="38"/>
      <c r="F23" s="38"/>
      <c r="G23" s="89" t="s">
        <v>123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F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6" s="46" customFormat="1" ht="18" x14ac:dyDescent="0.2">
      <c r="B2" s="46" t="s">
        <v>128</v>
      </c>
    </row>
    <row r="4" spans="2:6" x14ac:dyDescent="0.2">
      <c r="C4" s="37"/>
    </row>
    <row r="5" spans="2:6" s="49" customFormat="1" x14ac:dyDescent="0.2">
      <c r="B5" s="49" t="s">
        <v>61</v>
      </c>
      <c r="C5" s="49" t="s">
        <v>130</v>
      </c>
      <c r="D5" s="49" t="s">
        <v>65</v>
      </c>
      <c r="E5" s="49" t="s">
        <v>66</v>
      </c>
      <c r="F5" s="49" t="s">
        <v>67</v>
      </c>
    </row>
    <row r="8" spans="2:6" s="49" customFormat="1" x14ac:dyDescent="0.2">
      <c r="B8" s="49" t="s">
        <v>68</v>
      </c>
    </row>
    <row r="10" spans="2:6" x14ac:dyDescent="0.2">
      <c r="B10" s="56" t="s">
        <v>68</v>
      </c>
    </row>
    <row r="11" spans="2:6" x14ac:dyDescent="0.2">
      <c r="B11" s="36" t="str">
        <f>'2a Tarieven'!B139</f>
        <v>EAV t/m 1*6A (per aansluiting)</v>
      </c>
      <c r="C11" s="35">
        <f>'2a Tarieven'!O139</f>
        <v>541</v>
      </c>
      <c r="D11" s="90">
        <v>153.43701611879683</v>
      </c>
      <c r="E11" s="90">
        <v>71.312983881203209</v>
      </c>
      <c r="F11" s="90">
        <v>316.25</v>
      </c>
    </row>
    <row r="12" spans="2:6" x14ac:dyDescent="0.2">
      <c r="B12" s="34" t="str">
        <f>'2a Tarieven'!B142</f>
        <v xml:space="preserve"> t/m 1*40A  </v>
      </c>
      <c r="C12" s="33">
        <f>'2a Tarieven'!O142</f>
        <v>1040</v>
      </c>
      <c r="D12" s="91">
        <v>277.34399765189312</v>
      </c>
      <c r="E12" s="91">
        <v>249.65600234810682</v>
      </c>
      <c r="F12" s="91">
        <v>513</v>
      </c>
    </row>
    <row r="13" spans="2:6" x14ac:dyDescent="0.2">
      <c r="B13" s="34" t="str">
        <f>'2a Tarieven'!B143</f>
        <v xml:space="preserve"> &gt; 1*40A t/m 3*25A </v>
      </c>
      <c r="C13" s="33">
        <f>'2a Tarieven'!O143</f>
        <v>1040</v>
      </c>
      <c r="D13" s="91">
        <v>277.34399765189312</v>
      </c>
      <c r="E13" s="91">
        <v>249.65600234810682</v>
      </c>
      <c r="F13" s="91">
        <v>513</v>
      </c>
    </row>
    <row r="14" spans="2:6" x14ac:dyDescent="0.2">
      <c r="B14" s="34" t="str">
        <f>'2a Tarieven'!B144</f>
        <v xml:space="preserve"> &gt;3*25A en t/m 3*40A </v>
      </c>
      <c r="C14" s="33">
        <f>'2a Tarieven'!O144</f>
        <v>1270</v>
      </c>
      <c r="D14" s="91">
        <v>407.35324129651855</v>
      </c>
      <c r="E14" s="91">
        <v>349.64675870348134</v>
      </c>
      <c r="F14" s="91">
        <v>513</v>
      </c>
    </row>
    <row r="15" spans="2:6" x14ac:dyDescent="0.2">
      <c r="B15" s="34" t="str">
        <f>'2a Tarieven'!B145</f>
        <v xml:space="preserve"> &gt;3*40A en t/m 3*50A </v>
      </c>
      <c r="C15" s="33">
        <f>'2a Tarieven'!O145</f>
        <v>1270</v>
      </c>
      <c r="D15" s="91">
        <v>407.35324129651855</v>
      </c>
      <c r="E15" s="91">
        <v>349.64675870348134</v>
      </c>
      <c r="F15" s="91">
        <v>513</v>
      </c>
    </row>
    <row r="16" spans="2:6" x14ac:dyDescent="0.2">
      <c r="B16" s="34" t="str">
        <f>'2a Tarieven'!B146</f>
        <v xml:space="preserve"> &gt;3*50A en t/m 3*63A </v>
      </c>
      <c r="C16" s="33">
        <f>'2a Tarieven'!O146</f>
        <v>1521</v>
      </c>
      <c r="D16" s="91">
        <v>390.06250316055622</v>
      </c>
      <c r="E16" s="91">
        <v>470.33749683944365</v>
      </c>
      <c r="F16" s="91">
        <v>660.6</v>
      </c>
    </row>
    <row r="17" spans="2:6" x14ac:dyDescent="0.2">
      <c r="B17" s="34" t="str">
        <f>'2a Tarieven'!B147</f>
        <v xml:space="preserve"> &gt;3*63A en t/m 3*80A </v>
      </c>
      <c r="C17" s="33">
        <f>'2a Tarieven'!O147</f>
        <v>1521</v>
      </c>
      <c r="D17" s="91">
        <v>390.06250316055622</v>
      </c>
      <c r="E17" s="91">
        <v>470.33749683944365</v>
      </c>
      <c r="F17" s="91">
        <v>660.6</v>
      </c>
    </row>
    <row r="18" spans="2:6" x14ac:dyDescent="0.2">
      <c r="B18" s="34"/>
      <c r="C18" s="33"/>
      <c r="D18" s="91"/>
      <c r="E18" s="91"/>
      <c r="F18" s="91"/>
    </row>
    <row r="19" spans="2:6" x14ac:dyDescent="0.2">
      <c r="B19" s="34"/>
      <c r="C19" s="33"/>
      <c r="D19" s="91"/>
      <c r="E19" s="91"/>
      <c r="F19" s="91"/>
    </row>
    <row r="20" spans="2:6" x14ac:dyDescent="0.2">
      <c r="B20" s="34"/>
      <c r="C20" s="33"/>
      <c r="D20" s="91"/>
      <c r="E20" s="91"/>
      <c r="F20" s="91"/>
    </row>
    <row r="21" spans="2:6" x14ac:dyDescent="0.2">
      <c r="B21" s="34" t="str">
        <f>'2a Tarieven'!B151</f>
        <v xml:space="preserve"> &gt;3*80A en t/m 3*160A </v>
      </c>
      <c r="C21" s="33">
        <f>'2a Tarieven'!O151</f>
        <v>4412</v>
      </c>
      <c r="D21" s="91">
        <v>1368.5</v>
      </c>
      <c r="E21" s="91">
        <v>1368.5</v>
      </c>
      <c r="F21" s="91">
        <v>1675</v>
      </c>
    </row>
    <row r="22" spans="2:6" x14ac:dyDescent="0.2">
      <c r="B22" s="34" t="str">
        <f>'2a Tarieven'!B152</f>
        <v xml:space="preserve"> &gt;3*160A  t/m 3*250A </v>
      </c>
      <c r="C22" s="33">
        <f>'2a Tarieven'!O152</f>
        <v>5831</v>
      </c>
      <c r="D22" s="91">
        <v>2069.25</v>
      </c>
      <c r="E22" s="91">
        <v>2069.25</v>
      </c>
      <c r="F22" s="91">
        <v>1692.4999999999998</v>
      </c>
    </row>
    <row r="23" spans="2:6" x14ac:dyDescent="0.2">
      <c r="B23" s="34" t="str">
        <f>'2a Tarieven'!B153</f>
        <v xml:space="preserve"> &gt;3*250A (173 kVA) t/m 630 kVA </v>
      </c>
      <c r="C23" s="33">
        <f>'2a Tarieven'!O153</f>
        <v>18730</v>
      </c>
      <c r="D23" s="91">
        <v>2500</v>
      </c>
      <c r="E23" s="91">
        <v>13502.5</v>
      </c>
      <c r="F23" s="91">
        <v>2727.5</v>
      </c>
    </row>
    <row r="24" spans="2:6" x14ac:dyDescent="0.2">
      <c r="B24" s="34" t="str">
        <f>'2a Tarieven'!B154</f>
        <v xml:space="preserve"> &gt; 630 kVA t/m 1750 kVA </v>
      </c>
      <c r="C24" s="33">
        <f>'2a Tarieven'!O154</f>
        <v>41819</v>
      </c>
      <c r="D24" s="91">
        <v>2500.0000000000005</v>
      </c>
      <c r="E24" s="91">
        <v>36591.5</v>
      </c>
      <c r="F24" s="91">
        <v>2727.5</v>
      </c>
    </row>
    <row r="25" spans="2:6" x14ac:dyDescent="0.2">
      <c r="B25" s="34" t="str">
        <f>'2a Tarieven'!B155</f>
        <v xml:space="preserve"> &gt; 1750 kVA t/m 6 MVA </v>
      </c>
      <c r="C25" s="33">
        <f>'2a Tarieven'!O155</f>
        <v>312503</v>
      </c>
      <c r="D25" s="91">
        <v>146849.67403809281</v>
      </c>
      <c r="E25" s="91">
        <v>159498.32596190719</v>
      </c>
      <c r="F25" s="91">
        <v>6155</v>
      </c>
    </row>
    <row r="26" spans="2:6" x14ac:dyDescent="0.2">
      <c r="B26" s="34" t="str">
        <f>'2a Tarieven'!B156</f>
        <v xml:space="preserve"> &gt;6,0 MVA en t/m 10 MVA </v>
      </c>
      <c r="C26" s="33">
        <f>'2a Tarieven'!O156</f>
        <v>456181</v>
      </c>
      <c r="D26" s="91">
        <v>299394.68472926551</v>
      </c>
      <c r="E26" s="91">
        <v>149568.81527073451</v>
      </c>
      <c r="F26" s="91">
        <v>7217.4999999999991</v>
      </c>
    </row>
    <row r="27" spans="2:6" x14ac:dyDescent="0.2">
      <c r="B27" s="34"/>
      <c r="C27" s="33"/>
      <c r="D27" s="91"/>
      <c r="E27" s="91"/>
      <c r="F27" s="91"/>
    </row>
    <row r="28" spans="2:6" x14ac:dyDescent="0.2">
      <c r="B28" s="34"/>
      <c r="C28" s="33"/>
      <c r="D28" s="91"/>
      <c r="E28" s="91"/>
      <c r="F28" s="91"/>
    </row>
    <row r="29" spans="2:6" x14ac:dyDescent="0.2">
      <c r="B29" s="34"/>
      <c r="C29" s="33"/>
      <c r="D29" s="91"/>
      <c r="E29" s="91"/>
      <c r="F29" s="91"/>
    </row>
    <row r="30" spans="2:6" x14ac:dyDescent="0.2">
      <c r="B30" s="34"/>
      <c r="C30" s="33"/>
      <c r="D30" s="91"/>
      <c r="E30" s="91"/>
      <c r="F30" s="91"/>
    </row>
    <row r="31" spans="2:6" x14ac:dyDescent="0.2">
      <c r="B31" s="34"/>
      <c r="C31" s="33"/>
      <c r="D31" s="91"/>
      <c r="E31" s="91"/>
      <c r="F31" s="91"/>
    </row>
    <row r="32" spans="2:6" x14ac:dyDescent="0.2">
      <c r="B32" s="34"/>
      <c r="C32" s="33"/>
      <c r="D32" s="91"/>
      <c r="E32" s="91"/>
      <c r="F32" s="91"/>
    </row>
    <row r="33" spans="2:6" x14ac:dyDescent="0.2">
      <c r="B33" s="34"/>
      <c r="C33" s="33"/>
      <c r="D33" s="91"/>
      <c r="E33" s="91"/>
      <c r="F33" s="91"/>
    </row>
    <row r="34" spans="2:6" x14ac:dyDescent="0.2">
      <c r="B34" s="34"/>
      <c r="C34" s="33"/>
      <c r="D34" s="91"/>
      <c r="E34" s="91"/>
      <c r="F34" s="91"/>
    </row>
    <row r="35" spans="2:6" x14ac:dyDescent="0.2">
      <c r="B35" s="34"/>
      <c r="C35" s="33"/>
      <c r="D35" s="91"/>
      <c r="E35" s="91"/>
      <c r="F35" s="91"/>
    </row>
    <row r="36" spans="2:6" x14ac:dyDescent="0.2">
      <c r="B36" s="32"/>
      <c r="C36" s="31"/>
      <c r="D36" s="92"/>
      <c r="E36" s="92"/>
      <c r="F36" s="92"/>
    </row>
    <row r="38" spans="2:6" s="49" customFormat="1" x14ac:dyDescent="0.2">
      <c r="B38" s="49" t="s">
        <v>69</v>
      </c>
    </row>
    <row r="40" spans="2:6" x14ac:dyDescent="0.2">
      <c r="B40" s="56" t="s">
        <v>69</v>
      </c>
    </row>
    <row r="41" spans="2:6" x14ac:dyDescent="0.2">
      <c r="B41" s="36" t="str">
        <f>'2a Tarieven'!B169</f>
        <v xml:space="preserve"> t/m 1*6 A  </v>
      </c>
      <c r="C41" s="35">
        <f>'2a Tarieven'!O169</f>
        <v>25.3</v>
      </c>
      <c r="D41" s="90">
        <v>0</v>
      </c>
      <c r="E41" s="90">
        <v>0</v>
      </c>
      <c r="F41" s="90">
        <v>25.3</v>
      </c>
    </row>
    <row r="42" spans="2:6" x14ac:dyDescent="0.2">
      <c r="B42" s="34" t="str">
        <f>'2a Tarieven'!B170</f>
        <v xml:space="preserve"> t/m 1*40A  </v>
      </c>
      <c r="C42" s="33">
        <f>'2a Tarieven'!O170</f>
        <v>28.5</v>
      </c>
      <c r="D42" s="91">
        <v>0</v>
      </c>
      <c r="E42" s="91">
        <v>0</v>
      </c>
      <c r="F42" s="91">
        <v>28.5</v>
      </c>
    </row>
    <row r="43" spans="2:6" x14ac:dyDescent="0.2">
      <c r="B43" s="34" t="str">
        <f>'2a Tarieven'!B171</f>
        <v xml:space="preserve"> &gt; 1*40A t/m 3*25A </v>
      </c>
      <c r="C43" s="33">
        <f>'2a Tarieven'!O171</f>
        <v>28.5</v>
      </c>
      <c r="D43" s="91">
        <v>0</v>
      </c>
      <c r="E43" s="91">
        <v>0</v>
      </c>
      <c r="F43" s="91">
        <v>28.5</v>
      </c>
    </row>
    <row r="44" spans="2:6" x14ac:dyDescent="0.2">
      <c r="B44" s="34" t="str">
        <f>'2a Tarieven'!B172</f>
        <v xml:space="preserve"> &gt;3*25A en t/m 3*40A </v>
      </c>
      <c r="C44" s="33">
        <f>'2a Tarieven'!O172</f>
        <v>28.5</v>
      </c>
      <c r="D44" s="91">
        <v>0</v>
      </c>
      <c r="E44" s="91">
        <v>0</v>
      </c>
      <c r="F44" s="91">
        <v>28.5</v>
      </c>
    </row>
    <row r="45" spans="2:6" x14ac:dyDescent="0.2">
      <c r="B45" s="34" t="str">
        <f>'2a Tarieven'!B173</f>
        <v xml:space="preserve"> &gt;3*40A en t/m 3*50A </v>
      </c>
      <c r="C45" s="33">
        <f>'2a Tarieven'!O173</f>
        <v>28.5</v>
      </c>
      <c r="D45" s="91">
        <v>0</v>
      </c>
      <c r="E45" s="91">
        <v>0</v>
      </c>
      <c r="F45" s="91">
        <v>28.5</v>
      </c>
    </row>
    <row r="46" spans="2:6" x14ac:dyDescent="0.2">
      <c r="B46" s="34" t="str">
        <f>'2a Tarieven'!B174</f>
        <v xml:space="preserve"> &gt;3*50A en t/m 3*80A </v>
      </c>
      <c r="C46" s="33">
        <f>'2a Tarieven'!O174</f>
        <v>36.700000000000003</v>
      </c>
      <c r="D46" s="91">
        <v>0</v>
      </c>
      <c r="E46" s="91">
        <v>0</v>
      </c>
      <c r="F46" s="91">
        <v>36.700000000000003</v>
      </c>
    </row>
    <row r="47" spans="2:6" x14ac:dyDescent="0.2">
      <c r="B47" s="34" t="str">
        <f>'2a Tarieven'!B175</f>
        <v xml:space="preserve"> &gt;3*80A en t/m 3*160A </v>
      </c>
      <c r="C47" s="33">
        <f>'2a Tarieven'!O175</f>
        <v>67</v>
      </c>
      <c r="D47" s="91">
        <v>0</v>
      </c>
      <c r="E47" s="91">
        <v>0</v>
      </c>
      <c r="F47" s="91">
        <v>36.700000000000003</v>
      </c>
    </row>
    <row r="48" spans="2:6" x14ac:dyDescent="0.2">
      <c r="B48" s="34" t="str">
        <f>'2a Tarieven'!B176</f>
        <v xml:space="preserve"> &gt;3*160A  t/m 3*250A </v>
      </c>
      <c r="C48" s="33">
        <f>'2a Tarieven'!O176</f>
        <v>67.699999999999989</v>
      </c>
      <c r="D48" s="91">
        <v>0</v>
      </c>
      <c r="E48" s="91">
        <v>0</v>
      </c>
      <c r="F48" s="91">
        <v>67</v>
      </c>
    </row>
    <row r="49" spans="2:6" x14ac:dyDescent="0.2">
      <c r="B49" s="34" t="str">
        <f>'2a Tarieven'!B177</f>
        <v xml:space="preserve"> &gt;3*250A (173 kVA) t/m 630 kVA </v>
      </c>
      <c r="C49" s="33">
        <f>'2a Tarieven'!O177</f>
        <v>109.1</v>
      </c>
      <c r="D49" s="91">
        <v>0</v>
      </c>
      <c r="E49" s="91">
        <v>0</v>
      </c>
      <c r="F49" s="91">
        <v>67.699999999999989</v>
      </c>
    </row>
    <row r="50" spans="2:6" x14ac:dyDescent="0.2">
      <c r="B50" s="34" t="str">
        <f>'2a Tarieven'!B178</f>
        <v xml:space="preserve"> &gt; 630 kVA t/m 1750 kVA </v>
      </c>
      <c r="C50" s="33">
        <f>'2a Tarieven'!O178</f>
        <v>109.1</v>
      </c>
      <c r="D50" s="91">
        <v>0</v>
      </c>
      <c r="E50" s="91">
        <v>0</v>
      </c>
      <c r="F50" s="91">
        <v>109.1</v>
      </c>
    </row>
    <row r="51" spans="2:6" x14ac:dyDescent="0.2">
      <c r="B51" s="34" t="str">
        <f>'2a Tarieven'!B179</f>
        <v xml:space="preserve"> &gt; 1750 kVA t/m 6 MVA </v>
      </c>
      <c r="C51" s="33">
        <f>'2a Tarieven'!O179</f>
        <v>246.2</v>
      </c>
      <c r="D51" s="91">
        <v>0</v>
      </c>
      <c r="E51" s="91">
        <v>0</v>
      </c>
      <c r="F51" s="91">
        <v>109.1</v>
      </c>
    </row>
    <row r="52" spans="2:6" x14ac:dyDescent="0.2">
      <c r="B52" s="34" t="str">
        <f>'2a Tarieven'!B180</f>
        <v xml:space="preserve"> &gt;6,0 MVA en t/m 10 MVA </v>
      </c>
      <c r="C52" s="33">
        <f>'2a Tarieven'!O180</f>
        <v>288.7</v>
      </c>
      <c r="D52" s="91">
        <v>0</v>
      </c>
      <c r="E52" s="91">
        <v>0</v>
      </c>
      <c r="F52" s="91">
        <v>246.2</v>
      </c>
    </row>
    <row r="53" spans="2:6" x14ac:dyDescent="0.2">
      <c r="B53" s="34">
        <f>'2a Tarieven'!B181</f>
        <v>0</v>
      </c>
      <c r="C53" s="33">
        <f>'2a Tarieven'!O181</f>
        <v>0</v>
      </c>
      <c r="D53" s="91"/>
      <c r="E53" s="91"/>
      <c r="F53" s="91">
        <v>288.7</v>
      </c>
    </row>
    <row r="54" spans="2:6" x14ac:dyDescent="0.2">
      <c r="B54" s="34"/>
      <c r="C54" s="33"/>
      <c r="D54" s="91"/>
      <c r="E54" s="91"/>
      <c r="F54" s="91"/>
    </row>
    <row r="55" spans="2:6" x14ac:dyDescent="0.2">
      <c r="B55" s="34"/>
      <c r="C55" s="33"/>
      <c r="D55" s="91"/>
      <c r="E55" s="91"/>
      <c r="F55" s="91"/>
    </row>
    <row r="56" spans="2:6" x14ac:dyDescent="0.2">
      <c r="B56" s="34"/>
      <c r="C56" s="33"/>
      <c r="D56" s="91"/>
      <c r="E56" s="91"/>
      <c r="F56" s="91"/>
    </row>
    <row r="57" spans="2:6" x14ac:dyDescent="0.2">
      <c r="B57" s="34"/>
      <c r="C57" s="33"/>
      <c r="D57" s="91"/>
      <c r="E57" s="91"/>
      <c r="F57" s="91"/>
    </row>
    <row r="58" spans="2:6" x14ac:dyDescent="0.2">
      <c r="B58" s="32"/>
      <c r="C58" s="31"/>
      <c r="D58" s="92"/>
      <c r="E58" s="92"/>
      <c r="F58" s="9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Bosveld, Ids</cp:lastModifiedBy>
  <dcterms:created xsi:type="dcterms:W3CDTF">2018-05-15T11:27:11Z</dcterms:created>
  <dcterms:modified xsi:type="dcterms:W3CDTF">2023-11-15T15:18:58Z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