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8_{89397648-5E5F-435C-8952-EDD9B54BF2F5}" xr6:coauthVersionLast="47" xr6:coauthVersionMax="47" xr10:uidLastSave="{00000000-0000-0000-0000-000000000000}"/>
  <bookViews>
    <workbookView xWindow="-120" yWindow="-120" windowWidth="29040" windowHeight="17520" tabRatio="897" xr2:uid="{00000000-000D-0000-FFFF-FFFF00000000}"/>
  </bookViews>
  <sheets>
    <sheet name="Titelblad" sheetId="9" r:id="rId1"/>
    <sheet name="Toelichting" sheetId="31" r:id="rId2"/>
    <sheet name="Bronnen en toepassingen" sheetId="11" r:id="rId3"/>
    <sheet name="1. Resultaat" sheetId="21" r:id="rId4"/>
    <sheet name="Input --&gt;" sheetId="13" r:id="rId5"/>
    <sheet name="2. Input constanten" sheetId="18" r:id="rId6"/>
    <sheet name="3. Input rente" sheetId="24" r:id="rId7"/>
    <sheet name="4. Input GAW" sheetId="33" r:id="rId8"/>
    <sheet name="Berekeningen --&gt;" sheetId="15" r:id="rId9"/>
    <sheet name="5. Risicovrije rente" sheetId="22" r:id="rId10"/>
    <sheet name="6. Rente schulden elektriciteit" sheetId="34" r:id="rId11"/>
    <sheet name="7. Rente schulden gas" sheetId="26" r:id="rId12"/>
    <sheet name="8. WACC BV " sheetId="28" r:id="rId13"/>
    <sheet name="9. WACC NV" sheetId="32"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#REF!</definedName>
    <definedName name="DF_GRID_3">[1]ORI!#REF!</definedName>
    <definedName name="ee">[1]ORI!#REF!</definedName>
    <definedName name="eeee">'[7]Toegestane Omzet'!#REF!</definedName>
    <definedName name="Eigenaar">[3]Lijsten!$G$2:$G$11</definedName>
    <definedName name="eur">#REF!</definedName>
    <definedName name="factor">#REF!</definedName>
    <definedName name="fik">[8]cockpit!$B$9</definedName>
    <definedName name="Financiering">[3]Lijsten!$P$2:$P$9</definedName>
    <definedName name="Jaar">[3]Lijsten!$A$2:$A$19</definedName>
    <definedName name="Kwartaal">[3]Lijsten!$B$2:$B$5</definedName>
    <definedName name="METHODE">#REF!</definedName>
    <definedName name="Naam">[9]Lijsten!$B$3:$B$10</definedName>
    <definedName name="NAAM_NE">'[7]Toegestane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'[7]Toegestane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45" i="34" l="1"/>
  <c r="V245" i="34"/>
  <c r="W245" i="34"/>
  <c r="X245" i="34"/>
  <c r="T245" i="34"/>
  <c r="X248" i="34" a="1"/>
  <c r="X248" i="34" s="1"/>
  <c r="W248" i="34" a="1"/>
  <c r="W248" i="34" s="1"/>
  <c r="V248" i="34" a="1"/>
  <c r="V248" i="34" s="1"/>
  <c r="U248" i="34" a="1"/>
  <c r="U248" i="34" s="1"/>
  <c r="F59" i="32" l="1"/>
  <c r="I59" i="32" s="1"/>
  <c r="F121" i="28"/>
  <c r="K121" i="28" l="1"/>
  <c r="H121" i="28"/>
  <c r="J121" i="28"/>
  <c r="L121" i="28"/>
  <c r="I121" i="28"/>
  <c r="L59" i="32"/>
  <c r="K59" i="32"/>
  <c r="J59" i="32"/>
  <c r="H59" i="32"/>
  <c r="X118" i="34" l="1"/>
  <c r="X117" i="34"/>
  <c r="W117" i="34"/>
  <c r="X116" i="34"/>
  <c r="W116" i="34"/>
  <c r="V116" i="34"/>
  <c r="X115" i="34"/>
  <c r="W115" i="34"/>
  <c r="V115" i="34"/>
  <c r="U115" i="34"/>
  <c r="X114" i="34"/>
  <c r="W114" i="34"/>
  <c r="V114" i="34"/>
  <c r="U114" i="34"/>
  <c r="T114" i="34"/>
  <c r="X113" i="34"/>
  <c r="W113" i="34"/>
  <c r="V113" i="34"/>
  <c r="U113" i="34"/>
  <c r="T113" i="34"/>
  <c r="S113" i="34"/>
  <c r="X112" i="34"/>
  <c r="W112" i="34"/>
  <c r="V112" i="34"/>
  <c r="U112" i="34"/>
  <c r="T112" i="34"/>
  <c r="S112" i="34"/>
  <c r="R112" i="34"/>
  <c r="X111" i="34"/>
  <c r="W111" i="34"/>
  <c r="V111" i="34"/>
  <c r="U111" i="34"/>
  <c r="T111" i="34"/>
  <c r="S111" i="34"/>
  <c r="R111" i="34"/>
  <c r="X110" i="34"/>
  <c r="W110" i="34"/>
  <c r="V110" i="34"/>
  <c r="U110" i="34"/>
  <c r="T110" i="34"/>
  <c r="S110" i="34"/>
  <c r="R110" i="34"/>
  <c r="X109" i="34"/>
  <c r="W109" i="34"/>
  <c r="V109" i="34"/>
  <c r="U109" i="34"/>
  <c r="T109" i="34"/>
  <c r="S109" i="34"/>
  <c r="R109" i="34"/>
  <c r="X108" i="34"/>
  <c r="W108" i="34"/>
  <c r="V108" i="34"/>
  <c r="U108" i="34"/>
  <c r="T108" i="34"/>
  <c r="S108" i="34"/>
  <c r="R108" i="34"/>
  <c r="X107" i="34"/>
  <c r="W107" i="34"/>
  <c r="V107" i="34"/>
  <c r="U107" i="34"/>
  <c r="T107" i="34"/>
  <c r="S107" i="34"/>
  <c r="R107" i="34"/>
  <c r="X106" i="34"/>
  <c r="W106" i="34"/>
  <c r="V106" i="34"/>
  <c r="U106" i="34"/>
  <c r="T106" i="34"/>
  <c r="S106" i="34"/>
  <c r="R106" i="34"/>
  <c r="X105" i="34"/>
  <c r="W105" i="34"/>
  <c r="V105" i="34"/>
  <c r="U105" i="34"/>
  <c r="T105" i="34"/>
  <c r="S105" i="34"/>
  <c r="R105" i="34"/>
  <c r="Q111" i="34"/>
  <c r="Q110" i="34"/>
  <c r="P110" i="34"/>
  <c r="Q109" i="34"/>
  <c r="P109" i="34"/>
  <c r="O109" i="34"/>
  <c r="Q108" i="34"/>
  <c r="P108" i="34"/>
  <c r="O108" i="34"/>
  <c r="N108" i="34"/>
  <c r="Q107" i="34"/>
  <c r="P107" i="34"/>
  <c r="O107" i="34"/>
  <c r="N107" i="34"/>
  <c r="M107" i="34"/>
  <c r="Q106" i="34"/>
  <c r="P106" i="34"/>
  <c r="O106" i="34"/>
  <c r="N106" i="34"/>
  <c r="M106" i="34"/>
  <c r="L106" i="34"/>
  <c r="Q105" i="34"/>
  <c r="P105" i="34"/>
  <c r="O105" i="34"/>
  <c r="N105" i="34"/>
  <c r="M105" i="34"/>
  <c r="L105" i="34"/>
  <c r="K105" i="34"/>
  <c r="J115" i="34"/>
  <c r="J116" i="34"/>
  <c r="K116" i="34" s="1"/>
  <c r="J117" i="34"/>
  <c r="K117" i="34" s="1"/>
  <c r="L117" i="34" s="1"/>
  <c r="J118" i="34"/>
  <c r="K118" i="34" s="1"/>
  <c r="L118" i="34" s="1"/>
  <c r="M118" i="34" s="1"/>
  <c r="J119" i="34"/>
  <c r="K119" i="34" s="1"/>
  <c r="L119" i="34" s="1"/>
  <c r="M119" i="34" s="1"/>
  <c r="N119" i="34" s="1"/>
  <c r="J120" i="34"/>
  <c r="K120" i="34" s="1"/>
  <c r="L120" i="34" s="1"/>
  <c r="M120" i="34" s="1"/>
  <c r="N120" i="34" s="1"/>
  <c r="O120" i="34" s="1"/>
  <c r="J121" i="34"/>
  <c r="K121" i="34" s="1"/>
  <c r="L121" i="34" s="1"/>
  <c r="M121" i="34" s="1"/>
  <c r="N121" i="34" s="1"/>
  <c r="O121" i="34" s="1"/>
  <c r="P121" i="34" s="1"/>
  <c r="J122" i="34"/>
  <c r="K122" i="34" s="1"/>
  <c r="L122" i="34" s="1"/>
  <c r="M122" i="34" s="1"/>
  <c r="N122" i="34" s="1"/>
  <c r="O122" i="34" s="1"/>
  <c r="P122" i="34" s="1"/>
  <c r="Q122" i="34" s="1"/>
  <c r="J123" i="34"/>
  <c r="K123" i="34" s="1"/>
  <c r="L123" i="34" s="1"/>
  <c r="M123" i="34" s="1"/>
  <c r="N123" i="34" s="1"/>
  <c r="O123" i="34" s="1"/>
  <c r="P123" i="34" s="1"/>
  <c r="Q123" i="34" s="1"/>
  <c r="R123" i="34" s="1"/>
  <c r="J124" i="34"/>
  <c r="K124" i="34" s="1"/>
  <c r="L124" i="34" s="1"/>
  <c r="M124" i="34" s="1"/>
  <c r="N124" i="34" s="1"/>
  <c r="O124" i="34" s="1"/>
  <c r="P124" i="34" s="1"/>
  <c r="Q124" i="34" s="1"/>
  <c r="R124" i="34" s="1"/>
  <c r="S124" i="34" s="1"/>
  <c r="J125" i="34"/>
  <c r="K125" i="34" s="1"/>
  <c r="L125" i="34" s="1"/>
  <c r="M125" i="34" s="1"/>
  <c r="N125" i="34" s="1"/>
  <c r="O125" i="34" s="1"/>
  <c r="P125" i="34" s="1"/>
  <c r="Q125" i="34" s="1"/>
  <c r="R125" i="34" s="1"/>
  <c r="S125" i="34" s="1"/>
  <c r="T125" i="34" s="1"/>
  <c r="J126" i="34"/>
  <c r="K126" i="34" s="1"/>
  <c r="L126" i="34" s="1"/>
  <c r="M126" i="34" s="1"/>
  <c r="N126" i="34" s="1"/>
  <c r="O126" i="34" s="1"/>
  <c r="P126" i="34" s="1"/>
  <c r="Q126" i="34" s="1"/>
  <c r="R126" i="34" s="1"/>
  <c r="S126" i="34" s="1"/>
  <c r="T126" i="34" s="1"/>
  <c r="U126" i="34" s="1"/>
  <c r="J127" i="34"/>
  <c r="K127" i="34" s="1"/>
  <c r="L127" i="34" s="1"/>
  <c r="M127" i="34" s="1"/>
  <c r="N127" i="34" s="1"/>
  <c r="O127" i="34" s="1"/>
  <c r="P127" i="34" s="1"/>
  <c r="Q127" i="34" s="1"/>
  <c r="R127" i="34" s="1"/>
  <c r="S127" i="34" s="1"/>
  <c r="T127" i="34" s="1"/>
  <c r="U127" i="34" s="1"/>
  <c r="V127" i="34" s="1"/>
  <c r="J128" i="34"/>
  <c r="K128" i="34" s="1"/>
  <c r="L128" i="34" s="1"/>
  <c r="M128" i="34" s="1"/>
  <c r="N128" i="34" s="1"/>
  <c r="O128" i="34" s="1"/>
  <c r="P128" i="34" s="1"/>
  <c r="Q128" i="34" s="1"/>
  <c r="R128" i="34" s="1"/>
  <c r="S128" i="34" s="1"/>
  <c r="T128" i="34" s="1"/>
  <c r="U128" i="34" s="1"/>
  <c r="V128" i="34" s="1"/>
  <c r="W128" i="34" s="1"/>
  <c r="K405" i="34"/>
  <c r="L405" i="34"/>
  <c r="M405" i="34"/>
  <c r="N405" i="34"/>
  <c r="O405" i="34"/>
  <c r="P405" i="34"/>
  <c r="Q405" i="34"/>
  <c r="R405" i="34"/>
  <c r="S405" i="34"/>
  <c r="T405" i="34"/>
  <c r="U405" i="34"/>
  <c r="V405" i="34"/>
  <c r="W405" i="34"/>
  <c r="X405" i="34"/>
  <c r="L406" i="34"/>
  <c r="M406" i="34"/>
  <c r="N406" i="34"/>
  <c r="O406" i="34"/>
  <c r="P406" i="34"/>
  <c r="Q406" i="34"/>
  <c r="R406" i="34"/>
  <c r="S406" i="34"/>
  <c r="T406" i="34"/>
  <c r="U406" i="34"/>
  <c r="V406" i="34"/>
  <c r="W406" i="34"/>
  <c r="X406" i="34"/>
  <c r="M407" i="34"/>
  <c r="N407" i="34"/>
  <c r="O407" i="34"/>
  <c r="P407" i="34"/>
  <c r="Q407" i="34"/>
  <c r="R407" i="34"/>
  <c r="S407" i="34"/>
  <c r="T407" i="34"/>
  <c r="U407" i="34"/>
  <c r="V407" i="34"/>
  <c r="W407" i="34"/>
  <c r="X407" i="34"/>
  <c r="N408" i="34"/>
  <c r="O408" i="34"/>
  <c r="P408" i="34"/>
  <c r="Q408" i="34"/>
  <c r="R408" i="34"/>
  <c r="S408" i="34"/>
  <c r="T408" i="34"/>
  <c r="U408" i="34"/>
  <c r="V408" i="34"/>
  <c r="W408" i="34"/>
  <c r="X408" i="34"/>
  <c r="O409" i="34"/>
  <c r="P409" i="34"/>
  <c r="Q409" i="34"/>
  <c r="R409" i="34"/>
  <c r="S409" i="34"/>
  <c r="T409" i="34"/>
  <c r="U409" i="34"/>
  <c r="V409" i="34"/>
  <c r="W409" i="34"/>
  <c r="X409" i="34"/>
  <c r="P410" i="34"/>
  <c r="Q410" i="34"/>
  <c r="R410" i="34"/>
  <c r="S410" i="34"/>
  <c r="T410" i="34"/>
  <c r="U410" i="34"/>
  <c r="V410" i="34"/>
  <c r="W410" i="34"/>
  <c r="X410" i="34"/>
  <c r="Q411" i="34"/>
  <c r="R411" i="34"/>
  <c r="S411" i="34"/>
  <c r="T411" i="34"/>
  <c r="U411" i="34"/>
  <c r="V411" i="34"/>
  <c r="W411" i="34"/>
  <c r="X411" i="34"/>
  <c r="R412" i="34"/>
  <c r="S412" i="34"/>
  <c r="T412" i="34"/>
  <c r="U412" i="34"/>
  <c r="V412" i="34"/>
  <c r="W412" i="34"/>
  <c r="X412" i="34"/>
  <c r="S413" i="34"/>
  <c r="T413" i="34"/>
  <c r="U413" i="34"/>
  <c r="V413" i="34"/>
  <c r="W413" i="34"/>
  <c r="X413" i="34"/>
  <c r="T414" i="34"/>
  <c r="U414" i="34"/>
  <c r="V414" i="34"/>
  <c r="W414" i="34"/>
  <c r="X414" i="34"/>
  <c r="U415" i="34"/>
  <c r="V415" i="34"/>
  <c r="W415" i="34"/>
  <c r="X415" i="34"/>
  <c r="V416" i="34"/>
  <c r="W416" i="34"/>
  <c r="X416" i="34"/>
  <c r="W417" i="34"/>
  <c r="X417" i="34"/>
  <c r="X418" i="34"/>
  <c r="J415" i="34"/>
  <c r="J416" i="34"/>
  <c r="K416" i="34" s="1"/>
  <c r="J417" i="34"/>
  <c r="K417" i="34" s="1"/>
  <c r="L417" i="34" s="1"/>
  <c r="J418" i="34"/>
  <c r="K418" i="34" s="1"/>
  <c r="L418" i="34" s="1"/>
  <c r="M418" i="34" s="1"/>
  <c r="J419" i="34"/>
  <c r="K419" i="34" s="1"/>
  <c r="L419" i="34" s="1"/>
  <c r="M419" i="34" s="1"/>
  <c r="N419" i="34" s="1"/>
  <c r="J420" i="34"/>
  <c r="K420" i="34" s="1"/>
  <c r="L420" i="34" s="1"/>
  <c r="M420" i="34" s="1"/>
  <c r="N420" i="34" s="1"/>
  <c r="O420" i="34" s="1"/>
  <c r="J421" i="34"/>
  <c r="K421" i="34" s="1"/>
  <c r="L421" i="34" s="1"/>
  <c r="M421" i="34" s="1"/>
  <c r="N421" i="34" s="1"/>
  <c r="O421" i="34" s="1"/>
  <c r="P421" i="34" s="1"/>
  <c r="J422" i="34"/>
  <c r="K422" i="34" s="1"/>
  <c r="L422" i="34" s="1"/>
  <c r="M422" i="34" s="1"/>
  <c r="N422" i="34" s="1"/>
  <c r="O422" i="34" s="1"/>
  <c r="P422" i="34" s="1"/>
  <c r="Q422" i="34" s="1"/>
  <c r="J423" i="34"/>
  <c r="K423" i="34" s="1"/>
  <c r="L423" i="34" s="1"/>
  <c r="M423" i="34" s="1"/>
  <c r="N423" i="34" s="1"/>
  <c r="O423" i="34" s="1"/>
  <c r="P423" i="34" s="1"/>
  <c r="Q423" i="34" s="1"/>
  <c r="R423" i="34" s="1"/>
  <c r="J424" i="34"/>
  <c r="K424" i="34" s="1"/>
  <c r="L424" i="34" s="1"/>
  <c r="M424" i="34" s="1"/>
  <c r="N424" i="34" s="1"/>
  <c r="O424" i="34" s="1"/>
  <c r="P424" i="34" s="1"/>
  <c r="Q424" i="34" s="1"/>
  <c r="R424" i="34" s="1"/>
  <c r="S424" i="34" s="1"/>
  <c r="J425" i="34"/>
  <c r="K425" i="34" s="1"/>
  <c r="L425" i="34" s="1"/>
  <c r="M425" i="34" s="1"/>
  <c r="N425" i="34" s="1"/>
  <c r="O425" i="34" s="1"/>
  <c r="P425" i="34" s="1"/>
  <c r="Q425" i="34" s="1"/>
  <c r="R425" i="34" s="1"/>
  <c r="S425" i="34" s="1"/>
  <c r="T425" i="34" s="1"/>
  <c r="J426" i="34"/>
  <c r="K426" i="34" s="1"/>
  <c r="L426" i="34" s="1"/>
  <c r="M426" i="34" s="1"/>
  <c r="N426" i="34" s="1"/>
  <c r="O426" i="34" s="1"/>
  <c r="P426" i="34" s="1"/>
  <c r="Q426" i="34" s="1"/>
  <c r="R426" i="34" s="1"/>
  <c r="S426" i="34" s="1"/>
  <c r="T426" i="34" s="1"/>
  <c r="U426" i="34" s="1"/>
  <c r="J427" i="34"/>
  <c r="K427" i="34" s="1"/>
  <c r="L427" i="34" s="1"/>
  <c r="M427" i="34" s="1"/>
  <c r="N427" i="34" s="1"/>
  <c r="O427" i="34" s="1"/>
  <c r="P427" i="34" s="1"/>
  <c r="Q427" i="34" s="1"/>
  <c r="R427" i="34" s="1"/>
  <c r="S427" i="34" s="1"/>
  <c r="T427" i="34" s="1"/>
  <c r="U427" i="34" s="1"/>
  <c r="V427" i="34" s="1"/>
  <c r="J428" i="34"/>
  <c r="K428" i="34" s="1"/>
  <c r="L428" i="34" s="1"/>
  <c r="M428" i="34" s="1"/>
  <c r="N428" i="34" s="1"/>
  <c r="O428" i="34" s="1"/>
  <c r="P428" i="34" s="1"/>
  <c r="Q428" i="34" s="1"/>
  <c r="R428" i="34" s="1"/>
  <c r="S428" i="34" s="1"/>
  <c r="T428" i="34" s="1"/>
  <c r="U428" i="34" s="1"/>
  <c r="V428" i="34" s="1"/>
  <c r="W428" i="34" s="1"/>
  <c r="K355" i="34"/>
  <c r="L355" i="34"/>
  <c r="M355" i="34"/>
  <c r="N355" i="34"/>
  <c r="O355" i="34"/>
  <c r="P355" i="34"/>
  <c r="Q355" i="34"/>
  <c r="R355" i="34"/>
  <c r="S355" i="34"/>
  <c r="T355" i="34"/>
  <c r="U355" i="34"/>
  <c r="V355" i="34"/>
  <c r="W355" i="34"/>
  <c r="X355" i="34"/>
  <c r="L356" i="34"/>
  <c r="M356" i="34"/>
  <c r="N356" i="34"/>
  <c r="O356" i="34"/>
  <c r="P356" i="34"/>
  <c r="Q356" i="34"/>
  <c r="R356" i="34"/>
  <c r="S356" i="34"/>
  <c r="T356" i="34"/>
  <c r="U356" i="34"/>
  <c r="V356" i="34"/>
  <c r="W356" i="34"/>
  <c r="X356" i="34"/>
  <c r="M357" i="34"/>
  <c r="N357" i="34"/>
  <c r="O357" i="34"/>
  <c r="P357" i="34"/>
  <c r="Q357" i="34"/>
  <c r="R357" i="34"/>
  <c r="S357" i="34"/>
  <c r="T357" i="34"/>
  <c r="U357" i="34"/>
  <c r="V357" i="34"/>
  <c r="W357" i="34"/>
  <c r="X357" i="34"/>
  <c r="N358" i="34"/>
  <c r="O358" i="34"/>
  <c r="P358" i="34"/>
  <c r="Q358" i="34"/>
  <c r="R358" i="34"/>
  <c r="S358" i="34"/>
  <c r="T358" i="34"/>
  <c r="U358" i="34"/>
  <c r="V358" i="34"/>
  <c r="W358" i="34"/>
  <c r="X358" i="34"/>
  <c r="O359" i="34"/>
  <c r="P359" i="34"/>
  <c r="Q359" i="34"/>
  <c r="R359" i="34"/>
  <c r="S359" i="34"/>
  <c r="T359" i="34"/>
  <c r="U359" i="34"/>
  <c r="V359" i="34"/>
  <c r="W359" i="34"/>
  <c r="X359" i="34"/>
  <c r="P360" i="34"/>
  <c r="Q360" i="34"/>
  <c r="R360" i="34"/>
  <c r="S360" i="34"/>
  <c r="T360" i="34"/>
  <c r="U360" i="34"/>
  <c r="V360" i="34"/>
  <c r="W360" i="34"/>
  <c r="X360" i="34"/>
  <c r="Q361" i="34"/>
  <c r="R361" i="34"/>
  <c r="S361" i="34"/>
  <c r="T361" i="34"/>
  <c r="U361" i="34"/>
  <c r="V361" i="34"/>
  <c r="W361" i="34"/>
  <c r="X361" i="34"/>
  <c r="R362" i="34"/>
  <c r="S362" i="34"/>
  <c r="T362" i="34"/>
  <c r="U362" i="34"/>
  <c r="V362" i="34"/>
  <c r="W362" i="34"/>
  <c r="X362" i="34"/>
  <c r="S363" i="34"/>
  <c r="T363" i="34"/>
  <c r="U363" i="34"/>
  <c r="V363" i="34"/>
  <c r="W363" i="34"/>
  <c r="X363" i="34"/>
  <c r="T364" i="34"/>
  <c r="U364" i="34"/>
  <c r="V364" i="34"/>
  <c r="W364" i="34"/>
  <c r="X364" i="34"/>
  <c r="U365" i="34"/>
  <c r="V365" i="34"/>
  <c r="W365" i="34"/>
  <c r="X365" i="34"/>
  <c r="V366" i="34"/>
  <c r="W366" i="34"/>
  <c r="X366" i="34"/>
  <c r="W367" i="34"/>
  <c r="X367" i="34"/>
  <c r="X368" i="34"/>
  <c r="J365" i="34"/>
  <c r="J366" i="34"/>
  <c r="K366" i="34" s="1"/>
  <c r="J367" i="34"/>
  <c r="K367" i="34" s="1"/>
  <c r="L367" i="34" s="1"/>
  <c r="J368" i="34"/>
  <c r="K368" i="34" s="1"/>
  <c r="L368" i="34" s="1"/>
  <c r="M368" i="34" s="1"/>
  <c r="J369" i="34"/>
  <c r="K369" i="34" s="1"/>
  <c r="L369" i="34" s="1"/>
  <c r="M369" i="34" s="1"/>
  <c r="N369" i="34" s="1"/>
  <c r="J370" i="34"/>
  <c r="K370" i="34" s="1"/>
  <c r="L370" i="34" s="1"/>
  <c r="M370" i="34" s="1"/>
  <c r="N370" i="34" s="1"/>
  <c r="O370" i="34" s="1"/>
  <c r="J371" i="34"/>
  <c r="K371" i="34" s="1"/>
  <c r="L371" i="34" s="1"/>
  <c r="M371" i="34" s="1"/>
  <c r="N371" i="34" s="1"/>
  <c r="O371" i="34" s="1"/>
  <c r="P371" i="34" s="1"/>
  <c r="J372" i="34"/>
  <c r="K372" i="34" s="1"/>
  <c r="L372" i="34" s="1"/>
  <c r="M372" i="34" s="1"/>
  <c r="N372" i="34" s="1"/>
  <c r="O372" i="34" s="1"/>
  <c r="P372" i="34" s="1"/>
  <c r="Q372" i="34" s="1"/>
  <c r="J373" i="34"/>
  <c r="K373" i="34" s="1"/>
  <c r="L373" i="34" s="1"/>
  <c r="M373" i="34" s="1"/>
  <c r="N373" i="34" s="1"/>
  <c r="O373" i="34" s="1"/>
  <c r="P373" i="34" s="1"/>
  <c r="Q373" i="34" s="1"/>
  <c r="R373" i="34" s="1"/>
  <c r="J374" i="34"/>
  <c r="K374" i="34" s="1"/>
  <c r="L374" i="34" s="1"/>
  <c r="M374" i="34" s="1"/>
  <c r="N374" i="34" s="1"/>
  <c r="O374" i="34" s="1"/>
  <c r="P374" i="34" s="1"/>
  <c r="Q374" i="34" s="1"/>
  <c r="R374" i="34" s="1"/>
  <c r="S374" i="34" s="1"/>
  <c r="J375" i="34"/>
  <c r="K375" i="34" s="1"/>
  <c r="L375" i="34" s="1"/>
  <c r="M375" i="34" s="1"/>
  <c r="N375" i="34" s="1"/>
  <c r="O375" i="34" s="1"/>
  <c r="P375" i="34" s="1"/>
  <c r="Q375" i="34" s="1"/>
  <c r="R375" i="34" s="1"/>
  <c r="S375" i="34" s="1"/>
  <c r="T375" i="34" s="1"/>
  <c r="J376" i="34"/>
  <c r="K376" i="34" s="1"/>
  <c r="L376" i="34" s="1"/>
  <c r="M376" i="34" s="1"/>
  <c r="N376" i="34" s="1"/>
  <c r="O376" i="34" s="1"/>
  <c r="P376" i="34" s="1"/>
  <c r="Q376" i="34" s="1"/>
  <c r="R376" i="34" s="1"/>
  <c r="S376" i="34" s="1"/>
  <c r="T376" i="34" s="1"/>
  <c r="U376" i="34" s="1"/>
  <c r="J377" i="34"/>
  <c r="K377" i="34" s="1"/>
  <c r="L377" i="34" s="1"/>
  <c r="M377" i="34" s="1"/>
  <c r="N377" i="34" s="1"/>
  <c r="O377" i="34" s="1"/>
  <c r="P377" i="34" s="1"/>
  <c r="Q377" i="34" s="1"/>
  <c r="R377" i="34" s="1"/>
  <c r="S377" i="34" s="1"/>
  <c r="T377" i="34" s="1"/>
  <c r="U377" i="34" s="1"/>
  <c r="V377" i="34" s="1"/>
  <c r="J378" i="34"/>
  <c r="K378" i="34" s="1"/>
  <c r="L378" i="34" s="1"/>
  <c r="M378" i="34" s="1"/>
  <c r="N378" i="34" s="1"/>
  <c r="O378" i="34" s="1"/>
  <c r="P378" i="34" s="1"/>
  <c r="Q378" i="34" s="1"/>
  <c r="R378" i="34" s="1"/>
  <c r="S378" i="34" s="1"/>
  <c r="T378" i="34" s="1"/>
  <c r="U378" i="34" s="1"/>
  <c r="V378" i="34" s="1"/>
  <c r="W378" i="34" s="1"/>
  <c r="K305" i="34"/>
  <c r="L305" i="34"/>
  <c r="M305" i="34"/>
  <c r="N305" i="34"/>
  <c r="O305" i="34"/>
  <c r="P305" i="34"/>
  <c r="Q305" i="34"/>
  <c r="R305" i="34"/>
  <c r="S305" i="34"/>
  <c r="T305" i="34"/>
  <c r="U305" i="34"/>
  <c r="V305" i="34"/>
  <c r="W305" i="34"/>
  <c r="X305" i="34"/>
  <c r="L306" i="34"/>
  <c r="M306" i="34"/>
  <c r="N306" i="34"/>
  <c r="O306" i="34"/>
  <c r="P306" i="34"/>
  <c r="Q306" i="34"/>
  <c r="R306" i="34"/>
  <c r="S306" i="34"/>
  <c r="T306" i="34"/>
  <c r="U306" i="34"/>
  <c r="V306" i="34"/>
  <c r="W306" i="34"/>
  <c r="X306" i="34"/>
  <c r="M307" i="34"/>
  <c r="N307" i="34"/>
  <c r="O307" i="34"/>
  <c r="P307" i="34"/>
  <c r="Q307" i="34"/>
  <c r="R307" i="34"/>
  <c r="S307" i="34"/>
  <c r="T307" i="34"/>
  <c r="U307" i="34"/>
  <c r="V307" i="34"/>
  <c r="W307" i="34"/>
  <c r="X307" i="34"/>
  <c r="N308" i="34"/>
  <c r="O308" i="34"/>
  <c r="P308" i="34"/>
  <c r="Q308" i="34"/>
  <c r="R308" i="34"/>
  <c r="S308" i="34"/>
  <c r="T308" i="34"/>
  <c r="U308" i="34"/>
  <c r="V308" i="34"/>
  <c r="W308" i="34"/>
  <c r="X308" i="34"/>
  <c r="O309" i="34"/>
  <c r="P309" i="34"/>
  <c r="Q309" i="34"/>
  <c r="R309" i="34"/>
  <c r="S309" i="34"/>
  <c r="T309" i="34"/>
  <c r="U309" i="34"/>
  <c r="V309" i="34"/>
  <c r="W309" i="34"/>
  <c r="X309" i="34"/>
  <c r="P310" i="34"/>
  <c r="Q310" i="34"/>
  <c r="R310" i="34"/>
  <c r="S310" i="34"/>
  <c r="T310" i="34"/>
  <c r="U310" i="34"/>
  <c r="V310" i="34"/>
  <c r="W310" i="34"/>
  <c r="X310" i="34"/>
  <c r="Q311" i="34"/>
  <c r="R311" i="34"/>
  <c r="S311" i="34"/>
  <c r="T311" i="34"/>
  <c r="U311" i="34"/>
  <c r="V311" i="34"/>
  <c r="W311" i="34"/>
  <c r="X311" i="34"/>
  <c r="R312" i="34"/>
  <c r="S312" i="34"/>
  <c r="T312" i="34"/>
  <c r="U312" i="34"/>
  <c r="V312" i="34"/>
  <c r="W312" i="34"/>
  <c r="X312" i="34"/>
  <c r="S313" i="34"/>
  <c r="T313" i="34"/>
  <c r="U313" i="34"/>
  <c r="V313" i="34"/>
  <c r="W313" i="34"/>
  <c r="X313" i="34"/>
  <c r="T314" i="34"/>
  <c r="U314" i="34"/>
  <c r="V314" i="34"/>
  <c r="W314" i="34"/>
  <c r="X314" i="34"/>
  <c r="U315" i="34"/>
  <c r="V315" i="34"/>
  <c r="W315" i="34"/>
  <c r="X315" i="34"/>
  <c r="V316" i="34"/>
  <c r="W316" i="34"/>
  <c r="X316" i="34"/>
  <c r="W317" i="34"/>
  <c r="X317" i="34"/>
  <c r="X318" i="34"/>
  <c r="J315" i="34"/>
  <c r="J316" i="34"/>
  <c r="K316" i="34" s="1"/>
  <c r="J317" i="34"/>
  <c r="K317" i="34" s="1"/>
  <c r="L317" i="34" s="1"/>
  <c r="J318" i="34"/>
  <c r="K318" i="34" s="1"/>
  <c r="L318" i="34" s="1"/>
  <c r="M318" i="34" s="1"/>
  <c r="J319" i="34"/>
  <c r="K319" i="34" s="1"/>
  <c r="L319" i="34" s="1"/>
  <c r="M319" i="34" s="1"/>
  <c r="N319" i="34" s="1"/>
  <c r="J320" i="34"/>
  <c r="K320" i="34" s="1"/>
  <c r="L320" i="34" s="1"/>
  <c r="M320" i="34" s="1"/>
  <c r="N320" i="34" s="1"/>
  <c r="O320" i="34" s="1"/>
  <c r="J321" i="34"/>
  <c r="K321" i="34" s="1"/>
  <c r="L321" i="34" s="1"/>
  <c r="M321" i="34" s="1"/>
  <c r="N321" i="34" s="1"/>
  <c r="O321" i="34" s="1"/>
  <c r="P321" i="34" s="1"/>
  <c r="J322" i="34"/>
  <c r="K322" i="34" s="1"/>
  <c r="L322" i="34" s="1"/>
  <c r="M322" i="34" s="1"/>
  <c r="N322" i="34" s="1"/>
  <c r="O322" i="34" s="1"/>
  <c r="P322" i="34" s="1"/>
  <c r="Q322" i="34" s="1"/>
  <c r="J323" i="34"/>
  <c r="K323" i="34" s="1"/>
  <c r="L323" i="34" s="1"/>
  <c r="M323" i="34" s="1"/>
  <c r="N323" i="34" s="1"/>
  <c r="O323" i="34" s="1"/>
  <c r="P323" i="34" s="1"/>
  <c r="Q323" i="34" s="1"/>
  <c r="R323" i="34" s="1"/>
  <c r="J324" i="34"/>
  <c r="K324" i="34" s="1"/>
  <c r="L324" i="34" s="1"/>
  <c r="M324" i="34" s="1"/>
  <c r="N324" i="34" s="1"/>
  <c r="O324" i="34" s="1"/>
  <c r="P324" i="34" s="1"/>
  <c r="Q324" i="34" s="1"/>
  <c r="R324" i="34" s="1"/>
  <c r="S324" i="34" s="1"/>
  <c r="J325" i="34"/>
  <c r="K325" i="34" s="1"/>
  <c r="L325" i="34" s="1"/>
  <c r="M325" i="34" s="1"/>
  <c r="N325" i="34" s="1"/>
  <c r="O325" i="34" s="1"/>
  <c r="P325" i="34" s="1"/>
  <c r="Q325" i="34" s="1"/>
  <c r="R325" i="34" s="1"/>
  <c r="S325" i="34" s="1"/>
  <c r="T325" i="34" s="1"/>
  <c r="J326" i="34"/>
  <c r="K326" i="34" s="1"/>
  <c r="L326" i="34" s="1"/>
  <c r="M326" i="34" s="1"/>
  <c r="N326" i="34" s="1"/>
  <c r="O326" i="34" s="1"/>
  <c r="P326" i="34" s="1"/>
  <c r="Q326" i="34" s="1"/>
  <c r="R326" i="34" s="1"/>
  <c r="S326" i="34" s="1"/>
  <c r="T326" i="34" s="1"/>
  <c r="U326" i="34" s="1"/>
  <c r="J327" i="34"/>
  <c r="K327" i="34" s="1"/>
  <c r="L327" i="34" s="1"/>
  <c r="M327" i="34" s="1"/>
  <c r="N327" i="34" s="1"/>
  <c r="O327" i="34" s="1"/>
  <c r="P327" i="34" s="1"/>
  <c r="Q327" i="34" s="1"/>
  <c r="R327" i="34" s="1"/>
  <c r="S327" i="34" s="1"/>
  <c r="T327" i="34" s="1"/>
  <c r="U327" i="34" s="1"/>
  <c r="V327" i="34" s="1"/>
  <c r="J328" i="34"/>
  <c r="K328" i="34" s="1"/>
  <c r="L328" i="34" s="1"/>
  <c r="M328" i="34" s="1"/>
  <c r="N328" i="34" s="1"/>
  <c r="O328" i="34" s="1"/>
  <c r="P328" i="34" s="1"/>
  <c r="Q328" i="34" s="1"/>
  <c r="R328" i="34" s="1"/>
  <c r="S328" i="34" s="1"/>
  <c r="T328" i="34" s="1"/>
  <c r="U328" i="34" s="1"/>
  <c r="V328" i="34" s="1"/>
  <c r="W328" i="34" s="1"/>
  <c r="K255" i="34"/>
  <c r="L255" i="34"/>
  <c r="M255" i="34"/>
  <c r="N255" i="34"/>
  <c r="O255" i="34"/>
  <c r="P255" i="34"/>
  <c r="Q255" i="34"/>
  <c r="R255" i="34"/>
  <c r="S255" i="34"/>
  <c r="T255" i="34"/>
  <c r="U255" i="34"/>
  <c r="V255" i="34"/>
  <c r="W255" i="34"/>
  <c r="X255" i="34"/>
  <c r="L256" i="34"/>
  <c r="M256" i="34"/>
  <c r="N256" i="34"/>
  <c r="O256" i="34"/>
  <c r="P256" i="34"/>
  <c r="Q256" i="34"/>
  <c r="R256" i="34"/>
  <c r="S256" i="34"/>
  <c r="T256" i="34"/>
  <c r="U256" i="34"/>
  <c r="V256" i="34"/>
  <c r="W256" i="34"/>
  <c r="X256" i="34"/>
  <c r="M257" i="34"/>
  <c r="N257" i="34"/>
  <c r="O257" i="34"/>
  <c r="P257" i="34"/>
  <c r="Q257" i="34"/>
  <c r="R257" i="34"/>
  <c r="S257" i="34"/>
  <c r="T257" i="34"/>
  <c r="U257" i="34"/>
  <c r="V257" i="34"/>
  <c r="W257" i="34"/>
  <c r="X257" i="34"/>
  <c r="N258" i="34"/>
  <c r="O258" i="34"/>
  <c r="P258" i="34"/>
  <c r="Q258" i="34"/>
  <c r="R258" i="34"/>
  <c r="S258" i="34"/>
  <c r="T258" i="34"/>
  <c r="U258" i="34"/>
  <c r="V258" i="34"/>
  <c r="W258" i="34"/>
  <c r="X258" i="34"/>
  <c r="O259" i="34"/>
  <c r="P259" i="34"/>
  <c r="Q259" i="34"/>
  <c r="R259" i="34"/>
  <c r="S259" i="34"/>
  <c r="T259" i="34"/>
  <c r="U259" i="34"/>
  <c r="V259" i="34"/>
  <c r="W259" i="34"/>
  <c r="X259" i="34"/>
  <c r="P260" i="34"/>
  <c r="Q260" i="34"/>
  <c r="R260" i="34"/>
  <c r="S260" i="34"/>
  <c r="T260" i="34"/>
  <c r="U260" i="34"/>
  <c r="V260" i="34"/>
  <c r="W260" i="34"/>
  <c r="X260" i="34"/>
  <c r="Q261" i="34"/>
  <c r="R261" i="34"/>
  <c r="S261" i="34"/>
  <c r="T261" i="34"/>
  <c r="U261" i="34"/>
  <c r="V261" i="34"/>
  <c r="W261" i="34"/>
  <c r="X261" i="34"/>
  <c r="R262" i="34"/>
  <c r="S262" i="34"/>
  <c r="T262" i="34"/>
  <c r="U262" i="34"/>
  <c r="V262" i="34"/>
  <c r="W262" i="34"/>
  <c r="X262" i="34"/>
  <c r="S263" i="34"/>
  <c r="T263" i="34"/>
  <c r="U263" i="34"/>
  <c r="V263" i="34"/>
  <c r="W263" i="34"/>
  <c r="X263" i="34"/>
  <c r="T264" i="34"/>
  <c r="U264" i="34"/>
  <c r="V264" i="34"/>
  <c r="W264" i="34"/>
  <c r="X264" i="34"/>
  <c r="U265" i="34"/>
  <c r="V265" i="34"/>
  <c r="W265" i="34"/>
  <c r="X265" i="34"/>
  <c r="V266" i="34"/>
  <c r="W266" i="34"/>
  <c r="X266" i="34"/>
  <c r="W267" i="34"/>
  <c r="X267" i="34"/>
  <c r="X268" i="34"/>
  <c r="J265" i="34"/>
  <c r="J266" i="34"/>
  <c r="K266" i="34" s="1"/>
  <c r="J267" i="34"/>
  <c r="K267" i="34" s="1"/>
  <c r="L267" i="34" s="1"/>
  <c r="J268" i="34"/>
  <c r="K268" i="34" s="1"/>
  <c r="L268" i="34" s="1"/>
  <c r="M268" i="34" s="1"/>
  <c r="J269" i="34"/>
  <c r="K269" i="34" s="1"/>
  <c r="L269" i="34" s="1"/>
  <c r="M269" i="34" s="1"/>
  <c r="N269" i="34" s="1"/>
  <c r="J270" i="34"/>
  <c r="K270" i="34" s="1"/>
  <c r="L270" i="34" s="1"/>
  <c r="M270" i="34" s="1"/>
  <c r="N270" i="34" s="1"/>
  <c r="O270" i="34" s="1"/>
  <c r="J271" i="34"/>
  <c r="K271" i="34" s="1"/>
  <c r="L271" i="34" s="1"/>
  <c r="M271" i="34" s="1"/>
  <c r="N271" i="34" s="1"/>
  <c r="O271" i="34" s="1"/>
  <c r="P271" i="34" s="1"/>
  <c r="J272" i="34"/>
  <c r="K272" i="34" s="1"/>
  <c r="L272" i="34" s="1"/>
  <c r="M272" i="34" s="1"/>
  <c r="N272" i="34" s="1"/>
  <c r="O272" i="34" s="1"/>
  <c r="P272" i="34" s="1"/>
  <c r="Q272" i="34" s="1"/>
  <c r="J273" i="34"/>
  <c r="K273" i="34" s="1"/>
  <c r="L273" i="34" s="1"/>
  <c r="M273" i="34" s="1"/>
  <c r="N273" i="34" s="1"/>
  <c r="O273" i="34" s="1"/>
  <c r="P273" i="34" s="1"/>
  <c r="Q273" i="34" s="1"/>
  <c r="R273" i="34" s="1"/>
  <c r="J274" i="34"/>
  <c r="K274" i="34" s="1"/>
  <c r="L274" i="34" s="1"/>
  <c r="M274" i="34" s="1"/>
  <c r="N274" i="34" s="1"/>
  <c r="O274" i="34" s="1"/>
  <c r="P274" i="34" s="1"/>
  <c r="Q274" i="34" s="1"/>
  <c r="R274" i="34" s="1"/>
  <c r="S274" i="34" s="1"/>
  <c r="J275" i="34"/>
  <c r="K275" i="34" s="1"/>
  <c r="L275" i="34" s="1"/>
  <c r="M275" i="34" s="1"/>
  <c r="N275" i="34" s="1"/>
  <c r="O275" i="34" s="1"/>
  <c r="P275" i="34" s="1"/>
  <c r="Q275" i="34" s="1"/>
  <c r="R275" i="34" s="1"/>
  <c r="S275" i="34" s="1"/>
  <c r="T275" i="34" s="1"/>
  <c r="J276" i="34"/>
  <c r="K276" i="34" s="1"/>
  <c r="L276" i="34" s="1"/>
  <c r="M276" i="34" s="1"/>
  <c r="N276" i="34" s="1"/>
  <c r="O276" i="34" s="1"/>
  <c r="P276" i="34" s="1"/>
  <c r="Q276" i="34" s="1"/>
  <c r="R276" i="34" s="1"/>
  <c r="S276" i="34" s="1"/>
  <c r="T276" i="34" s="1"/>
  <c r="U276" i="34" s="1"/>
  <c r="J277" i="34"/>
  <c r="K277" i="34" s="1"/>
  <c r="L277" i="34" s="1"/>
  <c r="M277" i="34" s="1"/>
  <c r="N277" i="34" s="1"/>
  <c r="O277" i="34" s="1"/>
  <c r="P277" i="34" s="1"/>
  <c r="Q277" i="34" s="1"/>
  <c r="R277" i="34" s="1"/>
  <c r="S277" i="34" s="1"/>
  <c r="T277" i="34" s="1"/>
  <c r="U277" i="34" s="1"/>
  <c r="V277" i="34" s="1"/>
  <c r="J278" i="34"/>
  <c r="K278" i="34" s="1"/>
  <c r="L278" i="34" s="1"/>
  <c r="M278" i="34" s="1"/>
  <c r="N278" i="34" s="1"/>
  <c r="O278" i="34" s="1"/>
  <c r="P278" i="34" s="1"/>
  <c r="Q278" i="34" s="1"/>
  <c r="R278" i="34" s="1"/>
  <c r="S278" i="34" s="1"/>
  <c r="T278" i="34" s="1"/>
  <c r="U278" i="34" s="1"/>
  <c r="V278" i="34" s="1"/>
  <c r="W278" i="34" s="1"/>
  <c r="K205" i="34"/>
  <c r="L205" i="34"/>
  <c r="M205" i="34"/>
  <c r="N205" i="34"/>
  <c r="O205" i="34"/>
  <c r="P205" i="34"/>
  <c r="Q205" i="34"/>
  <c r="R205" i="34"/>
  <c r="S205" i="34"/>
  <c r="T205" i="34"/>
  <c r="U205" i="34"/>
  <c r="V205" i="34"/>
  <c r="W205" i="34"/>
  <c r="X205" i="34"/>
  <c r="L206" i="34"/>
  <c r="M206" i="34"/>
  <c r="N206" i="34"/>
  <c r="O206" i="34"/>
  <c r="P206" i="34"/>
  <c r="Q206" i="34"/>
  <c r="R206" i="34"/>
  <c r="S206" i="34"/>
  <c r="T206" i="34"/>
  <c r="U206" i="34"/>
  <c r="V206" i="34"/>
  <c r="W206" i="34"/>
  <c r="X206" i="34"/>
  <c r="M207" i="34"/>
  <c r="N207" i="34"/>
  <c r="O207" i="34"/>
  <c r="P207" i="34"/>
  <c r="Q207" i="34"/>
  <c r="R207" i="34"/>
  <c r="S207" i="34"/>
  <c r="T207" i="34"/>
  <c r="U207" i="34"/>
  <c r="V207" i="34"/>
  <c r="W207" i="34"/>
  <c r="X207" i="34"/>
  <c r="N208" i="34"/>
  <c r="O208" i="34"/>
  <c r="P208" i="34"/>
  <c r="Q208" i="34"/>
  <c r="R208" i="34"/>
  <c r="S208" i="34"/>
  <c r="T208" i="34"/>
  <c r="U208" i="34"/>
  <c r="V208" i="34"/>
  <c r="W208" i="34"/>
  <c r="X208" i="34"/>
  <c r="O209" i="34"/>
  <c r="P209" i="34"/>
  <c r="Q209" i="34"/>
  <c r="R209" i="34"/>
  <c r="S209" i="34"/>
  <c r="T209" i="34"/>
  <c r="U209" i="34"/>
  <c r="V209" i="34"/>
  <c r="W209" i="34"/>
  <c r="X209" i="34"/>
  <c r="P210" i="34"/>
  <c r="Q210" i="34"/>
  <c r="R210" i="34"/>
  <c r="S210" i="34"/>
  <c r="T210" i="34"/>
  <c r="U210" i="34"/>
  <c r="V210" i="34"/>
  <c r="W210" i="34"/>
  <c r="X210" i="34"/>
  <c r="Q211" i="34"/>
  <c r="R211" i="34"/>
  <c r="S211" i="34"/>
  <c r="T211" i="34"/>
  <c r="U211" i="34"/>
  <c r="V211" i="34"/>
  <c r="W211" i="34"/>
  <c r="X211" i="34"/>
  <c r="R212" i="34"/>
  <c r="S212" i="34"/>
  <c r="T212" i="34"/>
  <c r="U212" i="34"/>
  <c r="V212" i="34"/>
  <c r="W212" i="34"/>
  <c r="X212" i="34"/>
  <c r="S213" i="34"/>
  <c r="T213" i="34"/>
  <c r="U213" i="34"/>
  <c r="V213" i="34"/>
  <c r="W213" i="34"/>
  <c r="X213" i="34"/>
  <c r="T214" i="34"/>
  <c r="U214" i="34"/>
  <c r="V214" i="34"/>
  <c r="W214" i="34"/>
  <c r="X214" i="34"/>
  <c r="U215" i="34"/>
  <c r="V215" i="34"/>
  <c r="W215" i="34"/>
  <c r="X215" i="34"/>
  <c r="V216" i="34"/>
  <c r="W216" i="34"/>
  <c r="X216" i="34"/>
  <c r="W217" i="34"/>
  <c r="X217" i="34"/>
  <c r="X218" i="34"/>
  <c r="J215" i="34"/>
  <c r="J216" i="34"/>
  <c r="K216" i="34" s="1"/>
  <c r="J217" i="34"/>
  <c r="K217" i="34" s="1"/>
  <c r="L217" i="34" s="1"/>
  <c r="J218" i="34"/>
  <c r="K218" i="34" s="1"/>
  <c r="L218" i="34" s="1"/>
  <c r="M218" i="34" s="1"/>
  <c r="J219" i="34"/>
  <c r="K219" i="34" s="1"/>
  <c r="L219" i="34" s="1"/>
  <c r="M219" i="34" s="1"/>
  <c r="N219" i="34" s="1"/>
  <c r="J220" i="34"/>
  <c r="K220" i="34" s="1"/>
  <c r="L220" i="34" s="1"/>
  <c r="M220" i="34" s="1"/>
  <c r="N220" i="34" s="1"/>
  <c r="O220" i="34" s="1"/>
  <c r="J221" i="34"/>
  <c r="K221" i="34" s="1"/>
  <c r="L221" i="34" s="1"/>
  <c r="M221" i="34" s="1"/>
  <c r="N221" i="34" s="1"/>
  <c r="O221" i="34" s="1"/>
  <c r="P221" i="34" s="1"/>
  <c r="J222" i="34"/>
  <c r="K222" i="34" s="1"/>
  <c r="L222" i="34" s="1"/>
  <c r="M222" i="34" s="1"/>
  <c r="N222" i="34" s="1"/>
  <c r="O222" i="34" s="1"/>
  <c r="P222" i="34" s="1"/>
  <c r="Q222" i="34" s="1"/>
  <c r="J223" i="34"/>
  <c r="K223" i="34" s="1"/>
  <c r="L223" i="34" s="1"/>
  <c r="M223" i="34" s="1"/>
  <c r="N223" i="34" s="1"/>
  <c r="O223" i="34" s="1"/>
  <c r="P223" i="34" s="1"/>
  <c r="Q223" i="34" s="1"/>
  <c r="R223" i="34" s="1"/>
  <c r="J224" i="34"/>
  <c r="K224" i="34" s="1"/>
  <c r="L224" i="34" s="1"/>
  <c r="M224" i="34" s="1"/>
  <c r="N224" i="34" s="1"/>
  <c r="O224" i="34" s="1"/>
  <c r="P224" i="34" s="1"/>
  <c r="Q224" i="34" s="1"/>
  <c r="R224" i="34" s="1"/>
  <c r="S224" i="34" s="1"/>
  <c r="J225" i="34"/>
  <c r="K225" i="34" s="1"/>
  <c r="L225" i="34" s="1"/>
  <c r="M225" i="34" s="1"/>
  <c r="N225" i="34" s="1"/>
  <c r="O225" i="34" s="1"/>
  <c r="P225" i="34" s="1"/>
  <c r="Q225" i="34" s="1"/>
  <c r="R225" i="34" s="1"/>
  <c r="S225" i="34" s="1"/>
  <c r="T225" i="34" s="1"/>
  <c r="J226" i="34"/>
  <c r="K226" i="34" s="1"/>
  <c r="L226" i="34" s="1"/>
  <c r="M226" i="34" s="1"/>
  <c r="N226" i="34" s="1"/>
  <c r="O226" i="34" s="1"/>
  <c r="P226" i="34" s="1"/>
  <c r="Q226" i="34" s="1"/>
  <c r="R226" i="34" s="1"/>
  <c r="S226" i="34" s="1"/>
  <c r="T226" i="34" s="1"/>
  <c r="U226" i="34" s="1"/>
  <c r="J227" i="34"/>
  <c r="K227" i="34" s="1"/>
  <c r="L227" i="34" s="1"/>
  <c r="M227" i="34" s="1"/>
  <c r="N227" i="34" s="1"/>
  <c r="O227" i="34" s="1"/>
  <c r="P227" i="34" s="1"/>
  <c r="Q227" i="34" s="1"/>
  <c r="R227" i="34" s="1"/>
  <c r="S227" i="34" s="1"/>
  <c r="T227" i="34" s="1"/>
  <c r="U227" i="34" s="1"/>
  <c r="V227" i="34" s="1"/>
  <c r="J228" i="34"/>
  <c r="K228" i="34" s="1"/>
  <c r="L228" i="34" s="1"/>
  <c r="M228" i="34" s="1"/>
  <c r="N228" i="34" s="1"/>
  <c r="O228" i="34" s="1"/>
  <c r="P228" i="34" s="1"/>
  <c r="Q228" i="34" s="1"/>
  <c r="R228" i="34" s="1"/>
  <c r="S228" i="34" s="1"/>
  <c r="T228" i="34" s="1"/>
  <c r="U228" i="34" s="1"/>
  <c r="V228" i="34" s="1"/>
  <c r="W228" i="34" s="1"/>
  <c r="L155" i="34"/>
  <c r="M155" i="34"/>
  <c r="N155" i="34"/>
  <c r="O155" i="34"/>
  <c r="P155" i="34"/>
  <c r="Q155" i="34"/>
  <c r="R155" i="34"/>
  <c r="S155" i="34"/>
  <c r="T155" i="34"/>
  <c r="U155" i="34"/>
  <c r="V155" i="34"/>
  <c r="W155" i="34"/>
  <c r="X155" i="34"/>
  <c r="L156" i="34"/>
  <c r="M156" i="34"/>
  <c r="N156" i="34"/>
  <c r="O156" i="34"/>
  <c r="P156" i="34"/>
  <c r="Q156" i="34"/>
  <c r="R156" i="34"/>
  <c r="S156" i="34"/>
  <c r="T156" i="34"/>
  <c r="U156" i="34"/>
  <c r="V156" i="34"/>
  <c r="W156" i="34"/>
  <c r="X156" i="34"/>
  <c r="M157" i="34"/>
  <c r="N157" i="34"/>
  <c r="O157" i="34"/>
  <c r="P157" i="34"/>
  <c r="Q157" i="34"/>
  <c r="R157" i="34"/>
  <c r="S157" i="34"/>
  <c r="T157" i="34"/>
  <c r="U157" i="34"/>
  <c r="V157" i="34"/>
  <c r="W157" i="34"/>
  <c r="X157" i="34"/>
  <c r="N158" i="34"/>
  <c r="O158" i="34"/>
  <c r="P158" i="34"/>
  <c r="Q158" i="34"/>
  <c r="R158" i="34"/>
  <c r="S158" i="34"/>
  <c r="T158" i="34"/>
  <c r="U158" i="34"/>
  <c r="V158" i="34"/>
  <c r="W158" i="34"/>
  <c r="X158" i="34"/>
  <c r="O159" i="34"/>
  <c r="P159" i="34"/>
  <c r="Q159" i="34"/>
  <c r="R159" i="34"/>
  <c r="S159" i="34"/>
  <c r="T159" i="34"/>
  <c r="U159" i="34"/>
  <c r="V159" i="34"/>
  <c r="W159" i="34"/>
  <c r="X159" i="34"/>
  <c r="P160" i="34"/>
  <c r="Q160" i="34"/>
  <c r="R160" i="34"/>
  <c r="S160" i="34"/>
  <c r="T160" i="34"/>
  <c r="U160" i="34"/>
  <c r="V160" i="34"/>
  <c r="W160" i="34"/>
  <c r="X160" i="34"/>
  <c r="Q161" i="34"/>
  <c r="R161" i="34"/>
  <c r="S161" i="34"/>
  <c r="T161" i="34"/>
  <c r="U161" i="34"/>
  <c r="V161" i="34"/>
  <c r="W161" i="34"/>
  <c r="X161" i="34"/>
  <c r="R162" i="34"/>
  <c r="S162" i="34"/>
  <c r="T162" i="34"/>
  <c r="U162" i="34"/>
  <c r="V162" i="34"/>
  <c r="W162" i="34"/>
  <c r="X162" i="34"/>
  <c r="S163" i="34"/>
  <c r="T163" i="34"/>
  <c r="U163" i="34"/>
  <c r="V163" i="34"/>
  <c r="W163" i="34"/>
  <c r="X163" i="34"/>
  <c r="T164" i="34"/>
  <c r="U164" i="34"/>
  <c r="V164" i="34"/>
  <c r="W164" i="34"/>
  <c r="X164" i="34"/>
  <c r="U165" i="34"/>
  <c r="V165" i="34"/>
  <c r="W165" i="34"/>
  <c r="X165" i="34"/>
  <c r="V166" i="34"/>
  <c r="W166" i="34"/>
  <c r="X166" i="34"/>
  <c r="W167" i="34"/>
  <c r="X167" i="34"/>
  <c r="X168" i="34"/>
  <c r="K155" i="34"/>
  <c r="J165" i="34"/>
  <c r="J166" i="34"/>
  <c r="K166" i="34" s="1"/>
  <c r="J167" i="34"/>
  <c r="K167" i="34" s="1"/>
  <c r="L167" i="34" s="1"/>
  <c r="J168" i="34"/>
  <c r="K168" i="34" s="1"/>
  <c r="L168" i="34" s="1"/>
  <c r="M168" i="34" s="1"/>
  <c r="J169" i="34"/>
  <c r="K169" i="34" s="1"/>
  <c r="L169" i="34" s="1"/>
  <c r="M169" i="34" s="1"/>
  <c r="N169" i="34" s="1"/>
  <c r="J170" i="34"/>
  <c r="K170" i="34" s="1"/>
  <c r="L170" i="34" s="1"/>
  <c r="M170" i="34" s="1"/>
  <c r="N170" i="34" s="1"/>
  <c r="O170" i="34" s="1"/>
  <c r="J171" i="34"/>
  <c r="K171" i="34" s="1"/>
  <c r="L171" i="34" s="1"/>
  <c r="M171" i="34" s="1"/>
  <c r="N171" i="34" s="1"/>
  <c r="O171" i="34" s="1"/>
  <c r="P171" i="34" s="1"/>
  <c r="J172" i="34"/>
  <c r="K172" i="34" s="1"/>
  <c r="L172" i="34" s="1"/>
  <c r="M172" i="34" s="1"/>
  <c r="N172" i="34" s="1"/>
  <c r="O172" i="34" s="1"/>
  <c r="P172" i="34" s="1"/>
  <c r="Q172" i="34" s="1"/>
  <c r="J173" i="34"/>
  <c r="K173" i="34" s="1"/>
  <c r="L173" i="34" s="1"/>
  <c r="M173" i="34" s="1"/>
  <c r="N173" i="34" s="1"/>
  <c r="O173" i="34" s="1"/>
  <c r="P173" i="34" s="1"/>
  <c r="Q173" i="34" s="1"/>
  <c r="R173" i="34" s="1"/>
  <c r="J174" i="34"/>
  <c r="K174" i="34" s="1"/>
  <c r="L174" i="34" s="1"/>
  <c r="M174" i="34" s="1"/>
  <c r="N174" i="34" s="1"/>
  <c r="O174" i="34" s="1"/>
  <c r="P174" i="34" s="1"/>
  <c r="Q174" i="34" s="1"/>
  <c r="R174" i="34" s="1"/>
  <c r="S174" i="34" s="1"/>
  <c r="J175" i="34"/>
  <c r="K175" i="34" s="1"/>
  <c r="L175" i="34" s="1"/>
  <c r="M175" i="34" s="1"/>
  <c r="N175" i="34" s="1"/>
  <c r="O175" i="34" s="1"/>
  <c r="P175" i="34" s="1"/>
  <c r="Q175" i="34" s="1"/>
  <c r="R175" i="34" s="1"/>
  <c r="S175" i="34" s="1"/>
  <c r="T175" i="34" s="1"/>
  <c r="J176" i="34"/>
  <c r="K176" i="34" s="1"/>
  <c r="L176" i="34" s="1"/>
  <c r="M176" i="34" s="1"/>
  <c r="N176" i="34" s="1"/>
  <c r="O176" i="34" s="1"/>
  <c r="P176" i="34" s="1"/>
  <c r="Q176" i="34" s="1"/>
  <c r="R176" i="34" s="1"/>
  <c r="S176" i="34" s="1"/>
  <c r="T176" i="34" s="1"/>
  <c r="U176" i="34" s="1"/>
  <c r="J177" i="34"/>
  <c r="K177" i="34" s="1"/>
  <c r="L177" i="34" s="1"/>
  <c r="M177" i="34" s="1"/>
  <c r="N177" i="34" s="1"/>
  <c r="O177" i="34" s="1"/>
  <c r="P177" i="34" s="1"/>
  <c r="Q177" i="34" s="1"/>
  <c r="R177" i="34" s="1"/>
  <c r="S177" i="34" s="1"/>
  <c r="T177" i="34" s="1"/>
  <c r="U177" i="34" s="1"/>
  <c r="V177" i="34" s="1"/>
  <c r="J178" i="34"/>
  <c r="K178" i="34" s="1"/>
  <c r="L178" i="34" s="1"/>
  <c r="M178" i="34" s="1"/>
  <c r="N178" i="34" s="1"/>
  <c r="O178" i="34" s="1"/>
  <c r="P178" i="34" s="1"/>
  <c r="Q178" i="34" s="1"/>
  <c r="R178" i="34" s="1"/>
  <c r="S178" i="34" s="1"/>
  <c r="T178" i="34" s="1"/>
  <c r="U178" i="34" s="1"/>
  <c r="V178" i="34" s="1"/>
  <c r="W178" i="34" s="1"/>
  <c r="K55" i="34"/>
  <c r="L55" i="34"/>
  <c r="M55" i="34"/>
  <c r="N55" i="34"/>
  <c r="O55" i="34"/>
  <c r="P55" i="34"/>
  <c r="Q55" i="34"/>
  <c r="R55" i="34"/>
  <c r="S55" i="34"/>
  <c r="T55" i="34"/>
  <c r="U55" i="34"/>
  <c r="V55" i="34"/>
  <c r="W55" i="34"/>
  <c r="X55" i="34"/>
  <c r="L56" i="34"/>
  <c r="M56" i="34"/>
  <c r="N56" i="34"/>
  <c r="O56" i="34"/>
  <c r="P56" i="34"/>
  <c r="Q56" i="34"/>
  <c r="R56" i="34"/>
  <c r="S56" i="34"/>
  <c r="T56" i="34"/>
  <c r="U56" i="34"/>
  <c r="V56" i="34"/>
  <c r="W56" i="34"/>
  <c r="X56" i="34"/>
  <c r="M57" i="34"/>
  <c r="N57" i="34"/>
  <c r="O57" i="34"/>
  <c r="P57" i="34"/>
  <c r="Q57" i="34"/>
  <c r="R57" i="34"/>
  <c r="S57" i="34"/>
  <c r="T57" i="34"/>
  <c r="U57" i="34"/>
  <c r="V57" i="34"/>
  <c r="W57" i="34"/>
  <c r="X57" i="34"/>
  <c r="N58" i="34"/>
  <c r="O58" i="34"/>
  <c r="P58" i="34"/>
  <c r="Q58" i="34"/>
  <c r="R58" i="34"/>
  <c r="S58" i="34"/>
  <c r="T58" i="34"/>
  <c r="U58" i="34"/>
  <c r="V58" i="34"/>
  <c r="W58" i="34"/>
  <c r="X58" i="34"/>
  <c r="O59" i="34"/>
  <c r="P59" i="34"/>
  <c r="Q59" i="34"/>
  <c r="R59" i="34"/>
  <c r="S59" i="34"/>
  <c r="T59" i="34"/>
  <c r="U59" i="34"/>
  <c r="V59" i="34"/>
  <c r="W59" i="34"/>
  <c r="X59" i="34"/>
  <c r="P60" i="34"/>
  <c r="Q60" i="34"/>
  <c r="R60" i="34"/>
  <c r="S60" i="34"/>
  <c r="T60" i="34"/>
  <c r="U60" i="34"/>
  <c r="V60" i="34"/>
  <c r="W60" i="34"/>
  <c r="X60" i="34"/>
  <c r="Q61" i="34"/>
  <c r="R61" i="34"/>
  <c r="S61" i="34"/>
  <c r="T61" i="34"/>
  <c r="U61" i="34"/>
  <c r="V61" i="34"/>
  <c r="W61" i="34"/>
  <c r="X61" i="34"/>
  <c r="R62" i="34"/>
  <c r="S62" i="34"/>
  <c r="T62" i="34"/>
  <c r="U62" i="34"/>
  <c r="V62" i="34"/>
  <c r="W62" i="34"/>
  <c r="X62" i="34"/>
  <c r="S63" i="34"/>
  <c r="T63" i="34"/>
  <c r="U63" i="34"/>
  <c r="V63" i="34"/>
  <c r="W63" i="34"/>
  <c r="X63" i="34"/>
  <c r="T64" i="34"/>
  <c r="U64" i="34"/>
  <c r="V64" i="34"/>
  <c r="W64" i="34"/>
  <c r="X64" i="34"/>
  <c r="U65" i="34"/>
  <c r="V65" i="34"/>
  <c r="W65" i="34"/>
  <c r="X65" i="34"/>
  <c r="V66" i="34"/>
  <c r="W66" i="34"/>
  <c r="X66" i="34"/>
  <c r="W67" i="34"/>
  <c r="X67" i="34"/>
  <c r="X68" i="34"/>
  <c r="J65" i="34"/>
  <c r="J66" i="34"/>
  <c r="K66" i="34" s="1"/>
  <c r="J67" i="34"/>
  <c r="K67" i="34" s="1"/>
  <c r="L67" i="34" s="1"/>
  <c r="J68" i="34"/>
  <c r="K68" i="34" s="1"/>
  <c r="L68" i="34" s="1"/>
  <c r="M68" i="34" s="1"/>
  <c r="J69" i="34"/>
  <c r="K69" i="34" s="1"/>
  <c r="L69" i="34" s="1"/>
  <c r="M69" i="34" s="1"/>
  <c r="N69" i="34" s="1"/>
  <c r="J70" i="34"/>
  <c r="K70" i="34" s="1"/>
  <c r="L70" i="34" s="1"/>
  <c r="M70" i="34" s="1"/>
  <c r="N70" i="34" s="1"/>
  <c r="O70" i="34" s="1"/>
  <c r="J71" i="34"/>
  <c r="K71" i="34" s="1"/>
  <c r="L71" i="34" s="1"/>
  <c r="M71" i="34" s="1"/>
  <c r="N71" i="34" s="1"/>
  <c r="O71" i="34" s="1"/>
  <c r="P71" i="34" s="1"/>
  <c r="J72" i="34"/>
  <c r="K72" i="34" s="1"/>
  <c r="L72" i="34" s="1"/>
  <c r="M72" i="34" s="1"/>
  <c r="N72" i="34" s="1"/>
  <c r="O72" i="34" s="1"/>
  <c r="P72" i="34" s="1"/>
  <c r="Q72" i="34" s="1"/>
  <c r="J73" i="34"/>
  <c r="K73" i="34" s="1"/>
  <c r="L73" i="34" s="1"/>
  <c r="M73" i="34" s="1"/>
  <c r="N73" i="34" s="1"/>
  <c r="O73" i="34" s="1"/>
  <c r="P73" i="34" s="1"/>
  <c r="Q73" i="34" s="1"/>
  <c r="R73" i="34" s="1"/>
  <c r="J74" i="34"/>
  <c r="K74" i="34" s="1"/>
  <c r="L74" i="34" s="1"/>
  <c r="M74" i="34" s="1"/>
  <c r="N74" i="34" s="1"/>
  <c r="O74" i="34" s="1"/>
  <c r="P74" i="34" s="1"/>
  <c r="Q74" i="34" s="1"/>
  <c r="R74" i="34" s="1"/>
  <c r="S74" i="34" s="1"/>
  <c r="J75" i="34"/>
  <c r="K75" i="34" s="1"/>
  <c r="L75" i="34" s="1"/>
  <c r="M75" i="34" s="1"/>
  <c r="N75" i="34" s="1"/>
  <c r="O75" i="34" s="1"/>
  <c r="P75" i="34" s="1"/>
  <c r="Q75" i="34" s="1"/>
  <c r="R75" i="34" s="1"/>
  <c r="S75" i="34" s="1"/>
  <c r="T75" i="34" s="1"/>
  <c r="J76" i="34"/>
  <c r="K76" i="34" s="1"/>
  <c r="L76" i="34" s="1"/>
  <c r="M76" i="34" s="1"/>
  <c r="N76" i="34" s="1"/>
  <c r="O76" i="34" s="1"/>
  <c r="P76" i="34" s="1"/>
  <c r="Q76" i="34" s="1"/>
  <c r="R76" i="34" s="1"/>
  <c r="S76" i="34" s="1"/>
  <c r="T76" i="34" s="1"/>
  <c r="U76" i="34" s="1"/>
  <c r="J77" i="34"/>
  <c r="K77" i="34" s="1"/>
  <c r="L77" i="34" s="1"/>
  <c r="M77" i="34" s="1"/>
  <c r="N77" i="34" s="1"/>
  <c r="O77" i="34" s="1"/>
  <c r="P77" i="34" s="1"/>
  <c r="Q77" i="34" s="1"/>
  <c r="R77" i="34" s="1"/>
  <c r="S77" i="34" s="1"/>
  <c r="T77" i="34" s="1"/>
  <c r="U77" i="34" s="1"/>
  <c r="V77" i="34" s="1"/>
  <c r="J78" i="34"/>
  <c r="K78" i="34" s="1"/>
  <c r="L78" i="34" s="1"/>
  <c r="M78" i="34" s="1"/>
  <c r="N78" i="34" s="1"/>
  <c r="O78" i="34" s="1"/>
  <c r="P78" i="34" s="1"/>
  <c r="Q78" i="34" s="1"/>
  <c r="R78" i="34" s="1"/>
  <c r="S78" i="34" s="1"/>
  <c r="T78" i="34" s="1"/>
  <c r="U78" i="34" s="1"/>
  <c r="V78" i="34" s="1"/>
  <c r="W78" i="34" s="1"/>
  <c r="K32" i="34"/>
  <c r="L32" i="34"/>
  <c r="M32" i="34"/>
  <c r="N32" i="34"/>
  <c r="O32" i="34"/>
  <c r="P32" i="34"/>
  <c r="Q32" i="34"/>
  <c r="K33" i="34"/>
  <c r="L33" i="34"/>
  <c r="M33" i="34"/>
  <c r="N33" i="34"/>
  <c r="O33" i="34"/>
  <c r="P33" i="34"/>
  <c r="Q33" i="34"/>
  <c r="K35" i="34"/>
  <c r="L35" i="34"/>
  <c r="M35" i="34"/>
  <c r="N35" i="34"/>
  <c r="O35" i="34"/>
  <c r="P35" i="34"/>
  <c r="Q35" i="34"/>
  <c r="K36" i="34"/>
  <c r="L36" i="34"/>
  <c r="M36" i="34"/>
  <c r="N36" i="34"/>
  <c r="O36" i="34"/>
  <c r="P36" i="34"/>
  <c r="Q36" i="34"/>
  <c r="K38" i="34"/>
  <c r="L38" i="34"/>
  <c r="M38" i="34"/>
  <c r="N38" i="34"/>
  <c r="O38" i="34"/>
  <c r="P38" i="34"/>
  <c r="Q38" i="34"/>
  <c r="K39" i="34"/>
  <c r="L39" i="34"/>
  <c r="M39" i="34"/>
  <c r="N39" i="34"/>
  <c r="O39" i="34"/>
  <c r="P39" i="34"/>
  <c r="Q39" i="34"/>
  <c r="K41" i="34"/>
  <c r="L41" i="34"/>
  <c r="M41" i="34"/>
  <c r="N41" i="34"/>
  <c r="O41" i="34"/>
  <c r="P41" i="34"/>
  <c r="Q41" i="34"/>
  <c r="K42" i="34"/>
  <c r="L42" i="34"/>
  <c r="M42" i="34"/>
  <c r="N42" i="34"/>
  <c r="O42" i="34"/>
  <c r="P42" i="34"/>
  <c r="Q42" i="34"/>
  <c r="K44" i="34"/>
  <c r="L44" i="34"/>
  <c r="M44" i="34"/>
  <c r="N44" i="34"/>
  <c r="O44" i="34"/>
  <c r="P44" i="34"/>
  <c r="Q44" i="34"/>
  <c r="K45" i="34"/>
  <c r="L45" i="34"/>
  <c r="M45" i="34"/>
  <c r="N45" i="34"/>
  <c r="O45" i="34"/>
  <c r="P45" i="34"/>
  <c r="Q45" i="34"/>
  <c r="K47" i="34"/>
  <c r="L47" i="34"/>
  <c r="M47" i="34"/>
  <c r="N47" i="34"/>
  <c r="O47" i="34"/>
  <c r="P47" i="34"/>
  <c r="Q47" i="34"/>
  <c r="K48" i="34"/>
  <c r="L48" i="34"/>
  <c r="M48" i="34"/>
  <c r="N48" i="34"/>
  <c r="O48" i="34"/>
  <c r="P48" i="34"/>
  <c r="Q48" i="34"/>
  <c r="J48" i="34"/>
  <c r="J47" i="34"/>
  <c r="J409" i="34" s="1"/>
  <c r="K409" i="34" s="1"/>
  <c r="L409" i="34" s="1"/>
  <c r="J45" i="34"/>
  <c r="J44" i="34"/>
  <c r="J42" i="34"/>
  <c r="J41" i="34"/>
  <c r="J313" i="34" s="1"/>
  <c r="K313" i="34" s="1"/>
  <c r="L313" i="34" s="1"/>
  <c r="M313" i="34" s="1"/>
  <c r="N313" i="34" s="1"/>
  <c r="O313" i="34" s="1"/>
  <c r="P313" i="34" s="1"/>
  <c r="Q313" i="34" s="1"/>
  <c r="R313" i="34" s="1"/>
  <c r="J39" i="34"/>
  <c r="J38" i="34"/>
  <c r="J260" i="34" s="1"/>
  <c r="K260" i="34" s="1"/>
  <c r="L260" i="34" s="1"/>
  <c r="M260" i="34" s="1"/>
  <c r="N260" i="34" s="1"/>
  <c r="O260" i="34" s="1"/>
  <c r="J36" i="34"/>
  <c r="J35" i="34"/>
  <c r="J210" i="34" s="1"/>
  <c r="K210" i="34" s="1"/>
  <c r="L210" i="34" s="1"/>
  <c r="M210" i="34" s="1"/>
  <c r="N210" i="34" s="1"/>
  <c r="O210" i="34" s="1"/>
  <c r="J33" i="34"/>
  <c r="J32" i="34"/>
  <c r="J157" i="34" s="1"/>
  <c r="K157" i="34" s="1"/>
  <c r="L157" i="34" s="1"/>
  <c r="J309" i="34" l="1"/>
  <c r="J211" i="34"/>
  <c r="K211" i="34" s="1"/>
  <c r="L211" i="34" s="1"/>
  <c r="M211" i="34" s="1"/>
  <c r="N211" i="34" s="1"/>
  <c r="O211" i="34" s="1"/>
  <c r="P211" i="34" s="1"/>
  <c r="J413" i="34"/>
  <c r="K413" i="34" s="1"/>
  <c r="L413" i="34" s="1"/>
  <c r="M413" i="34" s="1"/>
  <c r="N413" i="34" s="1"/>
  <c r="O413" i="34" s="1"/>
  <c r="P413" i="34" s="1"/>
  <c r="Q413" i="34" s="1"/>
  <c r="R413" i="34" s="1"/>
  <c r="J357" i="34"/>
  <c r="K357" i="34" s="1"/>
  <c r="L357" i="34" s="1"/>
  <c r="J361" i="34"/>
  <c r="K361" i="34" s="1"/>
  <c r="L361" i="34" s="1"/>
  <c r="M361" i="34" s="1"/>
  <c r="N361" i="34" s="1"/>
  <c r="O361" i="34" s="1"/>
  <c r="P361" i="34" s="1"/>
  <c r="J358" i="34"/>
  <c r="K358" i="34" s="1"/>
  <c r="L358" i="34" s="1"/>
  <c r="M358" i="34" s="1"/>
  <c r="J362" i="34"/>
  <c r="K362" i="34" s="1"/>
  <c r="L362" i="34" s="1"/>
  <c r="M362" i="34" s="1"/>
  <c r="N362" i="34" s="1"/>
  <c r="O362" i="34" s="1"/>
  <c r="P362" i="34" s="1"/>
  <c r="Q362" i="34" s="1"/>
  <c r="J355" i="34"/>
  <c r="J359" i="34"/>
  <c r="J363" i="34"/>
  <c r="K363" i="34" s="1"/>
  <c r="L363" i="34" s="1"/>
  <c r="M363" i="34" s="1"/>
  <c r="N363" i="34" s="1"/>
  <c r="O363" i="34" s="1"/>
  <c r="P363" i="34" s="1"/>
  <c r="Q363" i="34" s="1"/>
  <c r="R363" i="34" s="1"/>
  <c r="J160" i="34"/>
  <c r="K160" i="34" s="1"/>
  <c r="L160" i="34" s="1"/>
  <c r="M160" i="34" s="1"/>
  <c r="N160" i="34" s="1"/>
  <c r="O160" i="34" s="1"/>
  <c r="J156" i="34"/>
  <c r="K156" i="34" s="1"/>
  <c r="J256" i="34"/>
  <c r="K256" i="34" s="1"/>
  <c r="J159" i="34"/>
  <c r="J208" i="34"/>
  <c r="K208" i="34" s="1"/>
  <c r="L208" i="34" s="1"/>
  <c r="M208" i="34" s="1"/>
  <c r="J212" i="34"/>
  <c r="K212" i="34" s="1"/>
  <c r="L212" i="34" s="1"/>
  <c r="M212" i="34" s="1"/>
  <c r="N212" i="34" s="1"/>
  <c r="O212" i="34" s="1"/>
  <c r="P212" i="34" s="1"/>
  <c r="Q212" i="34" s="1"/>
  <c r="J205" i="34"/>
  <c r="J209" i="34"/>
  <c r="J213" i="34"/>
  <c r="K213" i="34" s="1"/>
  <c r="L213" i="34" s="1"/>
  <c r="M213" i="34" s="1"/>
  <c r="N213" i="34" s="1"/>
  <c r="O213" i="34" s="1"/>
  <c r="P213" i="34" s="1"/>
  <c r="Q213" i="34" s="1"/>
  <c r="R213" i="34" s="1"/>
  <c r="J306" i="34"/>
  <c r="K306" i="34" s="1"/>
  <c r="J310" i="34"/>
  <c r="K310" i="34" s="1"/>
  <c r="L310" i="34" s="1"/>
  <c r="M310" i="34" s="1"/>
  <c r="N310" i="34" s="1"/>
  <c r="O310" i="34" s="1"/>
  <c r="J307" i="34"/>
  <c r="K307" i="34" s="1"/>
  <c r="L307" i="34" s="1"/>
  <c r="J311" i="34"/>
  <c r="K311" i="34" s="1"/>
  <c r="L311" i="34" s="1"/>
  <c r="M311" i="34" s="1"/>
  <c r="N311" i="34" s="1"/>
  <c r="O311" i="34" s="1"/>
  <c r="P311" i="34" s="1"/>
  <c r="J308" i="34"/>
  <c r="K308" i="34" s="1"/>
  <c r="L308" i="34" s="1"/>
  <c r="M308" i="34" s="1"/>
  <c r="J312" i="34"/>
  <c r="K312" i="34" s="1"/>
  <c r="L312" i="34" s="1"/>
  <c r="M312" i="34" s="1"/>
  <c r="N312" i="34" s="1"/>
  <c r="O312" i="34" s="1"/>
  <c r="P312" i="34" s="1"/>
  <c r="Q312" i="34" s="1"/>
  <c r="J305" i="34"/>
  <c r="J406" i="34"/>
  <c r="K406" i="34" s="1"/>
  <c r="J410" i="34"/>
  <c r="K410" i="34" s="1"/>
  <c r="L410" i="34" s="1"/>
  <c r="M410" i="34" s="1"/>
  <c r="N410" i="34" s="1"/>
  <c r="O410" i="34" s="1"/>
  <c r="J407" i="34"/>
  <c r="K407" i="34" s="1"/>
  <c r="L407" i="34" s="1"/>
  <c r="J411" i="34"/>
  <c r="K411" i="34" s="1"/>
  <c r="L411" i="34" s="1"/>
  <c r="M411" i="34" s="1"/>
  <c r="N411" i="34" s="1"/>
  <c r="O411" i="34" s="1"/>
  <c r="P411" i="34" s="1"/>
  <c r="J408" i="34"/>
  <c r="J412" i="34"/>
  <c r="K412" i="34" s="1"/>
  <c r="L412" i="34" s="1"/>
  <c r="M412" i="34" s="1"/>
  <c r="N412" i="34" s="1"/>
  <c r="O412" i="34" s="1"/>
  <c r="P412" i="34" s="1"/>
  <c r="Q412" i="34" s="1"/>
  <c r="J405" i="34"/>
  <c r="J155" i="34"/>
  <c r="J162" i="34"/>
  <c r="K162" i="34" s="1"/>
  <c r="L162" i="34" s="1"/>
  <c r="M162" i="34" s="1"/>
  <c r="N162" i="34" s="1"/>
  <c r="O162" i="34" s="1"/>
  <c r="P162" i="34" s="1"/>
  <c r="Q162" i="34" s="1"/>
  <c r="J158" i="34"/>
  <c r="K158" i="34" s="1"/>
  <c r="J207" i="34"/>
  <c r="K207" i="34" s="1"/>
  <c r="L207" i="34" s="1"/>
  <c r="J360" i="34"/>
  <c r="K360" i="34" s="1"/>
  <c r="L360" i="34" s="1"/>
  <c r="M360" i="34" s="1"/>
  <c r="N360" i="34" s="1"/>
  <c r="O360" i="34" s="1"/>
  <c r="J258" i="34"/>
  <c r="K258" i="34" s="1"/>
  <c r="L258" i="34" s="1"/>
  <c r="M258" i="34" s="1"/>
  <c r="J262" i="34"/>
  <c r="K262" i="34" s="1"/>
  <c r="L262" i="34" s="1"/>
  <c r="M262" i="34" s="1"/>
  <c r="N262" i="34" s="1"/>
  <c r="O262" i="34" s="1"/>
  <c r="P262" i="34" s="1"/>
  <c r="Q262" i="34" s="1"/>
  <c r="J255" i="34"/>
  <c r="J259" i="34"/>
  <c r="K259" i="34" s="1"/>
  <c r="L259" i="34" s="1"/>
  <c r="M259" i="34" s="1"/>
  <c r="N259" i="34" s="1"/>
  <c r="J263" i="34"/>
  <c r="K263" i="34" s="1"/>
  <c r="L263" i="34" s="1"/>
  <c r="M263" i="34" s="1"/>
  <c r="N263" i="34" s="1"/>
  <c r="O263" i="34" s="1"/>
  <c r="P263" i="34" s="1"/>
  <c r="Q263" i="34" s="1"/>
  <c r="R263" i="34" s="1"/>
  <c r="J163" i="34"/>
  <c r="K163" i="34" s="1"/>
  <c r="L163" i="34" s="1"/>
  <c r="M163" i="34" s="1"/>
  <c r="N163" i="34" s="1"/>
  <c r="O163" i="34" s="1"/>
  <c r="P163" i="34" s="1"/>
  <c r="Q163" i="34" s="1"/>
  <c r="R163" i="34" s="1"/>
  <c r="J261" i="34"/>
  <c r="K261" i="34" s="1"/>
  <c r="L261" i="34" s="1"/>
  <c r="M261" i="34" s="1"/>
  <c r="N261" i="34" s="1"/>
  <c r="O261" i="34" s="1"/>
  <c r="P261" i="34" s="1"/>
  <c r="K309" i="34"/>
  <c r="L309" i="34" s="1"/>
  <c r="M309" i="34" s="1"/>
  <c r="N309" i="34" s="1"/>
  <c r="J161" i="34"/>
  <c r="K161" i="34" s="1"/>
  <c r="L161" i="34" s="1"/>
  <c r="M161" i="34" s="1"/>
  <c r="N161" i="34" s="1"/>
  <c r="O161" i="34" s="1"/>
  <c r="P161" i="34" s="1"/>
  <c r="J206" i="34"/>
  <c r="K206" i="34" s="1"/>
  <c r="J257" i="34"/>
  <c r="J356" i="34"/>
  <c r="K356" i="34" s="1"/>
  <c r="M409" i="34"/>
  <c r="N409" i="34" s="1"/>
  <c r="F61" i="28"/>
  <c r="I61" i="28" s="1"/>
  <c r="I74" i="28" s="1"/>
  <c r="F58" i="28"/>
  <c r="L58" i="28" s="1"/>
  <c r="L69" i="28" s="1"/>
  <c r="F57" i="28"/>
  <c r="J57" i="28" s="1"/>
  <c r="J68" i="28" s="1"/>
  <c r="F54" i="28"/>
  <c r="I54" i="28" s="1"/>
  <c r="I66" i="28" s="1"/>
  <c r="F52" i="28"/>
  <c r="F30" i="28"/>
  <c r="I30" i="28" s="1"/>
  <c r="I43" i="28" s="1"/>
  <c r="F27" i="28"/>
  <c r="L27" i="28" s="1"/>
  <c r="L38" i="28" s="1"/>
  <c r="F26" i="28"/>
  <c r="J26" i="28" s="1"/>
  <c r="J37" i="28" s="1"/>
  <c r="F23" i="28"/>
  <c r="I23" i="28" s="1"/>
  <c r="I35" i="28" s="1"/>
  <c r="F21" i="28"/>
  <c r="F305" i="28"/>
  <c r="I305" i="28" s="1"/>
  <c r="I318" i="28" s="1"/>
  <c r="F302" i="28"/>
  <c r="L302" i="28" s="1"/>
  <c r="L313" i="28" s="1"/>
  <c r="F301" i="28"/>
  <c r="J301" i="28" s="1"/>
  <c r="J312" i="28" s="1"/>
  <c r="F298" i="28"/>
  <c r="I298" i="28" s="1"/>
  <c r="I310" i="28" s="1"/>
  <c r="F296" i="28"/>
  <c r="F275" i="28"/>
  <c r="I275" i="28" s="1"/>
  <c r="I288" i="28" s="1"/>
  <c r="F272" i="28"/>
  <c r="L272" i="28" s="1"/>
  <c r="L283" i="28" s="1"/>
  <c r="F271" i="28"/>
  <c r="J271" i="28" s="1"/>
  <c r="J282" i="28" s="1"/>
  <c r="F268" i="28"/>
  <c r="I268" i="28" s="1"/>
  <c r="I280" i="28" s="1"/>
  <c r="F266" i="28"/>
  <c r="F245" i="28"/>
  <c r="I245" i="28" s="1"/>
  <c r="I258" i="28" s="1"/>
  <c r="F242" i="28"/>
  <c r="L242" i="28" s="1"/>
  <c r="L253" i="28" s="1"/>
  <c r="F241" i="28"/>
  <c r="J241" i="28" s="1"/>
  <c r="J252" i="28" s="1"/>
  <c r="F238" i="28"/>
  <c r="I238" i="28" s="1"/>
  <c r="I250" i="28" s="1"/>
  <c r="F236" i="28"/>
  <c r="F215" i="28"/>
  <c r="I215" i="28" s="1"/>
  <c r="I228" i="28" s="1"/>
  <c r="F212" i="28"/>
  <c r="L212" i="28" s="1"/>
  <c r="L223" i="28" s="1"/>
  <c r="F211" i="28"/>
  <c r="J211" i="28" s="1"/>
  <c r="J222" i="28" s="1"/>
  <c r="F208" i="28"/>
  <c r="I208" i="28" s="1"/>
  <c r="I220" i="28" s="1"/>
  <c r="F206" i="28"/>
  <c r="F155" i="28"/>
  <c r="I155" i="28" s="1"/>
  <c r="I168" i="28" s="1"/>
  <c r="F152" i="28"/>
  <c r="L152" i="28" s="1"/>
  <c r="L163" i="28" s="1"/>
  <c r="F151" i="28"/>
  <c r="J151" i="28" s="1"/>
  <c r="J162" i="28" s="1"/>
  <c r="F148" i="28"/>
  <c r="I148" i="28" s="1"/>
  <c r="I160" i="28" s="1"/>
  <c r="F146" i="28"/>
  <c r="F185" i="28"/>
  <c r="I185" i="28" s="1"/>
  <c r="I198" i="28" s="1"/>
  <c r="F182" i="28"/>
  <c r="L182" i="28" s="1"/>
  <c r="L193" i="28" s="1"/>
  <c r="F181" i="28"/>
  <c r="J181" i="28" s="1"/>
  <c r="J192" i="28" s="1"/>
  <c r="F178" i="28"/>
  <c r="L178" i="28" s="1"/>
  <c r="L190" i="28" s="1"/>
  <c r="F176" i="28"/>
  <c r="F124" i="28"/>
  <c r="I124" i="28" s="1"/>
  <c r="I137" i="28" s="1"/>
  <c r="F120" i="28"/>
  <c r="F119" i="28"/>
  <c r="J119" i="28" s="1"/>
  <c r="J131" i="28" s="1"/>
  <c r="F116" i="28"/>
  <c r="I116" i="28" s="1"/>
  <c r="I129" i="28" s="1"/>
  <c r="F114" i="28"/>
  <c r="J314" i="34" l="1"/>
  <c r="K314" i="34" s="1"/>
  <c r="L314" i="34" s="1"/>
  <c r="M314" i="34" s="1"/>
  <c r="N314" i="34" s="1"/>
  <c r="O314" i="34" s="1"/>
  <c r="P314" i="34" s="1"/>
  <c r="Q314" i="34" s="1"/>
  <c r="R314" i="34" s="1"/>
  <c r="S314" i="34" s="1"/>
  <c r="K52" i="28"/>
  <c r="F53" i="28"/>
  <c r="K21" i="28"/>
  <c r="F22" i="28"/>
  <c r="K296" i="28"/>
  <c r="F297" i="28"/>
  <c r="K266" i="28"/>
  <c r="F267" i="28"/>
  <c r="K236" i="28"/>
  <c r="F237" i="28"/>
  <c r="K206" i="28"/>
  <c r="F207" i="28"/>
  <c r="L176" i="28"/>
  <c r="F177" i="28"/>
  <c r="K146" i="28"/>
  <c r="F147" i="28"/>
  <c r="L114" i="28"/>
  <c r="F115" i="28"/>
  <c r="J178" i="28"/>
  <c r="J190" i="28" s="1"/>
  <c r="J414" i="34"/>
  <c r="K414" i="34" s="1"/>
  <c r="L414" i="34" s="1"/>
  <c r="M414" i="34" s="1"/>
  <c r="N414" i="34" s="1"/>
  <c r="O414" i="34" s="1"/>
  <c r="P414" i="34" s="1"/>
  <c r="Q414" i="34" s="1"/>
  <c r="R414" i="34" s="1"/>
  <c r="S414" i="34" s="1"/>
  <c r="K408" i="34"/>
  <c r="L408" i="34" s="1"/>
  <c r="J214" i="34"/>
  <c r="K214" i="34" s="1"/>
  <c r="L214" i="34" s="1"/>
  <c r="M214" i="34" s="1"/>
  <c r="N214" i="34" s="1"/>
  <c r="O214" i="34" s="1"/>
  <c r="P214" i="34" s="1"/>
  <c r="Q214" i="34" s="1"/>
  <c r="R214" i="34" s="1"/>
  <c r="S214" i="34" s="1"/>
  <c r="K209" i="34"/>
  <c r="L209" i="34" s="1"/>
  <c r="M209" i="34" s="1"/>
  <c r="N209" i="34" s="1"/>
  <c r="J164" i="34"/>
  <c r="K164" i="34" s="1"/>
  <c r="L164" i="34" s="1"/>
  <c r="M164" i="34" s="1"/>
  <c r="N164" i="34" s="1"/>
  <c r="O164" i="34" s="1"/>
  <c r="P164" i="34" s="1"/>
  <c r="Q164" i="34" s="1"/>
  <c r="R164" i="34" s="1"/>
  <c r="S164" i="34" s="1"/>
  <c r="K159" i="34"/>
  <c r="L159" i="34" s="1"/>
  <c r="M159" i="34" s="1"/>
  <c r="N159" i="34" s="1"/>
  <c r="L158" i="34"/>
  <c r="J364" i="34"/>
  <c r="K364" i="34" s="1"/>
  <c r="L364" i="34" s="1"/>
  <c r="M364" i="34" s="1"/>
  <c r="N364" i="34" s="1"/>
  <c r="O364" i="34" s="1"/>
  <c r="P364" i="34" s="1"/>
  <c r="Q364" i="34" s="1"/>
  <c r="R364" i="34" s="1"/>
  <c r="S364" i="34" s="1"/>
  <c r="K359" i="34"/>
  <c r="L359" i="34" s="1"/>
  <c r="J264" i="34"/>
  <c r="K264" i="34" s="1"/>
  <c r="L264" i="34" s="1"/>
  <c r="M264" i="34" s="1"/>
  <c r="N264" i="34" s="1"/>
  <c r="O264" i="34" s="1"/>
  <c r="P264" i="34" s="1"/>
  <c r="Q264" i="34" s="1"/>
  <c r="R264" i="34" s="1"/>
  <c r="S264" i="34" s="1"/>
  <c r="K257" i="34"/>
  <c r="L257" i="34" s="1"/>
  <c r="J185" i="28"/>
  <c r="J198" i="28" s="1"/>
  <c r="I120" i="28"/>
  <c r="I132" i="28" s="1"/>
  <c r="H120" i="28"/>
  <c r="H132" i="28" s="1"/>
  <c r="J52" i="28"/>
  <c r="L52" i="28"/>
  <c r="J58" i="28"/>
  <c r="J69" i="28" s="1"/>
  <c r="J61" i="28"/>
  <c r="J74" i="28" s="1"/>
  <c r="I52" i="28"/>
  <c r="J54" i="28"/>
  <c r="J66" i="28" s="1"/>
  <c r="I58" i="28"/>
  <c r="I69" i="28" s="1"/>
  <c r="K61" i="28"/>
  <c r="K74" i="28" s="1"/>
  <c r="L54" i="28"/>
  <c r="L66" i="28" s="1"/>
  <c r="I57" i="28"/>
  <c r="I68" i="28" s="1"/>
  <c r="K58" i="28"/>
  <c r="K69" i="28" s="1"/>
  <c r="L61" i="28"/>
  <c r="L74" i="28" s="1"/>
  <c r="K57" i="28"/>
  <c r="K68" i="28" s="1"/>
  <c r="K54" i="28"/>
  <c r="K66" i="28" s="1"/>
  <c r="L57" i="28"/>
  <c r="L68" i="28" s="1"/>
  <c r="L21" i="28"/>
  <c r="L23" i="28"/>
  <c r="L35" i="28" s="1"/>
  <c r="J21" i="28"/>
  <c r="I27" i="28"/>
  <c r="I38" i="28" s="1"/>
  <c r="J30" i="28"/>
  <c r="J43" i="28" s="1"/>
  <c r="I21" i="28"/>
  <c r="J23" i="28"/>
  <c r="J35" i="28" s="1"/>
  <c r="L30" i="28"/>
  <c r="L43" i="28" s="1"/>
  <c r="K23" i="28"/>
  <c r="K35" i="28" s="1"/>
  <c r="L26" i="28"/>
  <c r="L37" i="28" s="1"/>
  <c r="J27" i="28"/>
  <c r="J38" i="28" s="1"/>
  <c r="K30" i="28"/>
  <c r="K43" i="28" s="1"/>
  <c r="I26" i="28"/>
  <c r="I37" i="28" s="1"/>
  <c r="K27" i="28"/>
  <c r="K38" i="28" s="1"/>
  <c r="K26" i="28"/>
  <c r="K37" i="28" s="1"/>
  <c r="J302" i="28"/>
  <c r="J313" i="28" s="1"/>
  <c r="J298" i="28"/>
  <c r="J310" i="28" s="1"/>
  <c r="K298" i="28"/>
  <c r="K310" i="28" s="1"/>
  <c r="L296" i="28"/>
  <c r="J268" i="28"/>
  <c r="J280" i="28" s="1"/>
  <c r="I296" i="28"/>
  <c r="I302" i="28"/>
  <c r="I313" i="28" s="1"/>
  <c r="J305" i="28"/>
  <c r="J318" i="28" s="1"/>
  <c r="I266" i="28"/>
  <c r="J245" i="28"/>
  <c r="J258" i="28" s="1"/>
  <c r="J266" i="28"/>
  <c r="K301" i="28"/>
  <c r="K312" i="28" s="1"/>
  <c r="J238" i="28"/>
  <c r="J250" i="28" s="1"/>
  <c r="J236" i="28"/>
  <c r="J242" i="28"/>
  <c r="J253" i="28" s="1"/>
  <c r="L266" i="28"/>
  <c r="I272" i="28"/>
  <c r="I283" i="28" s="1"/>
  <c r="J296" i="28"/>
  <c r="L298" i="28"/>
  <c r="L310" i="28" s="1"/>
  <c r="I301" i="28"/>
  <c r="I312" i="28" s="1"/>
  <c r="K302" i="28"/>
  <c r="K313" i="28" s="1"/>
  <c r="L305" i="28"/>
  <c r="L318" i="28" s="1"/>
  <c r="I236" i="28"/>
  <c r="I242" i="28"/>
  <c r="I253" i="28" s="1"/>
  <c r="L301" i="28"/>
  <c r="L312" i="28" s="1"/>
  <c r="K305" i="28"/>
  <c r="K318" i="28" s="1"/>
  <c r="L236" i="28"/>
  <c r="J275" i="28"/>
  <c r="J288" i="28" s="1"/>
  <c r="K268" i="28"/>
  <c r="K280" i="28" s="1"/>
  <c r="L271" i="28"/>
  <c r="L282" i="28" s="1"/>
  <c r="J272" i="28"/>
  <c r="J283" i="28" s="1"/>
  <c r="K275" i="28"/>
  <c r="K288" i="28" s="1"/>
  <c r="L268" i="28"/>
  <c r="L280" i="28" s="1"/>
  <c r="I271" i="28"/>
  <c r="I282" i="28" s="1"/>
  <c r="K272" i="28"/>
  <c r="K283" i="28" s="1"/>
  <c r="L275" i="28"/>
  <c r="L288" i="28" s="1"/>
  <c r="K271" i="28"/>
  <c r="K282" i="28" s="1"/>
  <c r="K245" i="28"/>
  <c r="K258" i="28" s="1"/>
  <c r="L238" i="28"/>
  <c r="L250" i="28" s="1"/>
  <c r="I241" i="28"/>
  <c r="I252" i="28" s="1"/>
  <c r="K242" i="28"/>
  <c r="K253" i="28" s="1"/>
  <c r="L245" i="28"/>
  <c r="L258" i="28" s="1"/>
  <c r="K241" i="28"/>
  <c r="K252" i="28" s="1"/>
  <c r="K238" i="28"/>
  <c r="K250" i="28" s="1"/>
  <c r="L241" i="28"/>
  <c r="L252" i="28" s="1"/>
  <c r="J215" i="28"/>
  <c r="J228" i="28" s="1"/>
  <c r="J208" i="28"/>
  <c r="J220" i="28" s="1"/>
  <c r="L206" i="28"/>
  <c r="I212" i="28"/>
  <c r="I223" i="28" s="1"/>
  <c r="I206" i="28"/>
  <c r="K208" i="28"/>
  <c r="K220" i="28" s="1"/>
  <c r="L211" i="28"/>
  <c r="L222" i="28" s="1"/>
  <c r="J212" i="28"/>
  <c r="J223" i="28" s="1"/>
  <c r="K215" i="28"/>
  <c r="K228" i="28" s="1"/>
  <c r="K211" i="28"/>
  <c r="K222" i="28" s="1"/>
  <c r="K176" i="28"/>
  <c r="J206" i="28"/>
  <c r="L208" i="28"/>
  <c r="L220" i="28" s="1"/>
  <c r="I211" i="28"/>
  <c r="I222" i="28" s="1"/>
  <c r="K212" i="28"/>
  <c r="K223" i="28" s="1"/>
  <c r="L215" i="28"/>
  <c r="L228" i="28" s="1"/>
  <c r="L146" i="28"/>
  <c r="J155" i="28"/>
  <c r="J168" i="28" s="1"/>
  <c r="I146" i="28"/>
  <c r="J148" i="28"/>
  <c r="J160" i="28" s="1"/>
  <c r="I152" i="28"/>
  <c r="I163" i="28" s="1"/>
  <c r="J146" i="28"/>
  <c r="J152" i="28"/>
  <c r="J163" i="28" s="1"/>
  <c r="K178" i="28"/>
  <c r="K190" i="28" s="1"/>
  <c r="L151" i="28"/>
  <c r="L162" i="28" s="1"/>
  <c r="K155" i="28"/>
  <c r="K168" i="28" s="1"/>
  <c r="L148" i="28"/>
  <c r="L160" i="28" s="1"/>
  <c r="I151" i="28"/>
  <c r="I162" i="28" s="1"/>
  <c r="K152" i="28"/>
  <c r="K163" i="28" s="1"/>
  <c r="L155" i="28"/>
  <c r="L168" i="28" s="1"/>
  <c r="K151" i="28"/>
  <c r="K162" i="28" s="1"/>
  <c r="K148" i="28"/>
  <c r="K160" i="28" s="1"/>
  <c r="I182" i="28"/>
  <c r="I193" i="28" s="1"/>
  <c r="I178" i="28"/>
  <c r="I190" i="28" s="1"/>
  <c r="I176" i="28"/>
  <c r="L181" i="28"/>
  <c r="L192" i="28" s="1"/>
  <c r="J182" i="28"/>
  <c r="J193" i="28" s="1"/>
  <c r="K185" i="28"/>
  <c r="K198" i="28" s="1"/>
  <c r="K181" i="28"/>
  <c r="K192" i="28" s="1"/>
  <c r="J176" i="28"/>
  <c r="I181" i="28"/>
  <c r="I192" i="28" s="1"/>
  <c r="K182" i="28"/>
  <c r="K193" i="28" s="1"/>
  <c r="L185" i="28"/>
  <c r="L198" i="28" s="1"/>
  <c r="J116" i="28"/>
  <c r="J129" i="28" s="1"/>
  <c r="L120" i="28"/>
  <c r="L132" i="28" s="1"/>
  <c r="K114" i="28"/>
  <c r="J124" i="28"/>
  <c r="J137" i="28" s="1"/>
  <c r="I114" i="28"/>
  <c r="K116" i="28"/>
  <c r="K129" i="28" s="1"/>
  <c r="L119" i="28"/>
  <c r="L131" i="28" s="1"/>
  <c r="J120" i="28"/>
  <c r="J132" i="28" s="1"/>
  <c r="K124" i="28"/>
  <c r="K137" i="28" s="1"/>
  <c r="J114" i="28"/>
  <c r="L116" i="28"/>
  <c r="L129" i="28" s="1"/>
  <c r="I119" i="28"/>
  <c r="I131" i="28" s="1"/>
  <c r="K120" i="28"/>
  <c r="K132" i="28" s="1"/>
  <c r="L124" i="28"/>
  <c r="L137" i="28" s="1"/>
  <c r="K119" i="28"/>
  <c r="K131" i="28" s="1"/>
  <c r="K315" i="34" l="1"/>
  <c r="L315" i="34" s="1"/>
  <c r="M315" i="34" s="1"/>
  <c r="N315" i="34" s="1"/>
  <c r="O315" i="34" s="1"/>
  <c r="P315" i="34" s="1"/>
  <c r="Q315" i="34" s="1"/>
  <c r="R315" i="34" s="1"/>
  <c r="S315" i="34" s="1"/>
  <c r="T315" i="34" s="1"/>
  <c r="K165" i="34"/>
  <c r="L165" i="34" s="1"/>
  <c r="M165" i="34" s="1"/>
  <c r="N165" i="34" s="1"/>
  <c r="O165" i="34" s="1"/>
  <c r="P165" i="34" s="1"/>
  <c r="Q165" i="34" s="1"/>
  <c r="R165" i="34" s="1"/>
  <c r="S165" i="34" s="1"/>
  <c r="T165" i="34" s="1"/>
  <c r="I53" i="28"/>
  <c r="I65" i="28" s="1"/>
  <c r="I70" i="28" s="1"/>
  <c r="H53" i="28"/>
  <c r="H65" i="28" s="1"/>
  <c r="L53" i="28"/>
  <c r="L65" i="28" s="1"/>
  <c r="J53" i="28"/>
  <c r="J65" i="28" s="1"/>
  <c r="J70" i="28" s="1"/>
  <c r="K53" i="28"/>
  <c r="K65" i="28" s="1"/>
  <c r="K70" i="28" s="1"/>
  <c r="I22" i="28"/>
  <c r="I34" i="28" s="1"/>
  <c r="I39" i="28" s="1"/>
  <c r="H22" i="28"/>
  <c r="H34" i="28" s="1"/>
  <c r="K22" i="28"/>
  <c r="K34" i="28" s="1"/>
  <c r="K39" i="28" s="1"/>
  <c r="J22" i="28"/>
  <c r="J34" i="28" s="1"/>
  <c r="J39" i="28" s="1"/>
  <c r="L22" i="28"/>
  <c r="L34" i="28" s="1"/>
  <c r="L39" i="28" s="1"/>
  <c r="I297" i="28"/>
  <c r="I309" i="28" s="1"/>
  <c r="I314" i="28" s="1"/>
  <c r="H297" i="28"/>
  <c r="H309" i="28" s="1"/>
  <c r="K297" i="28"/>
  <c r="K309" i="28" s="1"/>
  <c r="K314" i="28" s="1"/>
  <c r="J297" i="28"/>
  <c r="J309" i="28" s="1"/>
  <c r="J314" i="28" s="1"/>
  <c r="L297" i="28"/>
  <c r="L309" i="28" s="1"/>
  <c r="I267" i="28"/>
  <c r="I279" i="28" s="1"/>
  <c r="I284" i="28" s="1"/>
  <c r="H267" i="28"/>
  <c r="H279" i="28" s="1"/>
  <c r="J267" i="28"/>
  <c r="J279" i="28" s="1"/>
  <c r="J284" i="28" s="1"/>
  <c r="K267" i="28"/>
  <c r="K279" i="28" s="1"/>
  <c r="K284" i="28" s="1"/>
  <c r="L267" i="28"/>
  <c r="L279" i="28" s="1"/>
  <c r="L284" i="28" s="1"/>
  <c r="I237" i="28"/>
  <c r="I249" i="28" s="1"/>
  <c r="I254" i="28" s="1"/>
  <c r="H237" i="28"/>
  <c r="H249" i="28" s="1"/>
  <c r="K237" i="28"/>
  <c r="K249" i="28" s="1"/>
  <c r="K254" i="28" s="1"/>
  <c r="L237" i="28"/>
  <c r="L249" i="28" s="1"/>
  <c r="L254" i="28" s="1"/>
  <c r="J237" i="28"/>
  <c r="J249" i="28" s="1"/>
  <c r="J254" i="28" s="1"/>
  <c r="I207" i="28"/>
  <c r="I219" i="28" s="1"/>
  <c r="I224" i="28" s="1"/>
  <c r="H207" i="28"/>
  <c r="H219" i="28" s="1"/>
  <c r="J207" i="28"/>
  <c r="J219" i="28" s="1"/>
  <c r="J224" i="28" s="1"/>
  <c r="L207" i="28"/>
  <c r="L219" i="28" s="1"/>
  <c r="L224" i="28" s="1"/>
  <c r="K207" i="28"/>
  <c r="K219" i="28" s="1"/>
  <c r="K224" i="28" s="1"/>
  <c r="I177" i="28"/>
  <c r="I189" i="28" s="1"/>
  <c r="I194" i="28" s="1"/>
  <c r="H177" i="28"/>
  <c r="H189" i="28" s="1"/>
  <c r="K177" i="28"/>
  <c r="K189" i="28" s="1"/>
  <c r="K194" i="28" s="1"/>
  <c r="J177" i="28"/>
  <c r="J189" i="28" s="1"/>
  <c r="J194" i="28" s="1"/>
  <c r="L177" i="28"/>
  <c r="L189" i="28" s="1"/>
  <c r="L194" i="28" s="1"/>
  <c r="I147" i="28"/>
  <c r="I159" i="28" s="1"/>
  <c r="I164" i="28" s="1"/>
  <c r="J147" i="28"/>
  <c r="J159" i="28" s="1"/>
  <c r="J164" i="28" s="1"/>
  <c r="K147" i="28"/>
  <c r="K159" i="28" s="1"/>
  <c r="K164" i="28" s="1"/>
  <c r="L147" i="28"/>
  <c r="L159" i="28" s="1"/>
  <c r="L164" i="28" s="1"/>
  <c r="H147" i="28"/>
  <c r="H159" i="28" s="1"/>
  <c r="L115" i="28"/>
  <c r="L128" i="28" s="1"/>
  <c r="L133" i="28" s="1"/>
  <c r="I115" i="28"/>
  <c r="I128" i="28" s="1"/>
  <c r="I133" i="28" s="1"/>
  <c r="H115" i="28"/>
  <c r="H128" i="28" s="1"/>
  <c r="J115" i="28"/>
  <c r="J128" i="28" s="1"/>
  <c r="J133" i="28" s="1"/>
  <c r="K115" i="28"/>
  <c r="K128" i="28" s="1"/>
  <c r="K133" i="28" s="1"/>
  <c r="M158" i="34"/>
  <c r="M359" i="34"/>
  <c r="K215" i="34"/>
  <c r="L215" i="34" s="1"/>
  <c r="M215" i="34" s="1"/>
  <c r="N215" i="34" s="1"/>
  <c r="M408" i="34"/>
  <c r="K265" i="34"/>
  <c r="L265" i="34" s="1"/>
  <c r="M265" i="34" s="1"/>
  <c r="N265" i="34" s="1"/>
  <c r="O265" i="34" s="1"/>
  <c r="P265" i="34" s="1"/>
  <c r="Q265" i="34" s="1"/>
  <c r="R265" i="34" s="1"/>
  <c r="S265" i="34" s="1"/>
  <c r="T265" i="34" s="1"/>
  <c r="K415" i="34"/>
  <c r="L415" i="34" s="1"/>
  <c r="M415" i="34" s="1"/>
  <c r="N415" i="34" s="1"/>
  <c r="O415" i="34" s="1"/>
  <c r="P415" i="34" s="1"/>
  <c r="Q415" i="34" s="1"/>
  <c r="R415" i="34" s="1"/>
  <c r="S415" i="34" s="1"/>
  <c r="T415" i="34" s="1"/>
  <c r="K365" i="34"/>
  <c r="L365" i="34" s="1"/>
  <c r="M365" i="34" s="1"/>
  <c r="N365" i="34" s="1"/>
  <c r="O365" i="34" s="1"/>
  <c r="P365" i="34" s="1"/>
  <c r="Q365" i="34" s="1"/>
  <c r="R365" i="34" s="1"/>
  <c r="S365" i="34" s="1"/>
  <c r="T365" i="34" s="1"/>
  <c r="L70" i="28"/>
  <c r="L314" i="28"/>
  <c r="L316" i="34" l="1"/>
  <c r="M316" i="34" s="1"/>
  <c r="M317" i="34" s="1"/>
  <c r="N317" i="34" s="1"/>
  <c r="O317" i="34" s="1"/>
  <c r="P317" i="34" s="1"/>
  <c r="Q317" i="34" s="1"/>
  <c r="R317" i="34" s="1"/>
  <c r="S317" i="34" s="1"/>
  <c r="T317" i="34" s="1"/>
  <c r="U317" i="34" s="1"/>
  <c r="V317" i="34" s="1"/>
  <c r="L166" i="34"/>
  <c r="M166" i="34" s="1"/>
  <c r="N166" i="34" s="1"/>
  <c r="O166" i="34" s="1"/>
  <c r="L216" i="34"/>
  <c r="M216" i="34" s="1"/>
  <c r="N216" i="34" s="1"/>
  <c r="O216" i="34" s="1"/>
  <c r="P216" i="34" s="1"/>
  <c r="Q216" i="34" s="1"/>
  <c r="R216" i="34" s="1"/>
  <c r="S216" i="34" s="1"/>
  <c r="T216" i="34" s="1"/>
  <c r="L366" i="34"/>
  <c r="M366" i="34" s="1"/>
  <c r="N366" i="34" s="1"/>
  <c r="O366" i="34" s="1"/>
  <c r="P366" i="34" s="1"/>
  <c r="Q366" i="34" s="1"/>
  <c r="R366" i="34" s="1"/>
  <c r="S366" i="34" s="1"/>
  <c r="T366" i="34" s="1"/>
  <c r="U366" i="34" s="1"/>
  <c r="N316" i="34"/>
  <c r="N359" i="34"/>
  <c r="L266" i="34"/>
  <c r="M266" i="34" s="1"/>
  <c r="L416" i="34"/>
  <c r="M416" i="34" s="1"/>
  <c r="N416" i="34" s="1"/>
  <c r="O416" i="34" s="1"/>
  <c r="P416" i="34" s="1"/>
  <c r="Q416" i="34" s="1"/>
  <c r="R416" i="34" s="1"/>
  <c r="S416" i="34" s="1"/>
  <c r="T416" i="34" s="1"/>
  <c r="U416" i="34" s="1"/>
  <c r="O215" i="34"/>
  <c r="S29" i="34"/>
  <c r="T29" i="34"/>
  <c r="U29" i="34"/>
  <c r="V29" i="34"/>
  <c r="W29" i="34"/>
  <c r="X29" i="34"/>
  <c r="R29" i="34"/>
  <c r="K30" i="34"/>
  <c r="L30" i="34"/>
  <c r="M30" i="34"/>
  <c r="N30" i="34"/>
  <c r="O30" i="34"/>
  <c r="P30" i="34"/>
  <c r="Q30" i="34"/>
  <c r="K29" i="34"/>
  <c r="L29" i="34"/>
  <c r="M29" i="34"/>
  <c r="N29" i="34"/>
  <c r="O29" i="34"/>
  <c r="P29" i="34"/>
  <c r="Q29" i="34"/>
  <c r="S32" i="34"/>
  <c r="T32" i="34" s="1"/>
  <c r="U32" i="34" s="1"/>
  <c r="V32" i="34" s="1"/>
  <c r="W32" i="34" s="1"/>
  <c r="X32" i="34" s="1"/>
  <c r="S35" i="34"/>
  <c r="T35" i="34" s="1"/>
  <c r="U35" i="34" s="1"/>
  <c r="V35" i="34" s="1"/>
  <c r="W35" i="34" s="1"/>
  <c r="X35" i="34" s="1"/>
  <c r="S38" i="34"/>
  <c r="T38" i="34" s="1"/>
  <c r="U38" i="34" s="1"/>
  <c r="V38" i="34" s="1"/>
  <c r="W38" i="34" s="1"/>
  <c r="X38" i="34" s="1"/>
  <c r="S41" i="34"/>
  <c r="T41" i="34" s="1"/>
  <c r="U41" i="34" s="1"/>
  <c r="V41" i="34" s="1"/>
  <c r="W41" i="34" s="1"/>
  <c r="X41" i="34" s="1"/>
  <c r="S44" i="34"/>
  <c r="T44" i="34" s="1"/>
  <c r="U44" i="34" s="1"/>
  <c r="V44" i="34" s="1"/>
  <c r="W44" i="34" s="1"/>
  <c r="X44" i="34" s="1"/>
  <c r="S47" i="34"/>
  <c r="T47" i="34" s="1"/>
  <c r="U47" i="34" s="1"/>
  <c r="V47" i="34" s="1"/>
  <c r="W47" i="34" s="1"/>
  <c r="X47" i="34" s="1"/>
  <c r="R47" i="34"/>
  <c r="R44" i="34"/>
  <c r="R41" i="34"/>
  <c r="R38" i="34"/>
  <c r="R35" i="34"/>
  <c r="R32" i="34"/>
  <c r="M167" i="34" l="1"/>
  <c r="N167" i="34" s="1"/>
  <c r="O167" i="34" s="1"/>
  <c r="P167" i="34" s="1"/>
  <c r="Q167" i="34" s="1"/>
  <c r="R167" i="34" s="1"/>
  <c r="S167" i="34" s="1"/>
  <c r="T167" i="34" s="1"/>
  <c r="U167" i="34" s="1"/>
  <c r="V167" i="34" s="1"/>
  <c r="U216" i="34"/>
  <c r="T232" i="34"/>
  <c r="M367" i="34"/>
  <c r="N367" i="34" s="1"/>
  <c r="O367" i="34" s="1"/>
  <c r="P367" i="34" s="1"/>
  <c r="Q367" i="34" s="1"/>
  <c r="R367" i="34" s="1"/>
  <c r="M217" i="34"/>
  <c r="N217" i="34" s="1"/>
  <c r="P166" i="34"/>
  <c r="M417" i="34"/>
  <c r="N417" i="34" s="1"/>
  <c r="N266" i="34"/>
  <c r="M267" i="34"/>
  <c r="N267" i="34" s="1"/>
  <c r="O267" i="34" s="1"/>
  <c r="P267" i="34" s="1"/>
  <c r="Q267" i="34" s="1"/>
  <c r="R267" i="34" s="1"/>
  <c r="S267" i="34" s="1"/>
  <c r="T267" i="34" s="1"/>
  <c r="U267" i="34" s="1"/>
  <c r="V267" i="34" s="1"/>
  <c r="O316" i="34"/>
  <c r="N318" i="34"/>
  <c r="O318" i="34" s="1"/>
  <c r="P318" i="34" s="1"/>
  <c r="Q318" i="34" s="1"/>
  <c r="R318" i="34" s="1"/>
  <c r="S318" i="34" s="1"/>
  <c r="T318" i="34" s="1"/>
  <c r="U318" i="34" s="1"/>
  <c r="V318" i="34" s="1"/>
  <c r="W318" i="34" s="1"/>
  <c r="P215" i="34"/>
  <c r="N168" i="34" l="1"/>
  <c r="O168" i="34" s="1"/>
  <c r="N368" i="34"/>
  <c r="O368" i="34" s="1"/>
  <c r="P368" i="34" s="1"/>
  <c r="Q368" i="34" s="1"/>
  <c r="R368" i="34" s="1"/>
  <c r="S368" i="34" s="1"/>
  <c r="T368" i="34" s="1"/>
  <c r="U368" i="34" s="1"/>
  <c r="V368" i="34" s="1"/>
  <c r="W368" i="34" s="1"/>
  <c r="O217" i="34"/>
  <c r="N218" i="34"/>
  <c r="O218" i="34" s="1"/>
  <c r="P218" i="34" s="1"/>
  <c r="Q218" i="34" s="1"/>
  <c r="R218" i="34" s="1"/>
  <c r="S218" i="34" s="1"/>
  <c r="T218" i="34" s="1"/>
  <c r="U232" i="34"/>
  <c r="O417" i="34"/>
  <c r="N418" i="34"/>
  <c r="O418" i="34" s="1"/>
  <c r="P418" i="34" s="1"/>
  <c r="Q418" i="34" s="1"/>
  <c r="R418" i="34" s="1"/>
  <c r="S418" i="34" s="1"/>
  <c r="T418" i="34" s="1"/>
  <c r="U418" i="34" s="1"/>
  <c r="V418" i="34" s="1"/>
  <c r="W418" i="34" s="1"/>
  <c r="O266" i="34"/>
  <c r="N268" i="34"/>
  <c r="O268" i="34" s="1"/>
  <c r="P268" i="34" s="1"/>
  <c r="Q268" i="34" s="1"/>
  <c r="R268" i="34" s="1"/>
  <c r="S268" i="34" s="1"/>
  <c r="T268" i="34" s="1"/>
  <c r="U268" i="34" s="1"/>
  <c r="V268" i="34" s="1"/>
  <c r="W268" i="34" s="1"/>
  <c r="Q166" i="34"/>
  <c r="P316" i="34"/>
  <c r="O319" i="34"/>
  <c r="P319" i="34" s="1"/>
  <c r="Q319" i="34" s="1"/>
  <c r="R319" i="34" s="1"/>
  <c r="S319" i="34" s="1"/>
  <c r="T319" i="34" s="1"/>
  <c r="U319" i="34" s="1"/>
  <c r="V319" i="34" s="1"/>
  <c r="W319" i="34" s="1"/>
  <c r="X319" i="34" s="1"/>
  <c r="S367" i="34"/>
  <c r="Q215" i="34"/>
  <c r="O369" i="34" l="1"/>
  <c r="P369" i="34" s="1"/>
  <c r="Q369" i="34" s="1"/>
  <c r="P168" i="34"/>
  <c r="O169" i="34"/>
  <c r="P169" i="34" s="1"/>
  <c r="Q169" i="34" s="1"/>
  <c r="R169" i="34" s="1"/>
  <c r="S169" i="34" s="1"/>
  <c r="T169" i="34" s="1"/>
  <c r="U169" i="34" s="1"/>
  <c r="V169" i="34" s="1"/>
  <c r="W169" i="34" s="1"/>
  <c r="X169" i="34" s="1"/>
  <c r="U218" i="34"/>
  <c r="T234" i="34"/>
  <c r="P217" i="34"/>
  <c r="O219" i="34"/>
  <c r="P219" i="34" s="1"/>
  <c r="Q219" i="34" s="1"/>
  <c r="R219" i="34" s="1"/>
  <c r="S219" i="34" s="1"/>
  <c r="T219" i="34" s="1"/>
  <c r="Q316" i="34"/>
  <c r="P320" i="34"/>
  <c r="Q320" i="34" s="1"/>
  <c r="R320" i="34" s="1"/>
  <c r="S320" i="34" s="1"/>
  <c r="T320" i="34" s="1"/>
  <c r="U320" i="34" s="1"/>
  <c r="V320" i="34" s="1"/>
  <c r="W320" i="34" s="1"/>
  <c r="X320" i="34" s="1"/>
  <c r="P266" i="34"/>
  <c r="O269" i="34"/>
  <c r="P269" i="34" s="1"/>
  <c r="Q269" i="34" s="1"/>
  <c r="R269" i="34" s="1"/>
  <c r="S269" i="34" s="1"/>
  <c r="T269" i="34" s="1"/>
  <c r="U269" i="34" s="1"/>
  <c r="V269" i="34" s="1"/>
  <c r="W269" i="34" s="1"/>
  <c r="X269" i="34" s="1"/>
  <c r="R369" i="34"/>
  <c r="R166" i="34"/>
  <c r="O419" i="34"/>
  <c r="P419" i="34" s="1"/>
  <c r="Q419" i="34" s="1"/>
  <c r="R419" i="34" s="1"/>
  <c r="S419" i="34" s="1"/>
  <c r="T419" i="34" s="1"/>
  <c r="U419" i="34" s="1"/>
  <c r="V419" i="34" s="1"/>
  <c r="W419" i="34" s="1"/>
  <c r="X419" i="34" s="1"/>
  <c r="P417" i="34"/>
  <c r="T367" i="34"/>
  <c r="R215" i="34"/>
  <c r="T381" i="34"/>
  <c r="T281" i="34"/>
  <c r="P370" i="34" l="1"/>
  <c r="Q370" i="34" s="1"/>
  <c r="R370" i="34" s="1"/>
  <c r="S370" i="34" s="1"/>
  <c r="T370" i="34" s="1"/>
  <c r="U370" i="34" s="1"/>
  <c r="V370" i="34" s="1"/>
  <c r="W370" i="34" s="1"/>
  <c r="X370" i="34" s="1"/>
  <c r="Q168" i="34"/>
  <c r="P170" i="34"/>
  <c r="Q170" i="34" s="1"/>
  <c r="R170" i="34" s="1"/>
  <c r="S170" i="34" s="1"/>
  <c r="T170" i="34" s="1"/>
  <c r="U170" i="34" s="1"/>
  <c r="V170" i="34" s="1"/>
  <c r="W170" i="34" s="1"/>
  <c r="X170" i="34" s="1"/>
  <c r="Q371" i="34"/>
  <c r="R371" i="34" s="1"/>
  <c r="S371" i="34" s="1"/>
  <c r="T371" i="34" s="1"/>
  <c r="U371" i="34" s="1"/>
  <c r="V371" i="34" s="1"/>
  <c r="W371" i="34" s="1"/>
  <c r="X371" i="34" s="1"/>
  <c r="U219" i="34"/>
  <c r="T235" i="34"/>
  <c r="V218" i="34"/>
  <c r="U234" i="34"/>
  <c r="Q217" i="34"/>
  <c r="P220" i="34"/>
  <c r="Q220" i="34" s="1"/>
  <c r="R220" i="34" s="1"/>
  <c r="S220" i="34" s="1"/>
  <c r="T220" i="34" s="1"/>
  <c r="S166" i="34"/>
  <c r="Q266" i="34"/>
  <c r="P270" i="34"/>
  <c r="Q270" i="34" s="1"/>
  <c r="R270" i="34" s="1"/>
  <c r="S270" i="34" s="1"/>
  <c r="T270" i="34" s="1"/>
  <c r="U270" i="34" s="1"/>
  <c r="V270" i="34" s="1"/>
  <c r="Q417" i="34"/>
  <c r="P420" i="34"/>
  <c r="Q420" i="34" s="1"/>
  <c r="R420" i="34" s="1"/>
  <c r="S420" i="34" s="1"/>
  <c r="T420" i="34" s="1"/>
  <c r="U420" i="34" s="1"/>
  <c r="V420" i="34" s="1"/>
  <c r="W420" i="34" s="1"/>
  <c r="X420" i="34" s="1"/>
  <c r="S369" i="34"/>
  <c r="R316" i="34"/>
  <c r="Q321" i="34"/>
  <c r="R321" i="34" s="1"/>
  <c r="S321" i="34" s="1"/>
  <c r="T321" i="34" s="1"/>
  <c r="U321" i="34" s="1"/>
  <c r="V321" i="34" s="1"/>
  <c r="W321" i="34" s="1"/>
  <c r="X321" i="34" s="1"/>
  <c r="U367" i="34"/>
  <c r="S215" i="34"/>
  <c r="T333" i="34"/>
  <c r="T284" i="34"/>
  <c r="T181" i="34"/>
  <c r="R372" i="34" l="1"/>
  <c r="S372" i="34" s="1"/>
  <c r="T372" i="34" s="1"/>
  <c r="U372" i="34" s="1"/>
  <c r="V372" i="34" s="1"/>
  <c r="W372" i="34" s="1"/>
  <c r="X372" i="34" s="1"/>
  <c r="R168" i="34"/>
  <c r="Q171" i="34"/>
  <c r="R171" i="34" s="1"/>
  <c r="S171" i="34" s="1"/>
  <c r="T171" i="34" s="1"/>
  <c r="U171" i="34" s="1"/>
  <c r="V171" i="34" s="1"/>
  <c r="W171" i="34" s="1"/>
  <c r="X171" i="34" s="1"/>
  <c r="W218" i="34"/>
  <c r="W234" i="34" s="1"/>
  <c r="V234" i="34"/>
  <c r="U220" i="34"/>
  <c r="T236" i="34"/>
  <c r="V219" i="34"/>
  <c r="U235" i="34"/>
  <c r="R217" i="34"/>
  <c r="Q221" i="34"/>
  <c r="R221" i="34" s="1"/>
  <c r="S221" i="34" s="1"/>
  <c r="T221" i="34" s="1"/>
  <c r="W270" i="34"/>
  <c r="T369" i="34"/>
  <c r="T385" i="34" s="1"/>
  <c r="R266" i="34"/>
  <c r="Q271" i="34"/>
  <c r="R271" i="34" s="1"/>
  <c r="S271" i="34" s="1"/>
  <c r="T271" i="34" s="1"/>
  <c r="U271" i="34" s="1"/>
  <c r="V271" i="34" s="1"/>
  <c r="W271" i="34" s="1"/>
  <c r="X271" i="34" s="1"/>
  <c r="S316" i="34"/>
  <c r="R322" i="34"/>
  <c r="S322" i="34" s="1"/>
  <c r="T322" i="34" s="1"/>
  <c r="U322" i="34" s="1"/>
  <c r="V322" i="34" s="1"/>
  <c r="R417" i="34"/>
  <c r="Q421" i="34"/>
  <c r="R421" i="34" s="1"/>
  <c r="S421" i="34" s="1"/>
  <c r="T421" i="34" s="1"/>
  <c r="U421" i="34" s="1"/>
  <c r="V421" i="34" s="1"/>
  <c r="W421" i="34" s="1"/>
  <c r="X421" i="34" s="1"/>
  <c r="T166" i="34"/>
  <c r="T182" i="34" s="1"/>
  <c r="V367" i="34"/>
  <c r="T215" i="34"/>
  <c r="T231" i="34" s="1"/>
  <c r="U333" i="34"/>
  <c r="T434" i="34"/>
  <c r="U334" i="34"/>
  <c r="T334" i="34"/>
  <c r="T335" i="34"/>
  <c r="U284" i="34"/>
  <c r="S373" i="34" l="1"/>
  <c r="T373" i="34" s="1"/>
  <c r="U373" i="34" s="1"/>
  <c r="V373" i="34" s="1"/>
  <c r="W373" i="34" s="1"/>
  <c r="X373" i="34" s="1"/>
  <c r="S168" i="34"/>
  <c r="R172" i="34"/>
  <c r="S172" i="34" s="1"/>
  <c r="T172" i="34" s="1"/>
  <c r="U172" i="34" s="1"/>
  <c r="V172" i="34" s="1"/>
  <c r="W172" i="34" s="1"/>
  <c r="X172" i="34" s="1"/>
  <c r="U221" i="34"/>
  <c r="T237" i="34"/>
  <c r="V220" i="34"/>
  <c r="U236" i="34"/>
  <c r="W219" i="34"/>
  <c r="V235" i="34"/>
  <c r="S217" i="34"/>
  <c r="R222" i="34"/>
  <c r="S222" i="34" s="1"/>
  <c r="T222" i="34" s="1"/>
  <c r="W322" i="34"/>
  <c r="U166" i="34"/>
  <c r="T316" i="34"/>
  <c r="S323" i="34"/>
  <c r="T323" i="34" s="1"/>
  <c r="U323" i="34" s="1"/>
  <c r="V323" i="34" s="1"/>
  <c r="W323" i="34" s="1"/>
  <c r="X323" i="34" s="1"/>
  <c r="U369" i="34"/>
  <c r="U385" i="34" s="1"/>
  <c r="T374" i="34"/>
  <c r="U374" i="34" s="1"/>
  <c r="V374" i="34" s="1"/>
  <c r="W374" i="34" s="1"/>
  <c r="X374" i="34" s="1"/>
  <c r="S417" i="34"/>
  <c r="R422" i="34"/>
  <c r="S422" i="34" s="1"/>
  <c r="T422" i="34" s="1"/>
  <c r="U422" i="34" s="1"/>
  <c r="V422" i="34" s="1"/>
  <c r="W422" i="34" s="1"/>
  <c r="X422" i="34" s="1"/>
  <c r="S266" i="34"/>
  <c r="R272" i="34"/>
  <c r="S272" i="34" s="1"/>
  <c r="T272" i="34" s="1"/>
  <c r="U272" i="34" s="1"/>
  <c r="V272" i="34" s="1"/>
  <c r="W272" i="34" s="1"/>
  <c r="X272" i="34" s="1"/>
  <c r="X270" i="34"/>
  <c r="U434" i="34"/>
  <c r="V334" i="34"/>
  <c r="V333" i="34"/>
  <c r="T386" i="34"/>
  <c r="T384" i="34"/>
  <c r="T285" i="34"/>
  <c r="T185" i="34"/>
  <c r="V284" i="34"/>
  <c r="T168" i="34" l="1"/>
  <c r="S173" i="34"/>
  <c r="T173" i="34" s="1"/>
  <c r="U173" i="34" s="1"/>
  <c r="V173" i="34" s="1"/>
  <c r="W173" i="34" s="1"/>
  <c r="X173" i="34" s="1"/>
  <c r="U222" i="34"/>
  <c r="T238" i="34"/>
  <c r="W220" i="34"/>
  <c r="V236" i="34"/>
  <c r="X219" i="34"/>
  <c r="X235" i="34" s="1"/>
  <c r="W235" i="34"/>
  <c r="V221" i="34"/>
  <c r="U237" i="34"/>
  <c r="T217" i="34"/>
  <c r="T233" i="34" s="1"/>
  <c r="S223" i="34"/>
  <c r="T223" i="34" s="1"/>
  <c r="V369" i="34"/>
  <c r="V385" i="34" s="1"/>
  <c r="U375" i="34"/>
  <c r="V375" i="34" s="1"/>
  <c r="W375" i="34" s="1"/>
  <c r="X375" i="34" s="1"/>
  <c r="U182" i="34"/>
  <c r="T266" i="34"/>
  <c r="S273" i="34"/>
  <c r="T273" i="34" s="1"/>
  <c r="U273" i="34" s="1"/>
  <c r="V273" i="34" s="1"/>
  <c r="W273" i="34" s="1"/>
  <c r="T417" i="34"/>
  <c r="S423" i="34"/>
  <c r="T423" i="34" s="1"/>
  <c r="U423" i="34" s="1"/>
  <c r="V423" i="34" s="1"/>
  <c r="W423" i="34" s="1"/>
  <c r="X423" i="34" s="1"/>
  <c r="U316" i="34"/>
  <c r="T324" i="34"/>
  <c r="U324" i="34" s="1"/>
  <c r="V324" i="34" s="1"/>
  <c r="T332" i="34"/>
  <c r="X322" i="34"/>
  <c r="V434" i="34"/>
  <c r="T436" i="34"/>
  <c r="U285" i="34"/>
  <c r="W334" i="34"/>
  <c r="T387" i="34"/>
  <c r="T336" i="34"/>
  <c r="U335" i="34"/>
  <c r="T337" i="34"/>
  <c r="T382" i="34"/>
  <c r="T432" i="34"/>
  <c r="U386" i="34"/>
  <c r="U384" i="34"/>
  <c r="T286" i="34"/>
  <c r="U185" i="34"/>
  <c r="T186" i="34"/>
  <c r="U168" i="34" l="1"/>
  <c r="T184" i="34"/>
  <c r="T174" i="34"/>
  <c r="U174" i="34" s="1"/>
  <c r="V174" i="34" s="1"/>
  <c r="W174" i="34" s="1"/>
  <c r="X174" i="34" s="1"/>
  <c r="W221" i="34"/>
  <c r="V237" i="34"/>
  <c r="X220" i="34"/>
  <c r="X236" i="34" s="1"/>
  <c r="W236" i="34"/>
  <c r="U223" i="34"/>
  <c r="T239" i="34"/>
  <c r="V222" i="34"/>
  <c r="U238" i="34"/>
  <c r="U217" i="34"/>
  <c r="U233" i="34" s="1"/>
  <c r="T224" i="34"/>
  <c r="W324" i="34"/>
  <c r="T433" i="34"/>
  <c r="U417" i="34"/>
  <c r="T424" i="34"/>
  <c r="U424" i="34" s="1"/>
  <c r="V424" i="34" s="1"/>
  <c r="W424" i="34" s="1"/>
  <c r="U325" i="34"/>
  <c r="V325" i="34" s="1"/>
  <c r="W325" i="34" s="1"/>
  <c r="X325" i="34" s="1"/>
  <c r="U332" i="34"/>
  <c r="X273" i="34"/>
  <c r="U266" i="34"/>
  <c r="T274" i="34"/>
  <c r="U274" i="34" s="1"/>
  <c r="V274" i="34" s="1"/>
  <c r="W369" i="34"/>
  <c r="W385" i="34" s="1"/>
  <c r="V376" i="34"/>
  <c r="W376" i="34" s="1"/>
  <c r="X376" i="34" s="1"/>
  <c r="W434" i="34"/>
  <c r="U436" i="34"/>
  <c r="T437" i="34"/>
  <c r="U286" i="34"/>
  <c r="V285" i="34"/>
  <c r="U337" i="34"/>
  <c r="V335" i="34"/>
  <c r="T338" i="34"/>
  <c r="U336" i="34"/>
  <c r="T388" i="34"/>
  <c r="U382" i="34"/>
  <c r="V386" i="34"/>
  <c r="U387" i="34"/>
  <c r="V384" i="34"/>
  <c r="T287" i="34"/>
  <c r="T288" i="34"/>
  <c r="T282" i="34"/>
  <c r="W284" i="34"/>
  <c r="T188" i="34"/>
  <c r="U186" i="34"/>
  <c r="V168" i="34" l="1"/>
  <c r="U184" i="34"/>
  <c r="U175" i="34"/>
  <c r="V175" i="34" s="1"/>
  <c r="W175" i="34" s="1"/>
  <c r="X175" i="34" s="1"/>
  <c r="W222" i="34"/>
  <c r="V238" i="34"/>
  <c r="U224" i="34"/>
  <c r="U225" i="34" s="1"/>
  <c r="T240" i="34"/>
  <c r="V223" i="34"/>
  <c r="U239" i="34"/>
  <c r="X221" i="34"/>
  <c r="X237" i="34" s="1"/>
  <c r="W237" i="34"/>
  <c r="V217" i="34"/>
  <c r="V233" i="34" s="1"/>
  <c r="X369" i="34"/>
  <c r="W377" i="34"/>
  <c r="X377" i="34" s="1"/>
  <c r="W274" i="34"/>
  <c r="V326" i="34"/>
  <c r="W326" i="34" s="1"/>
  <c r="X326" i="34" s="1"/>
  <c r="U433" i="34"/>
  <c r="V417" i="34"/>
  <c r="U425" i="34"/>
  <c r="V425" i="34" s="1"/>
  <c r="W425" i="34" s="1"/>
  <c r="X425" i="34" s="1"/>
  <c r="U275" i="34"/>
  <c r="V275" i="34" s="1"/>
  <c r="W275" i="34" s="1"/>
  <c r="X275" i="34" s="1"/>
  <c r="X424" i="34"/>
  <c r="X324" i="34"/>
  <c r="W285" i="34"/>
  <c r="V436" i="34"/>
  <c r="U437" i="34"/>
  <c r="V286" i="34"/>
  <c r="U432" i="34"/>
  <c r="T438" i="34"/>
  <c r="V185" i="34"/>
  <c r="V337" i="34"/>
  <c r="T435" i="34"/>
  <c r="U287" i="34"/>
  <c r="T389" i="34"/>
  <c r="W335" i="34"/>
  <c r="V336" i="34"/>
  <c r="U388" i="34"/>
  <c r="V387" i="34"/>
  <c r="W386" i="34"/>
  <c r="T289" i="34"/>
  <c r="U282" i="34"/>
  <c r="V186" i="34"/>
  <c r="T187" i="34"/>
  <c r="U288" i="34"/>
  <c r="W185" i="34"/>
  <c r="U188" i="34"/>
  <c r="T183" i="34"/>
  <c r="W168" i="34" l="1"/>
  <c r="V184" i="34"/>
  <c r="V176" i="34"/>
  <c r="W176" i="34" s="1"/>
  <c r="X176" i="34" s="1"/>
  <c r="V225" i="34"/>
  <c r="U241" i="34"/>
  <c r="V224" i="34"/>
  <c r="U240" i="34"/>
  <c r="W223" i="34"/>
  <c r="V239" i="34"/>
  <c r="X222" i="34"/>
  <c r="X238" i="34" s="1"/>
  <c r="W238" i="34"/>
  <c r="X378" i="34"/>
  <c r="W327" i="34"/>
  <c r="X327" i="34" s="1"/>
  <c r="X328" i="34" s="1"/>
  <c r="X274" i="34"/>
  <c r="V426" i="34"/>
  <c r="W426" i="34" s="1"/>
  <c r="X426" i="34" s="1"/>
  <c r="V433" i="34"/>
  <c r="V276" i="34"/>
  <c r="W276" i="34" s="1"/>
  <c r="X276" i="34" s="1"/>
  <c r="W436" i="34"/>
  <c r="W286" i="34"/>
  <c r="V287" i="34"/>
  <c r="V437" i="34"/>
  <c r="U438" i="34"/>
  <c r="T439" i="34"/>
  <c r="W337" i="34"/>
  <c r="U187" i="34"/>
  <c r="U338" i="34"/>
  <c r="X335" i="34"/>
  <c r="W336" i="34"/>
  <c r="X336" i="34"/>
  <c r="T339" i="34"/>
  <c r="T331" i="34"/>
  <c r="W384" i="34"/>
  <c r="T383" i="34"/>
  <c r="T390" i="34"/>
  <c r="X385" i="34"/>
  <c r="W387" i="34"/>
  <c r="U389" i="34"/>
  <c r="X386" i="34"/>
  <c r="V388" i="34"/>
  <c r="T283" i="34"/>
  <c r="T290" i="34"/>
  <c r="X285" i="34"/>
  <c r="V188" i="34"/>
  <c r="X186" i="34"/>
  <c r="T190" i="34"/>
  <c r="U289" i="34"/>
  <c r="V288" i="34"/>
  <c r="X286" i="34"/>
  <c r="X185" i="34"/>
  <c r="U183" i="34"/>
  <c r="W184" i="34" l="1"/>
  <c r="W177" i="34"/>
  <c r="X177" i="34" s="1"/>
  <c r="X178" i="34" s="1"/>
  <c r="W224" i="34"/>
  <c r="V240" i="34"/>
  <c r="V226" i="34"/>
  <c r="X223" i="34"/>
  <c r="X239" i="34" s="1"/>
  <c r="W239" i="34"/>
  <c r="W225" i="34"/>
  <c r="V241" i="34"/>
  <c r="W427" i="34"/>
  <c r="X427" i="34" s="1"/>
  <c r="X428" i="34" s="1"/>
  <c r="W277" i="34"/>
  <c r="X277" i="34" s="1"/>
  <c r="X278" i="34" s="1"/>
  <c r="V438" i="34"/>
  <c r="X436" i="34"/>
  <c r="W287" i="34"/>
  <c r="W188" i="34"/>
  <c r="W437" i="34"/>
  <c r="X337" i="34"/>
  <c r="V187" i="34"/>
  <c r="U439" i="34"/>
  <c r="T431" i="34"/>
  <c r="T440" i="34"/>
  <c r="U435" i="34"/>
  <c r="W186" i="34"/>
  <c r="V338" i="34"/>
  <c r="X338" i="34"/>
  <c r="U339" i="34"/>
  <c r="T340" i="34"/>
  <c r="T345" i="34" s="1"/>
  <c r="U383" i="34"/>
  <c r="X387" i="34"/>
  <c r="W388" i="34"/>
  <c r="V389" i="34"/>
  <c r="U390" i="34"/>
  <c r="T395" i="34"/>
  <c r="U283" i="34"/>
  <c r="U190" i="34"/>
  <c r="T189" i="34"/>
  <c r="T195" i="34" s="1"/>
  <c r="W288" i="34"/>
  <c r="V289" i="34"/>
  <c r="V183" i="34"/>
  <c r="X225" i="34" l="1"/>
  <c r="X241" i="34" s="1"/>
  <c r="W241" i="34"/>
  <c r="W226" i="34"/>
  <c r="V242" i="34"/>
  <c r="X224" i="34"/>
  <c r="X240" i="34" s="1"/>
  <c r="W240" i="34"/>
  <c r="W438" i="34"/>
  <c r="X188" i="34"/>
  <c r="X287" i="34"/>
  <c r="X437" i="34"/>
  <c r="V439" i="34"/>
  <c r="U440" i="34"/>
  <c r="V190" i="34"/>
  <c r="V435" i="34"/>
  <c r="T445" i="34"/>
  <c r="V440" i="34"/>
  <c r="U340" i="34"/>
  <c r="W338" i="34"/>
  <c r="V339" i="34"/>
  <c r="V383" i="34"/>
  <c r="U391" i="34"/>
  <c r="X388" i="34"/>
  <c r="V390" i="34"/>
  <c r="V283" i="34"/>
  <c r="U189" i="34"/>
  <c r="W289" i="34"/>
  <c r="X288" i="34"/>
  <c r="V189" i="34"/>
  <c r="W187" i="34"/>
  <c r="X226" i="34" l="1"/>
  <c r="X242" i="34" s="1"/>
  <c r="W242" i="34"/>
  <c r="W227" i="34"/>
  <c r="X438" i="34"/>
  <c r="W190" i="34"/>
  <c r="W439" i="34"/>
  <c r="U441" i="34"/>
  <c r="U445" i="34" s="1"/>
  <c r="W435" i="34"/>
  <c r="X439" i="34"/>
  <c r="W440" i="34"/>
  <c r="V391" i="34"/>
  <c r="V340" i="34"/>
  <c r="U341" i="34"/>
  <c r="U345" i="34" s="1"/>
  <c r="W339" i="34"/>
  <c r="W389" i="34"/>
  <c r="W390" i="34"/>
  <c r="U395" i="34"/>
  <c r="U191" i="34"/>
  <c r="U195" i="34" s="1"/>
  <c r="X289" i="34"/>
  <c r="W189" i="34"/>
  <c r="X189" i="34"/>
  <c r="X187" i="34"/>
  <c r="X227" i="34" l="1"/>
  <c r="W243" i="34"/>
  <c r="X190" i="34"/>
  <c r="V441" i="34"/>
  <c r="V442" i="34"/>
  <c r="X435" i="34"/>
  <c r="W391" i="34"/>
  <c r="W441" i="34"/>
  <c r="X440" i="34"/>
  <c r="X339" i="34"/>
  <c r="W340" i="34"/>
  <c r="X340" i="34"/>
  <c r="V341" i="34"/>
  <c r="X389" i="34"/>
  <c r="X390" i="34"/>
  <c r="V191" i="34"/>
  <c r="X228" i="34" l="1"/>
  <c r="X244" i="34" s="1"/>
  <c r="X243" i="34"/>
  <c r="V445" i="34"/>
  <c r="W442" i="34"/>
  <c r="V392" i="34"/>
  <c r="V395" i="34" s="1"/>
  <c r="X391" i="34"/>
  <c r="V342" i="34"/>
  <c r="W341" i="34"/>
  <c r="W191" i="34"/>
  <c r="X191" i="34"/>
  <c r="V192" i="34"/>
  <c r="V195" i="34" s="1"/>
  <c r="X442" i="34" l="1"/>
  <c r="W443" i="34"/>
  <c r="X441" i="34"/>
  <c r="W392" i="34"/>
  <c r="V345" i="34"/>
  <c r="X341" i="34"/>
  <c r="W342" i="34"/>
  <c r="X342" i="34"/>
  <c r="X192" i="34"/>
  <c r="W192" i="34"/>
  <c r="W393" i="34" l="1"/>
  <c r="W395" i="34" s="1"/>
  <c r="X393" i="34"/>
  <c r="X392" i="34"/>
  <c r="W343" i="34"/>
  <c r="W193" i="34"/>
  <c r="W195" i="34" s="1"/>
  <c r="X394" i="34" l="1"/>
  <c r="X395" i="34" s="1"/>
  <c r="X343" i="34"/>
  <c r="X344" i="34"/>
  <c r="W345" i="34"/>
  <c r="X193" i="34"/>
  <c r="X194" i="34"/>
  <c r="X195" i="34" l="1"/>
  <c r="X345" i="34"/>
  <c r="U21" i="22" l="1"/>
  <c r="V21" i="22"/>
  <c r="W21" i="22"/>
  <c r="X21" i="22"/>
  <c r="T21" i="22"/>
  <c r="U20" i="22"/>
  <c r="V20" i="22"/>
  <c r="W20" i="22"/>
  <c r="X20" i="22"/>
  <c r="T20" i="22"/>
  <c r="J22" i="34" l="1"/>
  <c r="J23" i="34"/>
  <c r="J26" i="34"/>
  <c r="J27" i="34"/>
  <c r="F92" i="28"/>
  <c r="H61" i="28" s="1"/>
  <c r="H74" i="28" s="1"/>
  <c r="F89" i="28"/>
  <c r="H58" i="28" s="1"/>
  <c r="H69" i="28" s="1"/>
  <c r="I60" i="32"/>
  <c r="J60" i="32"/>
  <c r="K60" i="32"/>
  <c r="L60" i="32"/>
  <c r="H60" i="32"/>
  <c r="I29" i="32"/>
  <c r="I42" i="32" s="1"/>
  <c r="J29" i="32"/>
  <c r="J42" i="32" s="1"/>
  <c r="K29" i="32"/>
  <c r="K42" i="32" s="1"/>
  <c r="L29" i="32"/>
  <c r="L42" i="32" s="1"/>
  <c r="H29" i="32"/>
  <c r="H42" i="32" s="1"/>
  <c r="F31" i="32"/>
  <c r="K31" i="32" s="1"/>
  <c r="K43" i="32" s="1"/>
  <c r="F28" i="32"/>
  <c r="L28" i="32" s="1"/>
  <c r="L38" i="32" s="1"/>
  <c r="F27" i="32"/>
  <c r="H27" i="32" s="1"/>
  <c r="H37" i="32" s="1"/>
  <c r="F24" i="32"/>
  <c r="F62" i="32"/>
  <c r="F57" i="32"/>
  <c r="F54" i="32"/>
  <c r="F52" i="32"/>
  <c r="F53" i="32" s="1"/>
  <c r="F22" i="32"/>
  <c r="F23" i="32" s="1"/>
  <c r="F58" i="32"/>
  <c r="Q17" i="26"/>
  <c r="Q16" i="26"/>
  <c r="K53" i="32" l="1"/>
  <c r="K65" i="32" s="1"/>
  <c r="I53" i="32"/>
  <c r="I65" i="32" s="1"/>
  <c r="H53" i="32"/>
  <c r="H65" i="32" s="1"/>
  <c r="L53" i="32"/>
  <c r="L65" i="32" s="1"/>
  <c r="J53" i="32"/>
  <c r="J65" i="32" s="1"/>
  <c r="I23" i="32"/>
  <c r="I34" i="32" s="1"/>
  <c r="H23" i="32"/>
  <c r="H34" i="32" s="1"/>
  <c r="L23" i="32"/>
  <c r="L34" i="32" s="1"/>
  <c r="J23" i="32"/>
  <c r="J34" i="32" s="1"/>
  <c r="K23" i="32"/>
  <c r="K34" i="32" s="1"/>
  <c r="J55" i="34"/>
  <c r="J56" i="34"/>
  <c r="K56" i="34" s="1"/>
  <c r="J60" i="34"/>
  <c r="K60" i="34" s="1"/>
  <c r="L60" i="34" s="1"/>
  <c r="M60" i="34" s="1"/>
  <c r="N60" i="34" s="1"/>
  <c r="O60" i="34" s="1"/>
  <c r="J59" i="34"/>
  <c r="K59" i="34" s="1"/>
  <c r="L59" i="34" s="1"/>
  <c r="M59" i="34" s="1"/>
  <c r="N59" i="34" s="1"/>
  <c r="J63" i="34"/>
  <c r="K63" i="34" s="1"/>
  <c r="L63" i="34" s="1"/>
  <c r="M63" i="34" s="1"/>
  <c r="N63" i="34" s="1"/>
  <c r="O63" i="34" s="1"/>
  <c r="P63" i="34" s="1"/>
  <c r="Q63" i="34" s="1"/>
  <c r="R63" i="34" s="1"/>
  <c r="J57" i="34"/>
  <c r="K57" i="34" s="1"/>
  <c r="L57" i="34" s="1"/>
  <c r="J61" i="34"/>
  <c r="K61" i="34" s="1"/>
  <c r="L61" i="34" s="1"/>
  <c r="M61" i="34" s="1"/>
  <c r="N61" i="34" s="1"/>
  <c r="O61" i="34" s="1"/>
  <c r="P61" i="34" s="1"/>
  <c r="J58" i="34"/>
  <c r="J62" i="34"/>
  <c r="K62" i="34" s="1"/>
  <c r="L62" i="34" s="1"/>
  <c r="M62" i="34" s="1"/>
  <c r="N62" i="34" s="1"/>
  <c r="O62" i="34" s="1"/>
  <c r="P62" i="34" s="1"/>
  <c r="Q62" i="34" s="1"/>
  <c r="H302" i="28"/>
  <c r="H313" i="28" s="1"/>
  <c r="H27" i="28"/>
  <c r="H38" i="28" s="1"/>
  <c r="H305" i="28"/>
  <c r="H318" i="28" s="1"/>
  <c r="H30" i="28"/>
  <c r="H43" i="28" s="1"/>
  <c r="H242" i="28"/>
  <c r="H253" i="28" s="1"/>
  <c r="H272" i="28"/>
  <c r="H283" i="28" s="1"/>
  <c r="H245" i="28"/>
  <c r="H258" i="28" s="1"/>
  <c r="H275" i="28"/>
  <c r="H288" i="28" s="1"/>
  <c r="H152" i="28"/>
  <c r="H163" i="28" s="1"/>
  <c r="H212" i="28"/>
  <c r="H223" i="28" s="1"/>
  <c r="H155" i="28"/>
  <c r="H168" i="28" s="1"/>
  <c r="H215" i="28"/>
  <c r="H228" i="28" s="1"/>
  <c r="H182" i="28"/>
  <c r="H193" i="28" s="1"/>
  <c r="H124" i="28"/>
  <c r="H137" i="28" s="1"/>
  <c r="H185" i="28"/>
  <c r="H198" i="28" s="1"/>
  <c r="H31" i="32"/>
  <c r="H43" i="32" s="1"/>
  <c r="H44" i="32" s="1"/>
  <c r="L22" i="32"/>
  <c r="I31" i="32"/>
  <c r="I43" i="32" s="1"/>
  <c r="I44" i="32" s="1"/>
  <c r="K22" i="32"/>
  <c r="H22" i="32"/>
  <c r="L24" i="32"/>
  <c r="L35" i="32" s="1"/>
  <c r="K44" i="32"/>
  <c r="I27" i="32"/>
  <c r="I37" i="32" s="1"/>
  <c r="K27" i="32"/>
  <c r="K37" i="32" s="1"/>
  <c r="I22" i="32"/>
  <c r="I24" i="32"/>
  <c r="I35" i="32" s="1"/>
  <c r="J27" i="32"/>
  <c r="J37" i="32" s="1"/>
  <c r="I28" i="32"/>
  <c r="I38" i="32" s="1"/>
  <c r="J31" i="32"/>
  <c r="J43" i="32" s="1"/>
  <c r="J44" i="32" s="1"/>
  <c r="J22" i="32"/>
  <c r="J24" i="32"/>
  <c r="J35" i="32" s="1"/>
  <c r="L27" i="32"/>
  <c r="L37" i="32" s="1"/>
  <c r="J28" i="32"/>
  <c r="J38" i="32" s="1"/>
  <c r="L31" i="32"/>
  <c r="L43" i="32" s="1"/>
  <c r="L44" i="32" s="1"/>
  <c r="K24" i="32"/>
  <c r="K35" i="32" s="1"/>
  <c r="K28" i="32"/>
  <c r="K38" i="32" s="1"/>
  <c r="H24" i="32"/>
  <c r="H35" i="32" s="1"/>
  <c r="H28" i="32"/>
  <c r="H38" i="32" s="1"/>
  <c r="J64" i="34" l="1"/>
  <c r="K64" i="34" s="1"/>
  <c r="L64" i="34" s="1"/>
  <c r="M64" i="34" s="1"/>
  <c r="N64" i="34" s="1"/>
  <c r="O64" i="34" s="1"/>
  <c r="P64" i="34" s="1"/>
  <c r="Q64" i="34" s="1"/>
  <c r="R64" i="34" s="1"/>
  <c r="S64" i="34" s="1"/>
  <c r="K58" i="34"/>
  <c r="L58" i="34" s="1"/>
  <c r="M58" i="34" s="1"/>
  <c r="L39" i="32"/>
  <c r="J39" i="32"/>
  <c r="K39" i="32"/>
  <c r="I39" i="32"/>
  <c r="H39" i="32"/>
  <c r="V26" i="34" l="1"/>
  <c r="W26" i="34" l="1"/>
  <c r="X26" i="34" l="1"/>
  <c r="F88" i="28" l="1"/>
  <c r="F85" i="28"/>
  <c r="F83" i="28"/>
  <c r="L27" i="34"/>
  <c r="M27" i="34"/>
  <c r="N27" i="34"/>
  <c r="O27" i="34"/>
  <c r="P27" i="34"/>
  <c r="Q27" i="34"/>
  <c r="K27" i="34"/>
  <c r="S26" i="34"/>
  <c r="T26" i="34"/>
  <c r="U26" i="34"/>
  <c r="R26" i="34"/>
  <c r="L26" i="34"/>
  <c r="M26" i="34"/>
  <c r="N26" i="34"/>
  <c r="O26" i="34"/>
  <c r="P26" i="34"/>
  <c r="Q26" i="34"/>
  <c r="K26" i="34"/>
  <c r="K65" i="34" s="1"/>
  <c r="L65" i="34" s="1"/>
  <c r="M65" i="34" s="1"/>
  <c r="N65" i="34" s="1"/>
  <c r="O65" i="34" s="1"/>
  <c r="P65" i="34" s="1"/>
  <c r="Q65" i="34" s="1"/>
  <c r="R65" i="34" s="1"/>
  <c r="Q23" i="34"/>
  <c r="Q22" i="34"/>
  <c r="I83" i="28" l="1"/>
  <c r="J83" i="28"/>
  <c r="F84" i="28"/>
  <c r="K83" i="28"/>
  <c r="L83" i="28"/>
  <c r="H83" i="28"/>
  <c r="L66" i="34"/>
  <c r="M66" i="34" s="1"/>
  <c r="N66" i="34" s="1"/>
  <c r="O66" i="34" s="1"/>
  <c r="P66" i="34" s="1"/>
  <c r="Q66" i="34" s="1"/>
  <c r="R66" i="34" s="1"/>
  <c r="S66" i="34" s="1"/>
  <c r="T66" i="34" s="1"/>
  <c r="U66" i="34" s="1"/>
  <c r="S65" i="34"/>
  <c r="H21" i="28"/>
  <c r="H52" i="28"/>
  <c r="H23" i="28"/>
  <c r="H35" i="28" s="1"/>
  <c r="H54" i="28"/>
  <c r="H66" i="28" s="1"/>
  <c r="H26" i="28"/>
  <c r="H37" i="28" s="1"/>
  <c r="H57" i="28"/>
  <c r="H68" i="28" s="1"/>
  <c r="H266" i="28"/>
  <c r="H296" i="28"/>
  <c r="H268" i="28"/>
  <c r="H280" i="28" s="1"/>
  <c r="H298" i="28"/>
  <c r="H310" i="28" s="1"/>
  <c r="H271" i="28"/>
  <c r="H282" i="28" s="1"/>
  <c r="H301" i="28"/>
  <c r="H312" i="28" s="1"/>
  <c r="H206" i="28"/>
  <c r="H236" i="28"/>
  <c r="H208" i="28"/>
  <c r="H220" i="28" s="1"/>
  <c r="H238" i="28"/>
  <c r="H250" i="28" s="1"/>
  <c r="H211" i="28"/>
  <c r="H222" i="28" s="1"/>
  <c r="H241" i="28"/>
  <c r="H252" i="28" s="1"/>
  <c r="H176" i="28"/>
  <c r="H146" i="28"/>
  <c r="H178" i="28"/>
  <c r="H190" i="28" s="1"/>
  <c r="H148" i="28"/>
  <c r="H160" i="28" s="1"/>
  <c r="H181" i="28"/>
  <c r="H192" i="28" s="1"/>
  <c r="H151" i="28"/>
  <c r="H162" i="28" s="1"/>
  <c r="H85" i="28"/>
  <c r="H97" i="28" s="1"/>
  <c r="H116" i="28"/>
  <c r="H129" i="28" s="1"/>
  <c r="H88" i="28"/>
  <c r="H99" i="28" s="1"/>
  <c r="H119" i="28"/>
  <c r="H131" i="28" s="1"/>
  <c r="H114" i="28"/>
  <c r="M67" i="34" l="1"/>
  <c r="N67" i="34" s="1"/>
  <c r="O67" i="34" s="1"/>
  <c r="P67" i="34" s="1"/>
  <c r="Q67" i="34" s="1"/>
  <c r="R67" i="34" s="1"/>
  <c r="S67" i="34" s="1"/>
  <c r="T67" i="34" s="1"/>
  <c r="U67" i="34" s="1"/>
  <c r="V67" i="34" s="1"/>
  <c r="L84" i="28"/>
  <c r="L96" i="28" s="1"/>
  <c r="I84" i="28"/>
  <c r="I96" i="28" s="1"/>
  <c r="H84" i="28"/>
  <c r="H96" i="28" s="1"/>
  <c r="J84" i="28"/>
  <c r="J96" i="28" s="1"/>
  <c r="K84" i="28"/>
  <c r="K96" i="28" s="1"/>
  <c r="T65" i="34"/>
  <c r="H39" i="28"/>
  <c r="H224" i="28"/>
  <c r="H70" i="28"/>
  <c r="H284" i="28"/>
  <c r="H314" i="28"/>
  <c r="H254" i="28"/>
  <c r="H194" i="28"/>
  <c r="H164" i="28"/>
  <c r="H133" i="28"/>
  <c r="N68" i="34" l="1"/>
  <c r="O68" i="34" s="1"/>
  <c r="P68" i="34" s="1"/>
  <c r="Q68" i="34" s="1"/>
  <c r="R68" i="34" s="1"/>
  <c r="S68" i="34" s="1"/>
  <c r="T68" i="34" s="1"/>
  <c r="U68" i="34" s="1"/>
  <c r="V68" i="34" s="1"/>
  <c r="W68" i="34" s="1"/>
  <c r="U290" i="34"/>
  <c r="U291" i="34"/>
  <c r="T295" i="34"/>
  <c r="O69" i="34" l="1"/>
  <c r="P69" i="34" s="1"/>
  <c r="Q69" i="34" s="1"/>
  <c r="R69" i="34" s="1"/>
  <c r="S69" i="34" s="1"/>
  <c r="T69" i="34" s="1"/>
  <c r="U69" i="34" s="1"/>
  <c r="V69" i="34" s="1"/>
  <c r="W69" i="34" s="1"/>
  <c r="X69" i="34" s="1"/>
  <c r="V291" i="34"/>
  <c r="V290" i="34"/>
  <c r="U295" i="34"/>
  <c r="W290" i="34"/>
  <c r="P70" i="34" l="1"/>
  <c r="Q70" i="34" s="1"/>
  <c r="R70" i="34" s="1"/>
  <c r="S70" i="34" s="1"/>
  <c r="T70" i="34" s="1"/>
  <c r="U70" i="34" s="1"/>
  <c r="V70" i="34" s="1"/>
  <c r="W70" i="34" s="1"/>
  <c r="X70" i="34" s="1"/>
  <c r="V292" i="34"/>
  <c r="V295" i="34" s="1"/>
  <c r="W291" i="34"/>
  <c r="X290" i="34"/>
  <c r="Q71" i="34" l="1"/>
  <c r="R71" i="34" s="1"/>
  <c r="S71" i="34" s="1"/>
  <c r="T71" i="34" s="1"/>
  <c r="U71" i="34" s="1"/>
  <c r="V71" i="34" s="1"/>
  <c r="W71" i="34" s="1"/>
  <c r="X71" i="34" s="1"/>
  <c r="X291" i="34"/>
  <c r="W292" i="34"/>
  <c r="W293" i="34"/>
  <c r="X292" i="34"/>
  <c r="R72" i="34" l="1"/>
  <c r="S72" i="34" s="1"/>
  <c r="T72" i="34" s="1"/>
  <c r="U72" i="34" s="1"/>
  <c r="V72" i="34" s="1"/>
  <c r="W72" i="34" s="1"/>
  <c r="X72" i="34" s="1"/>
  <c r="W295" i="34"/>
  <c r="S73" i="34" l="1"/>
  <c r="T73" i="34" s="1"/>
  <c r="U73" i="34" s="1"/>
  <c r="V73" i="34" s="1"/>
  <c r="W73" i="34" s="1"/>
  <c r="X73" i="34" s="1"/>
  <c r="X293" i="34"/>
  <c r="X294" i="34"/>
  <c r="T74" i="34" l="1"/>
  <c r="U74" i="34" s="1"/>
  <c r="V74" i="34" s="1"/>
  <c r="W74" i="34" s="1"/>
  <c r="X74" i="34" s="1"/>
  <c r="X443" i="34"/>
  <c r="X444" i="34"/>
  <c r="X295" i="34"/>
  <c r="W445" i="34"/>
  <c r="U75" i="34" l="1"/>
  <c r="V75" i="34" s="1"/>
  <c r="W75" i="34" s="1"/>
  <c r="X75" i="34" s="1"/>
  <c r="X445" i="34"/>
  <c r="P23" i="34"/>
  <c r="O23" i="34"/>
  <c r="N23" i="34"/>
  <c r="M23" i="34"/>
  <c r="L23" i="34"/>
  <c r="K23" i="34"/>
  <c r="X22" i="34"/>
  <c r="W22" i="34"/>
  <c r="V22" i="34"/>
  <c r="U22" i="34"/>
  <c r="T22" i="34"/>
  <c r="S22" i="34"/>
  <c r="R22" i="34"/>
  <c r="P22" i="34"/>
  <c r="O22" i="34"/>
  <c r="N22" i="34"/>
  <c r="M22" i="34"/>
  <c r="L22" i="34"/>
  <c r="K22" i="34"/>
  <c r="L17" i="26"/>
  <c r="M17" i="26"/>
  <c r="N17" i="26"/>
  <c r="O17" i="26"/>
  <c r="P17" i="26"/>
  <c r="K17" i="26"/>
  <c r="S16" i="26"/>
  <c r="T16" i="26"/>
  <c r="U16" i="26"/>
  <c r="V16" i="26"/>
  <c r="W16" i="26"/>
  <c r="X16" i="26"/>
  <c r="R16" i="26"/>
  <c r="L16" i="26"/>
  <c r="M16" i="26"/>
  <c r="N16" i="26"/>
  <c r="O16" i="26"/>
  <c r="P16" i="26"/>
  <c r="K16" i="26"/>
  <c r="T248" i="34" l="1" a="1"/>
  <c r="T248" i="34" s="1"/>
  <c r="H183" i="28" s="1"/>
  <c r="V76" i="34"/>
  <c r="W76" i="34" s="1"/>
  <c r="X76" i="34" s="1"/>
  <c r="W448" i="34" a="1"/>
  <c r="W448" i="34" s="1"/>
  <c r="K303" i="28" s="1"/>
  <c r="K317" i="28" s="1"/>
  <c r="K319" i="28" s="1"/>
  <c r="X448" i="34" a="1"/>
  <c r="X448" i="34" s="1"/>
  <c r="L303" i="28" s="1"/>
  <c r="L317" i="28" s="1"/>
  <c r="L319" i="28" s="1"/>
  <c r="T448" i="34" a="1"/>
  <c r="T448" i="34" s="1"/>
  <c r="H303" i="28" s="1"/>
  <c r="H317" i="28" s="1"/>
  <c r="H319" i="28" s="1"/>
  <c r="U448" i="34" a="1"/>
  <c r="U448" i="34" s="1"/>
  <c r="I303" i="28" s="1"/>
  <c r="I317" i="28" s="1"/>
  <c r="I319" i="28" s="1"/>
  <c r="V448" i="34" a="1"/>
  <c r="V448" i="34" s="1"/>
  <c r="J303" i="28" s="1"/>
  <c r="J317" i="28" s="1"/>
  <c r="J319" i="28" s="1"/>
  <c r="I183" i="28"/>
  <c r="I197" i="28" s="1"/>
  <c r="I199" i="28" s="1"/>
  <c r="U398" i="34" a="1"/>
  <c r="U398" i="34" s="1"/>
  <c r="I273" i="28" s="1"/>
  <c r="I287" i="28" s="1"/>
  <c r="I289" i="28" s="1"/>
  <c r="U348" i="34" a="1"/>
  <c r="U348" i="34" s="1"/>
  <c r="I243" i="28" s="1"/>
  <c r="I257" i="28" s="1"/>
  <c r="I259" i="28" s="1"/>
  <c r="U298" i="34" a="1"/>
  <c r="U298" i="34" s="1"/>
  <c r="I213" i="28" s="1"/>
  <c r="I227" i="28" s="1"/>
  <c r="I229" i="28" s="1"/>
  <c r="W398" i="34" a="1"/>
  <c r="W398" i="34" s="1"/>
  <c r="K273" i="28" s="1"/>
  <c r="K287" i="28" s="1"/>
  <c r="K289" i="28" s="1"/>
  <c r="K183" i="28"/>
  <c r="K197" i="28" s="1"/>
  <c r="K199" i="28" s="1"/>
  <c r="W348" i="34" a="1"/>
  <c r="W348" i="34" s="1"/>
  <c r="K243" i="28" s="1"/>
  <c r="K257" i="28" s="1"/>
  <c r="K259" i="28" s="1"/>
  <c r="W298" i="34" a="1"/>
  <c r="W298" i="34" s="1"/>
  <c r="K213" i="28" s="1"/>
  <c r="K227" i="28" s="1"/>
  <c r="K229" i="28" s="1"/>
  <c r="T398" i="34" a="1"/>
  <c r="T398" i="34" s="1"/>
  <c r="H273" i="28" s="1"/>
  <c r="H287" i="28" s="1"/>
  <c r="H289" i="28" s="1"/>
  <c r="T348" i="34" a="1"/>
  <c r="T348" i="34" s="1"/>
  <c r="H243" i="28" s="1"/>
  <c r="H257" i="28" s="1"/>
  <c r="H259" i="28" s="1"/>
  <c r="T298" i="34" a="1"/>
  <c r="T298" i="34" s="1"/>
  <c r="H213" i="28" s="1"/>
  <c r="H227" i="28" s="1"/>
  <c r="H229" i="28" s="1"/>
  <c r="X398" i="34" a="1"/>
  <c r="X398" i="34" s="1"/>
  <c r="L273" i="28" s="1"/>
  <c r="L287" i="28" s="1"/>
  <c r="L289" i="28" s="1"/>
  <c r="L183" i="28"/>
  <c r="L197" i="28" s="1"/>
  <c r="L199" i="28" s="1"/>
  <c r="X348" i="34" a="1"/>
  <c r="X348" i="34" s="1"/>
  <c r="L243" i="28" s="1"/>
  <c r="L257" i="28" s="1"/>
  <c r="L259" i="28" s="1"/>
  <c r="X298" i="34" a="1"/>
  <c r="X298" i="34" s="1"/>
  <c r="L213" i="28" s="1"/>
  <c r="L227" i="28" s="1"/>
  <c r="L229" i="28" s="1"/>
  <c r="V398" i="34" a="1"/>
  <c r="V398" i="34" s="1"/>
  <c r="J273" i="28" s="1"/>
  <c r="J287" i="28" s="1"/>
  <c r="J289" i="28" s="1"/>
  <c r="J183" i="28"/>
  <c r="J197" i="28" s="1"/>
  <c r="J199" i="28" s="1"/>
  <c r="V348" i="34" a="1"/>
  <c r="V348" i="34" s="1"/>
  <c r="J243" i="28" s="1"/>
  <c r="J257" i="28" s="1"/>
  <c r="J259" i="28" s="1"/>
  <c r="V298" i="34" a="1"/>
  <c r="V298" i="34" s="1"/>
  <c r="J213" i="28" s="1"/>
  <c r="J227" i="28" s="1"/>
  <c r="J229" i="28" s="1"/>
  <c r="W198" i="34" a="1"/>
  <c r="W198" i="34" s="1"/>
  <c r="K153" i="28" s="1"/>
  <c r="K167" i="28" s="1"/>
  <c r="K169" i="28" s="1"/>
  <c r="T198" i="34" a="1"/>
  <c r="T198" i="34" s="1"/>
  <c r="H153" i="28" s="1"/>
  <c r="H167" i="28" s="1"/>
  <c r="H169" i="28" s="1"/>
  <c r="X198" i="34" a="1"/>
  <c r="X198" i="34" s="1"/>
  <c r="L153" i="28" s="1"/>
  <c r="L167" i="28" s="1"/>
  <c r="L169" i="28" s="1"/>
  <c r="U198" i="34" a="1"/>
  <c r="U198" i="34" s="1"/>
  <c r="I153" i="28" s="1"/>
  <c r="I167" i="28" s="1"/>
  <c r="I169" i="28" s="1"/>
  <c r="V198" i="34" a="1"/>
  <c r="V198" i="34" s="1"/>
  <c r="J153" i="28" s="1"/>
  <c r="J167" i="28" s="1"/>
  <c r="J169" i="28" s="1"/>
  <c r="V23" i="26"/>
  <c r="X23" i="26"/>
  <c r="W23" i="26"/>
  <c r="U23" i="26"/>
  <c r="T23" i="26"/>
  <c r="H197" i="28" l="1"/>
  <c r="H199" i="28" s="1"/>
  <c r="W77" i="34"/>
  <c r="X77" i="34" s="1"/>
  <c r="X78" i="34" s="1"/>
  <c r="K28" i="28"/>
  <c r="K42" i="28" s="1"/>
  <c r="K44" i="28" s="1"/>
  <c r="K59" i="28"/>
  <c r="K73" i="28" s="1"/>
  <c r="K75" i="28" s="1"/>
  <c r="L28" i="28"/>
  <c r="L42" i="28" s="1"/>
  <c r="L44" i="28" s="1"/>
  <c r="L59" i="28"/>
  <c r="L73" i="28" s="1"/>
  <c r="L75" i="28" s="1"/>
  <c r="I59" i="28"/>
  <c r="I73" i="28" s="1"/>
  <c r="I75" i="28" s="1"/>
  <c r="I28" i="28"/>
  <c r="I42" i="28" s="1"/>
  <c r="I44" i="28" s="1"/>
  <c r="H59" i="28"/>
  <c r="H73" i="28" s="1"/>
  <c r="H75" i="28" s="1"/>
  <c r="H28" i="28"/>
  <c r="H42" i="28" s="1"/>
  <c r="H44" i="28" s="1"/>
  <c r="J28" i="28"/>
  <c r="J42" i="28" s="1"/>
  <c r="J44" i="28" s="1"/>
  <c r="J59" i="28"/>
  <c r="J73" i="28" s="1"/>
  <c r="J75" i="28" s="1"/>
  <c r="H62" i="32"/>
  <c r="H74" i="32" s="1"/>
  <c r="H58" i="32"/>
  <c r="H69" i="32" s="1"/>
  <c r="H57" i="32"/>
  <c r="H68" i="32" s="1"/>
  <c r="H54" i="32"/>
  <c r="H66" i="32" s="1"/>
  <c r="H52" i="32"/>
  <c r="H70" i="32" l="1"/>
  <c r="H73" i="32"/>
  <c r="H75" i="32" s="1"/>
  <c r="I57" i="32"/>
  <c r="J73" i="32"/>
  <c r="I54" i="32"/>
  <c r="J57" i="32"/>
  <c r="J68" i="32" s="1"/>
  <c r="J62" i="32"/>
  <c r="J74" i="32" s="1"/>
  <c r="J54" i="32"/>
  <c r="J66" i="32" s="1"/>
  <c r="K57" i="32"/>
  <c r="K68" i="32" s="1"/>
  <c r="L62" i="32"/>
  <c r="L74" i="32" s="1"/>
  <c r="K54" i="32"/>
  <c r="K66" i="32" s="1"/>
  <c r="I73" i="32"/>
  <c r="L52" i="32"/>
  <c r="J58" i="32"/>
  <c r="J69" i="32" s="1"/>
  <c r="J52" i="32"/>
  <c r="K58" i="32"/>
  <c r="K69" i="32" s="1"/>
  <c r="K62" i="32"/>
  <c r="K74" i="32" s="1"/>
  <c r="I52" i="32"/>
  <c r="I58" i="32"/>
  <c r="I69" i="32" s="1"/>
  <c r="K52" i="32"/>
  <c r="L54" i="32"/>
  <c r="L66" i="32" s="1"/>
  <c r="L57" i="32"/>
  <c r="L68" i="32" s="1"/>
  <c r="L58" i="32"/>
  <c r="L69" i="32" s="1"/>
  <c r="I62" i="32"/>
  <c r="I66" i="32" l="1"/>
  <c r="J75" i="32"/>
  <c r="I68" i="32"/>
  <c r="K73" i="32"/>
  <c r="K75" i="32" s="1"/>
  <c r="L73" i="32"/>
  <c r="L75" i="32" s="1"/>
  <c r="K70" i="32"/>
  <c r="J70" i="32"/>
  <c r="L70" i="32"/>
  <c r="I74" i="32"/>
  <c r="I75" i="32" s="1"/>
  <c r="I70" i="32" l="1"/>
  <c r="H89" i="28" l="1"/>
  <c r="H100" i="28" s="1"/>
  <c r="H101" i="28" s="1"/>
  <c r="H92" i="28"/>
  <c r="H105" i="28" s="1"/>
  <c r="I89" i="28" l="1"/>
  <c r="I85" i="28"/>
  <c r="J89" i="28"/>
  <c r="K88" i="28"/>
  <c r="K92" i="28"/>
  <c r="L88" i="28"/>
  <c r="L99" i="28" s="1"/>
  <c r="L92" i="28"/>
  <c r="J85" i="28"/>
  <c r="I88" i="28"/>
  <c r="L89" i="28"/>
  <c r="L100" i="28" s="1"/>
  <c r="I92" i="28"/>
  <c r="K85" i="28"/>
  <c r="J88" i="28"/>
  <c r="K89" i="28"/>
  <c r="J92" i="28"/>
  <c r="L85" i="28"/>
  <c r="L97" i="28" s="1"/>
  <c r="T29" i="22" l="1"/>
  <c r="U29" i="22"/>
  <c r="W29" i="22"/>
  <c r="V29" i="22"/>
  <c r="J55" i="32" l="1"/>
  <c r="J55" i="28"/>
  <c r="J239" i="28"/>
  <c r="J117" i="28"/>
  <c r="J130" i="28" s="1"/>
  <c r="J134" i="28" s="1"/>
  <c r="J135" i="28" s="1"/>
  <c r="J86" i="28"/>
  <c r="J269" i="28"/>
  <c r="J25" i="32"/>
  <c r="J24" i="28"/>
  <c r="J36" i="28" s="1"/>
  <c r="J40" i="28" s="1"/>
  <c r="J41" i="28" s="1"/>
  <c r="J45" i="28" s="1"/>
  <c r="J46" i="28" s="1"/>
  <c r="L20" i="21" s="1"/>
  <c r="J209" i="28"/>
  <c r="J299" i="28"/>
  <c r="J179" i="28"/>
  <c r="J149" i="28"/>
  <c r="K269" i="28"/>
  <c r="K149" i="28"/>
  <c r="K55" i="32"/>
  <c r="K55" i="28"/>
  <c r="K239" i="28"/>
  <c r="K117" i="28"/>
  <c r="K299" i="28"/>
  <c r="K311" i="28" s="1"/>
  <c r="K315" i="28" s="1"/>
  <c r="K316" i="28" s="1"/>
  <c r="K320" i="28" s="1"/>
  <c r="K321" i="28" s="1"/>
  <c r="M42" i="21" s="1"/>
  <c r="K179" i="28"/>
  <c r="K191" i="28" s="1"/>
  <c r="K195" i="28" s="1"/>
  <c r="K196" i="28" s="1"/>
  <c r="K200" i="28" s="1"/>
  <c r="K201" i="28" s="1"/>
  <c r="M34" i="21" s="1"/>
  <c r="K25" i="32"/>
  <c r="K24" i="28"/>
  <c r="K209" i="28"/>
  <c r="K86" i="28"/>
  <c r="I25" i="32"/>
  <c r="I24" i="28"/>
  <c r="I209" i="28"/>
  <c r="I221" i="28" s="1"/>
  <c r="I225" i="28" s="1"/>
  <c r="I226" i="28" s="1"/>
  <c r="I230" i="28" s="1"/>
  <c r="I231" i="28" s="1"/>
  <c r="K36" i="21" s="1"/>
  <c r="I86" i="28"/>
  <c r="I55" i="28"/>
  <c r="I117" i="28"/>
  <c r="I299" i="28"/>
  <c r="I311" i="28" s="1"/>
  <c r="I315" i="28" s="1"/>
  <c r="I316" i="28" s="1"/>
  <c r="I320" i="28" s="1"/>
  <c r="I321" i="28" s="1"/>
  <c r="K42" i="21" s="1"/>
  <c r="I179" i="28"/>
  <c r="I191" i="28" s="1"/>
  <c r="I195" i="28" s="1"/>
  <c r="I196" i="28" s="1"/>
  <c r="I200" i="28" s="1"/>
  <c r="I201" i="28" s="1"/>
  <c r="K34" i="21" s="1"/>
  <c r="I269" i="28"/>
  <c r="I149" i="28"/>
  <c r="I239" i="28"/>
  <c r="I55" i="32"/>
  <c r="I67" i="32" s="1"/>
  <c r="I71" i="32" s="1"/>
  <c r="I72" i="32" s="1"/>
  <c r="I76" i="32" s="1"/>
  <c r="H25" i="32"/>
  <c r="H24" i="28"/>
  <c r="H209" i="28"/>
  <c r="H221" i="28" s="1"/>
  <c r="H225" i="28" s="1"/>
  <c r="H226" i="28" s="1"/>
  <c r="H230" i="28" s="1"/>
  <c r="H231" i="28" s="1"/>
  <c r="J36" i="21" s="1"/>
  <c r="H86" i="28"/>
  <c r="H98" i="28" s="1"/>
  <c r="H102" i="28" s="1"/>
  <c r="H103" i="28" s="1"/>
  <c r="H55" i="28"/>
  <c r="H299" i="28"/>
  <c r="H179" i="28"/>
  <c r="H239" i="28"/>
  <c r="H117" i="28"/>
  <c r="H269" i="28"/>
  <c r="H149" i="28"/>
  <c r="H161" i="28" s="1"/>
  <c r="H165" i="28" s="1"/>
  <c r="H166" i="28" s="1"/>
  <c r="H170" i="28" s="1"/>
  <c r="H171" i="28" s="1"/>
  <c r="J32" i="21" s="1"/>
  <c r="H55" i="32"/>
  <c r="K281" i="28"/>
  <c r="K285" i="28" s="1"/>
  <c r="K286" i="28" s="1"/>
  <c r="K290" i="28" s="1"/>
  <c r="K291" i="28" s="1"/>
  <c r="M40" i="21" s="1"/>
  <c r="K161" i="28"/>
  <c r="K165" i="28" s="1"/>
  <c r="K166" i="28" s="1"/>
  <c r="K170" i="28" s="1"/>
  <c r="K171" i="28" s="1"/>
  <c r="M32" i="21" s="1"/>
  <c r="K67" i="28"/>
  <c r="K71" i="28" s="1"/>
  <c r="K72" i="28" s="1"/>
  <c r="K76" i="28" s="1"/>
  <c r="K77" i="28" s="1"/>
  <c r="M22" i="21" s="1"/>
  <c r="K221" i="28"/>
  <c r="K225" i="28" s="1"/>
  <c r="K226" i="28" s="1"/>
  <c r="K230" i="28" s="1"/>
  <c r="K231" i="28" s="1"/>
  <c r="M36" i="21" s="1"/>
  <c r="K251" i="28"/>
  <c r="K255" i="28" s="1"/>
  <c r="K256" i="28" s="1"/>
  <c r="K260" i="28" s="1"/>
  <c r="K261" i="28" s="1"/>
  <c r="M38" i="21" s="1"/>
  <c r="K36" i="28"/>
  <c r="K40" i="28" s="1"/>
  <c r="K41" i="28" s="1"/>
  <c r="K45" i="28" s="1"/>
  <c r="K46" i="28" s="1"/>
  <c r="M20" i="21" s="1"/>
  <c r="K130" i="28"/>
  <c r="K134" i="28" s="1"/>
  <c r="K135" i="28" s="1"/>
  <c r="I251" i="28"/>
  <c r="I255" i="28" s="1"/>
  <c r="I256" i="28" s="1"/>
  <c r="I260" i="28" s="1"/>
  <c r="I261" i="28" s="1"/>
  <c r="K38" i="21" s="1"/>
  <c r="I130" i="28"/>
  <c r="I134" i="28" s="1"/>
  <c r="I135" i="28" s="1"/>
  <c r="I161" i="28"/>
  <c r="I165" i="28" s="1"/>
  <c r="I166" i="28" s="1"/>
  <c r="I170" i="28" s="1"/>
  <c r="I171" i="28" s="1"/>
  <c r="K32" i="21" s="1"/>
  <c r="I67" i="28"/>
  <c r="I71" i="28" s="1"/>
  <c r="I72" i="28" s="1"/>
  <c r="I76" i="28" s="1"/>
  <c r="I77" i="28" s="1"/>
  <c r="K22" i="21" s="1"/>
  <c r="I36" i="28"/>
  <c r="I40" i="28" s="1"/>
  <c r="I41" i="28" s="1"/>
  <c r="I45" i="28" s="1"/>
  <c r="I46" i="28" s="1"/>
  <c r="K20" i="21" s="1"/>
  <c r="I281" i="28"/>
  <c r="I285" i="28" s="1"/>
  <c r="I286" i="28" s="1"/>
  <c r="I290" i="28" s="1"/>
  <c r="I291" i="28" s="1"/>
  <c r="K40" i="21" s="1"/>
  <c r="J221" i="28"/>
  <c r="J225" i="28" s="1"/>
  <c r="J226" i="28" s="1"/>
  <c r="J230" i="28" s="1"/>
  <c r="J231" i="28" s="1"/>
  <c r="L36" i="21" s="1"/>
  <c r="J67" i="28"/>
  <c r="J71" i="28" s="1"/>
  <c r="J72" i="28" s="1"/>
  <c r="J76" i="28" s="1"/>
  <c r="J77" i="28" s="1"/>
  <c r="L22" i="21" s="1"/>
  <c r="J191" i="28"/>
  <c r="J195" i="28" s="1"/>
  <c r="J196" i="28" s="1"/>
  <c r="J200" i="28" s="1"/>
  <c r="J201" i="28" s="1"/>
  <c r="L34" i="21" s="1"/>
  <c r="J311" i="28"/>
  <c r="J315" i="28" s="1"/>
  <c r="J316" i="28" s="1"/>
  <c r="J320" i="28" s="1"/>
  <c r="J321" i="28" s="1"/>
  <c r="L42" i="21" s="1"/>
  <c r="J251" i="28"/>
  <c r="J255" i="28" s="1"/>
  <c r="J256" i="28" s="1"/>
  <c r="J260" i="28" s="1"/>
  <c r="J261" i="28" s="1"/>
  <c r="L38" i="21" s="1"/>
  <c r="J281" i="28"/>
  <c r="J285" i="28" s="1"/>
  <c r="J286" i="28" s="1"/>
  <c r="J290" i="28" s="1"/>
  <c r="J291" i="28" s="1"/>
  <c r="L40" i="21" s="1"/>
  <c r="J161" i="28"/>
  <c r="J165" i="28" s="1"/>
  <c r="J166" i="28" s="1"/>
  <c r="J170" i="28" s="1"/>
  <c r="J171" i="28" s="1"/>
  <c r="L32" i="21" s="1"/>
  <c r="H36" i="32"/>
  <c r="H40" i="32" s="1"/>
  <c r="H41" i="32" s="1"/>
  <c r="H45" i="32" s="1"/>
  <c r="H46" i="32" s="1"/>
  <c r="J48" i="21" s="1"/>
  <c r="H311" i="28"/>
  <c r="H315" i="28" s="1"/>
  <c r="H316" i="28" s="1"/>
  <c r="H320" i="28" s="1"/>
  <c r="H321" i="28" s="1"/>
  <c r="J42" i="21" s="1"/>
  <c r="H251" i="28"/>
  <c r="H255" i="28" s="1"/>
  <c r="H256" i="28" s="1"/>
  <c r="H260" i="28" s="1"/>
  <c r="H261" i="28" s="1"/>
  <c r="J38" i="21" s="1"/>
  <c r="H191" i="28"/>
  <c r="H195" i="28" s="1"/>
  <c r="H196" i="28" s="1"/>
  <c r="H200" i="28" s="1"/>
  <c r="H201" i="28" s="1"/>
  <c r="J34" i="21" s="1"/>
  <c r="H281" i="28"/>
  <c r="H285" i="28" s="1"/>
  <c r="H286" i="28" s="1"/>
  <c r="H290" i="28" s="1"/>
  <c r="H291" i="28" s="1"/>
  <c r="J40" i="21" s="1"/>
  <c r="H67" i="28"/>
  <c r="H71" i="28" s="1"/>
  <c r="H72" i="28" s="1"/>
  <c r="H76" i="28" s="1"/>
  <c r="H77" i="28" s="1"/>
  <c r="J22" i="21" s="1"/>
  <c r="H36" i="28"/>
  <c r="H40" i="28" s="1"/>
  <c r="H41" i="28" s="1"/>
  <c r="H45" i="28" s="1"/>
  <c r="H46" i="28" s="1"/>
  <c r="J20" i="21" s="1"/>
  <c r="H130" i="28"/>
  <c r="H134" i="28" s="1"/>
  <c r="H135" i="28" s="1"/>
  <c r="H67" i="32"/>
  <c r="H71" i="32" s="1"/>
  <c r="H72" i="32" s="1"/>
  <c r="H76" i="32" s="1"/>
  <c r="H77" i="32" s="1"/>
  <c r="J50" i="21" s="1"/>
  <c r="J36" i="32"/>
  <c r="J40" i="32" s="1"/>
  <c r="J41" i="32" s="1"/>
  <c r="J45" i="32" s="1"/>
  <c r="J67" i="32"/>
  <c r="J71" i="32" s="1"/>
  <c r="J72" i="32" s="1"/>
  <c r="J76" i="32" s="1"/>
  <c r="K36" i="32"/>
  <c r="K40" i="32" s="1"/>
  <c r="K41" i="32" s="1"/>
  <c r="K45" i="32" s="1"/>
  <c r="K67" i="32"/>
  <c r="K71" i="32" s="1"/>
  <c r="K72" i="32" s="1"/>
  <c r="K76" i="32" s="1"/>
  <c r="I36" i="32"/>
  <c r="I40" i="32" s="1"/>
  <c r="I41" i="32" s="1"/>
  <c r="I45" i="32" s="1"/>
  <c r="X29" i="22"/>
  <c r="K105" i="28"/>
  <c r="J105" i="28"/>
  <c r="L105" i="28"/>
  <c r="L299" i="28" l="1"/>
  <c r="L179" i="28"/>
  <c r="L191" i="28" s="1"/>
  <c r="L195" i="28" s="1"/>
  <c r="L196" i="28" s="1"/>
  <c r="L200" i="28" s="1"/>
  <c r="L201" i="28" s="1"/>
  <c r="N34" i="21" s="1"/>
  <c r="L149" i="28"/>
  <c r="L161" i="28" s="1"/>
  <c r="L165" i="28" s="1"/>
  <c r="L166" i="28" s="1"/>
  <c r="L170" i="28" s="1"/>
  <c r="L171" i="28" s="1"/>
  <c r="N32" i="21" s="1"/>
  <c r="L209" i="28"/>
  <c r="L269" i="28"/>
  <c r="L55" i="32"/>
  <c r="L55" i="28"/>
  <c r="L67" i="28" s="1"/>
  <c r="L71" i="28" s="1"/>
  <c r="L72" i="28" s="1"/>
  <c r="L76" i="28" s="1"/>
  <c r="L77" i="28" s="1"/>
  <c r="N22" i="21" s="1"/>
  <c r="L239" i="28"/>
  <c r="L251" i="28" s="1"/>
  <c r="L255" i="28" s="1"/>
  <c r="L256" i="28" s="1"/>
  <c r="L260" i="28" s="1"/>
  <c r="L261" i="28" s="1"/>
  <c r="N38" i="21" s="1"/>
  <c r="L117" i="28"/>
  <c r="L130" i="28" s="1"/>
  <c r="L134" i="28" s="1"/>
  <c r="L135" i="28" s="1"/>
  <c r="L24" i="28"/>
  <c r="L36" i="28" s="1"/>
  <c r="L40" i="28" s="1"/>
  <c r="L41" i="28" s="1"/>
  <c r="L45" i="28" s="1"/>
  <c r="L46" i="28" s="1"/>
  <c r="N20" i="21" s="1"/>
  <c r="L86" i="28"/>
  <c r="L98" i="28" s="1"/>
  <c r="L25" i="32"/>
  <c r="L281" i="28"/>
  <c r="L285" i="28" s="1"/>
  <c r="L286" i="28" s="1"/>
  <c r="L290" i="28" s="1"/>
  <c r="L291" i="28" s="1"/>
  <c r="N40" i="21" s="1"/>
  <c r="L221" i="28"/>
  <c r="L225" i="28" s="1"/>
  <c r="L226" i="28" s="1"/>
  <c r="L230" i="28" s="1"/>
  <c r="L231" i="28" s="1"/>
  <c r="N36" i="21" s="1"/>
  <c r="L311" i="28"/>
  <c r="L315" i="28" s="1"/>
  <c r="L316" i="28" s="1"/>
  <c r="L320" i="28" s="1"/>
  <c r="L321" i="28" s="1"/>
  <c r="N42" i="21" s="1"/>
  <c r="K46" i="32"/>
  <c r="M48" i="21" s="1"/>
  <c r="L36" i="32"/>
  <c r="L40" i="32" s="1"/>
  <c r="L41" i="32" s="1"/>
  <c r="L45" i="32" s="1"/>
  <c r="L67" i="32"/>
  <c r="L71" i="32" s="1"/>
  <c r="L72" i="32" s="1"/>
  <c r="L76" i="32" s="1"/>
  <c r="J77" i="32"/>
  <c r="L50" i="21" s="1"/>
  <c r="I77" i="32"/>
  <c r="K50" i="21" s="1"/>
  <c r="K77" i="32"/>
  <c r="M50" i="21" s="1"/>
  <c r="I46" i="32"/>
  <c r="K48" i="21" s="1"/>
  <c r="J46" i="32"/>
  <c r="L48" i="21" s="1"/>
  <c r="I105" i="28"/>
  <c r="B47" i="31"/>
  <c r="L46" i="32" l="1"/>
  <c r="N48" i="21" s="1"/>
  <c r="L77" i="32"/>
  <c r="N50" i="21" s="1"/>
  <c r="B49" i="31"/>
  <c r="B50" i="31" s="1"/>
  <c r="B54" i="31" s="1"/>
  <c r="J97" i="28" l="1"/>
  <c r="K97" i="28"/>
  <c r="J99" i="28"/>
  <c r="K99" i="28"/>
  <c r="I97" i="28" l="1"/>
  <c r="I99" i="28"/>
  <c r="K98" i="28"/>
  <c r="I98" i="28"/>
  <c r="J98" i="28"/>
  <c r="J100" i="28"/>
  <c r="K100" i="28"/>
  <c r="J101" i="28" l="1"/>
  <c r="J102" i="28" s="1"/>
  <c r="J103" i="28" s="1"/>
  <c r="K101" i="28"/>
  <c r="K102" i="28" s="1"/>
  <c r="K103" i="28" s="1"/>
  <c r="L101" i="28"/>
  <c r="L102" i="28" s="1"/>
  <c r="L103" i="28" s="1"/>
  <c r="I100" i="28"/>
  <c r="I101" i="28" l="1"/>
  <c r="I102" i="28" s="1"/>
  <c r="I103" i="28" s="1"/>
  <c r="J29" i="34" l="1"/>
  <c r="J30" i="34"/>
  <c r="J109" i="34" l="1"/>
  <c r="K109" i="34" s="1"/>
  <c r="L109" i="34" s="1"/>
  <c r="M109" i="34" s="1"/>
  <c r="N109" i="34" s="1"/>
  <c r="J113" i="34"/>
  <c r="K113" i="34" s="1"/>
  <c r="L113" i="34" s="1"/>
  <c r="M113" i="34" s="1"/>
  <c r="N113" i="34" s="1"/>
  <c r="O113" i="34" s="1"/>
  <c r="P113" i="34" s="1"/>
  <c r="Q113" i="34" s="1"/>
  <c r="R113" i="34" s="1"/>
  <c r="J105" i="34"/>
  <c r="J106" i="34"/>
  <c r="K106" i="34" s="1"/>
  <c r="J110" i="34"/>
  <c r="K110" i="34" s="1"/>
  <c r="L110" i="34" s="1"/>
  <c r="M110" i="34" s="1"/>
  <c r="N110" i="34" s="1"/>
  <c r="O110" i="34" s="1"/>
  <c r="J112" i="34"/>
  <c r="K112" i="34" s="1"/>
  <c r="L112" i="34" s="1"/>
  <c r="M112" i="34" s="1"/>
  <c r="N112" i="34" s="1"/>
  <c r="O112" i="34" s="1"/>
  <c r="P112" i="34" s="1"/>
  <c r="Q112" i="34" s="1"/>
  <c r="J107" i="34"/>
  <c r="K107" i="34" s="1"/>
  <c r="L107" i="34" s="1"/>
  <c r="J111" i="34"/>
  <c r="K111" i="34" s="1"/>
  <c r="L111" i="34" s="1"/>
  <c r="M111" i="34" s="1"/>
  <c r="N111" i="34" s="1"/>
  <c r="O111" i="34" s="1"/>
  <c r="P111" i="34" s="1"/>
  <c r="J108" i="34"/>
  <c r="T81" i="34"/>
  <c r="J114" i="34" l="1"/>
  <c r="K114" i="34" s="1"/>
  <c r="L114" i="34" s="1"/>
  <c r="M114" i="34" s="1"/>
  <c r="N114" i="34" s="1"/>
  <c r="O114" i="34" s="1"/>
  <c r="P114" i="34" s="1"/>
  <c r="Q114" i="34" s="1"/>
  <c r="R114" i="34" s="1"/>
  <c r="S114" i="34" s="1"/>
  <c r="K108" i="34"/>
  <c r="L108" i="34" s="1"/>
  <c r="M108" i="34" s="1"/>
  <c r="V90" i="34"/>
  <c r="X86" i="34"/>
  <c r="W92" i="34"/>
  <c r="T83" i="34"/>
  <c r="X94" i="34"/>
  <c r="U89" i="34"/>
  <c r="W88" i="34"/>
  <c r="T89" i="34"/>
  <c r="X92" i="34"/>
  <c r="V88" i="34"/>
  <c r="U91" i="34"/>
  <c r="W93" i="34"/>
  <c r="X87" i="34"/>
  <c r="T87" i="34"/>
  <c r="V85" i="34"/>
  <c r="V92" i="34"/>
  <c r="T84" i="34"/>
  <c r="U88" i="34"/>
  <c r="T86" i="34"/>
  <c r="V91" i="34"/>
  <c r="X90" i="34"/>
  <c r="X88" i="34"/>
  <c r="V86" i="34"/>
  <c r="U84" i="34"/>
  <c r="W86" i="34"/>
  <c r="T90" i="34"/>
  <c r="V87" i="34"/>
  <c r="X93" i="34"/>
  <c r="U86" i="34"/>
  <c r="W84" i="34"/>
  <c r="X89" i="34"/>
  <c r="U82" i="34"/>
  <c r="U85" i="34"/>
  <c r="W91" i="34"/>
  <c r="T85" i="34"/>
  <c r="T88" i="34"/>
  <c r="W85" i="34"/>
  <c r="W89" i="34"/>
  <c r="W90" i="34"/>
  <c r="U83" i="34"/>
  <c r="U87" i="34"/>
  <c r="X91" i="34"/>
  <c r="U90" i="34"/>
  <c r="V83" i="34"/>
  <c r="X85" i="34"/>
  <c r="V89" i="34"/>
  <c r="W87" i="34"/>
  <c r="V84" i="34"/>
  <c r="T82" i="34"/>
  <c r="V95" i="34" l="1"/>
  <c r="K115" i="34"/>
  <c r="L115" i="34" s="1"/>
  <c r="M115" i="34" s="1"/>
  <c r="N115" i="34" s="1"/>
  <c r="O115" i="34" s="1"/>
  <c r="T95" i="34"/>
  <c r="X95" i="34"/>
  <c r="W98" i="34" a="1"/>
  <c r="W98" i="34" s="1"/>
  <c r="K90" i="28" s="1"/>
  <c r="K104" i="28" s="1"/>
  <c r="K106" i="28" s="1"/>
  <c r="K107" i="28" s="1"/>
  <c r="K108" i="28" s="1"/>
  <c r="M28" i="21" s="1"/>
  <c r="U98" i="34" a="1"/>
  <c r="U98" i="34" s="1"/>
  <c r="I90" i="28" s="1"/>
  <c r="I104" i="28" s="1"/>
  <c r="I106" i="28" s="1"/>
  <c r="I107" i="28" s="1"/>
  <c r="I108" i="28" s="1"/>
  <c r="K28" i="21" s="1"/>
  <c r="U95" i="34"/>
  <c r="W95" i="34"/>
  <c r="T98" i="34" a="1"/>
  <c r="T98" i="34" s="1"/>
  <c r="H90" i="28" s="1"/>
  <c r="H104" i="28" s="1"/>
  <c r="H106" i="28" s="1"/>
  <c r="H107" i="28" s="1"/>
  <c r="V98" i="34" a="1"/>
  <c r="V98" i="34" s="1"/>
  <c r="J90" i="28" s="1"/>
  <c r="J104" i="28" s="1"/>
  <c r="J106" i="28" s="1"/>
  <c r="J107" i="28" s="1"/>
  <c r="X98" i="34" a="1"/>
  <c r="X98" i="34" s="1"/>
  <c r="L90" i="28" s="1"/>
  <c r="L104" i="28" s="1"/>
  <c r="L106" i="28" s="1"/>
  <c r="L107" i="28" s="1"/>
  <c r="P115" i="34" l="1"/>
  <c r="L116" i="34"/>
  <c r="M116" i="34" s="1"/>
  <c r="N116" i="34" s="1"/>
  <c r="O116" i="34" s="1"/>
  <c r="P116" i="34" s="1"/>
  <c r="Q116" i="34" s="1"/>
  <c r="R116" i="34" s="1"/>
  <c r="S116" i="34" s="1"/>
  <c r="T116" i="34" s="1"/>
  <c r="H108" i="28"/>
  <c r="J28" i="21" s="1"/>
  <c r="L108" i="28"/>
  <c r="N28" i="21" s="1"/>
  <c r="J108" i="28"/>
  <c r="L28" i="21" s="1"/>
  <c r="U116" i="34" l="1"/>
  <c r="T132" i="34"/>
  <c r="M117" i="34"/>
  <c r="N117" i="34" s="1"/>
  <c r="O117" i="34" s="1"/>
  <c r="P117" i="34" s="1"/>
  <c r="Q117" i="34" s="1"/>
  <c r="R117" i="34" s="1"/>
  <c r="S117" i="34" s="1"/>
  <c r="T117" i="34" s="1"/>
  <c r="Q115" i="34"/>
  <c r="U132" i="34" l="1"/>
  <c r="R115" i="34"/>
  <c r="U117" i="34"/>
  <c r="T133" i="34"/>
  <c r="N118" i="34"/>
  <c r="O118" i="34" s="1"/>
  <c r="P118" i="34" s="1"/>
  <c r="Q118" i="34" s="1"/>
  <c r="R118" i="34" s="1"/>
  <c r="S118" i="34" s="1"/>
  <c r="T118" i="34" s="1"/>
  <c r="O119" i="34" l="1"/>
  <c r="P119" i="34" s="1"/>
  <c r="Q119" i="34" s="1"/>
  <c r="R119" i="34" s="1"/>
  <c r="S119" i="34" s="1"/>
  <c r="T119" i="34" s="1"/>
  <c r="U119" i="34" s="1"/>
  <c r="S115" i="34"/>
  <c r="V117" i="34"/>
  <c r="V133" i="34" s="1"/>
  <c r="U133" i="34"/>
  <c r="U118" i="34"/>
  <c r="T134" i="34"/>
  <c r="P120" i="34" l="1"/>
  <c r="Q120" i="34" s="1"/>
  <c r="R120" i="34" s="1"/>
  <c r="S120" i="34" s="1"/>
  <c r="T120" i="34" s="1"/>
  <c r="U120" i="34" s="1"/>
  <c r="T135" i="34"/>
  <c r="U135" i="34"/>
  <c r="V119" i="34"/>
  <c r="V118" i="34"/>
  <c r="U134" i="34"/>
  <c r="T115" i="34"/>
  <c r="T136" i="34" l="1"/>
  <c r="Q121" i="34"/>
  <c r="R121" i="34" s="1"/>
  <c r="S121" i="34" s="1"/>
  <c r="T121" i="34" s="1"/>
  <c r="T137" i="34" s="1"/>
  <c r="U136" i="34"/>
  <c r="V120" i="34"/>
  <c r="W118" i="34"/>
  <c r="V134" i="34"/>
  <c r="T131" i="34"/>
  <c r="W119" i="34"/>
  <c r="V135" i="34"/>
  <c r="U121" i="34" l="1"/>
  <c r="U137" i="34" s="1"/>
  <c r="R122" i="34"/>
  <c r="S122" i="34" s="1"/>
  <c r="T122" i="34" s="1"/>
  <c r="U122" i="34" s="1"/>
  <c r="U138" i="34" s="1"/>
  <c r="W134" i="34"/>
  <c r="X119" i="34"/>
  <c r="W135" i="34"/>
  <c r="V136" i="34"/>
  <c r="W120" i="34"/>
  <c r="V121" i="34" l="1"/>
  <c r="V137" i="34" s="1"/>
  <c r="V122" i="34"/>
  <c r="V138" i="34" s="1"/>
  <c r="T138" i="34"/>
  <c r="S123" i="34"/>
  <c r="T123" i="34" s="1"/>
  <c r="T124" i="34" s="1"/>
  <c r="T140" i="34" s="1"/>
  <c r="W121" i="34"/>
  <c r="X121" i="34" s="1"/>
  <c r="X137" i="34" s="1"/>
  <c r="X135" i="34"/>
  <c r="W136" i="34"/>
  <c r="X120" i="34"/>
  <c r="X136" i="34" s="1"/>
  <c r="W122" i="34" l="1"/>
  <c r="W137" i="34"/>
  <c r="U124" i="34"/>
  <c r="U140" i="34" s="1"/>
  <c r="U123" i="34"/>
  <c r="V123" i="34" s="1"/>
  <c r="W123" i="34" s="1"/>
  <c r="T139" i="34"/>
  <c r="X122" i="34"/>
  <c r="X138" i="34" s="1"/>
  <c r="W138" i="34"/>
  <c r="U125" i="34" l="1"/>
  <c r="U141" i="34" s="1"/>
  <c r="V139" i="34"/>
  <c r="V124" i="34"/>
  <c r="T145" i="34"/>
  <c r="T148" i="34" a="1"/>
  <c r="T148" i="34" s="1"/>
  <c r="H122" i="28" s="1"/>
  <c r="H136" i="28" s="1"/>
  <c r="H138" i="28" s="1"/>
  <c r="H139" i="28" s="1"/>
  <c r="H140" i="28" s="1"/>
  <c r="J30" i="21" s="1"/>
  <c r="U139" i="34"/>
  <c r="X123" i="34"/>
  <c r="X139" i="34" s="1"/>
  <c r="W139" i="34"/>
  <c r="V125" i="34" l="1"/>
  <c r="V126" i="34" s="1"/>
  <c r="U145" i="34"/>
  <c r="U148" i="34" a="1"/>
  <c r="U148" i="34" s="1"/>
  <c r="I122" i="28" s="1"/>
  <c r="I136" i="28" s="1"/>
  <c r="I138" i="28" s="1"/>
  <c r="I139" i="28" s="1"/>
  <c r="I140" i="28" s="1"/>
  <c r="K30" i="21" s="1"/>
  <c r="W125" i="34"/>
  <c r="W141" i="34" s="1"/>
  <c r="V140" i="34"/>
  <c r="W124" i="34"/>
  <c r="V141" i="34"/>
  <c r="W126" i="34"/>
  <c r="V142" i="34"/>
  <c r="W127" i="34" l="1"/>
  <c r="W143" i="34" s="1"/>
  <c r="X125" i="34"/>
  <c r="X141" i="34" s="1"/>
  <c r="X124" i="34"/>
  <c r="X140" i="34" s="1"/>
  <c r="W140" i="34"/>
  <c r="X127" i="34"/>
  <c r="X143" i="34" s="1"/>
  <c r="V145" i="34"/>
  <c r="V148" i="34" a="1"/>
  <c r="V148" i="34" s="1"/>
  <c r="J122" i="28" s="1"/>
  <c r="J136" i="28" s="1"/>
  <c r="J138" i="28" s="1"/>
  <c r="J139" i="28" s="1"/>
  <c r="J140" i="28" s="1"/>
  <c r="L30" i="21" s="1"/>
  <c r="X126" i="34"/>
  <c r="X142" i="34" s="1"/>
  <c r="W142" i="34"/>
  <c r="W145" i="34" l="1"/>
  <c r="W148" i="34" a="1"/>
  <c r="W148" i="34" s="1"/>
  <c r="K122" i="28" s="1"/>
  <c r="K136" i="28" s="1"/>
  <c r="K138" i="28" s="1"/>
  <c r="K139" i="28" s="1"/>
  <c r="K140" i="28" s="1"/>
  <c r="M30" i="21" s="1"/>
  <c r="X128" i="34"/>
  <c r="X144" i="34" s="1"/>
  <c r="X145" i="34" l="1"/>
  <c r="X148" i="34" a="1"/>
  <c r="X148" i="34" s="1"/>
  <c r="L122" i="28" s="1"/>
  <c r="L136" i="28" s="1"/>
  <c r="L138" i="28" s="1"/>
  <c r="L139" i="28" s="1"/>
  <c r="L140" i="28" s="1"/>
  <c r="N30"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54" authorId="0" shapeId="0" xr:uid="{0F52DFE6-A524-498B-B4D1-5D7A9006684C}">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<sst xmlns="http://schemas.openxmlformats.org/spreadsheetml/2006/main" count="1780" uniqueCount="376">
  <si>
    <t>Overige opmerkingen</t>
  </si>
  <si>
    <t>Titelblad</t>
  </si>
  <si>
    <t>Over dit bestand</t>
  </si>
  <si>
    <t>Titel</t>
  </si>
  <si>
    <t>Ondertitel</t>
  </si>
  <si>
    <t>Hoort bij besluit(en):</t>
  </si>
  <si>
    <t>Hoort bij onderzoek/publicatie ACM:</t>
  </si>
  <si>
    <t>Kenmerk besluit(en)</t>
  </si>
  <si>
    <t>Samenhang met andere rekenbestanden</t>
  </si>
  <si>
    <t>Overig opmerkingen</t>
  </si>
  <si>
    <t>Over de status van dit bestand</t>
  </si>
  <si>
    <t>Disclaimer</t>
  </si>
  <si>
    <t>Toelichting bij de werking van dit model</t>
  </si>
  <si>
    <t>Legenda voor gebruik van celkleuren en tabkleuren</t>
  </si>
  <si>
    <t>Beschrijving</t>
  </si>
  <si>
    <t>Berekende waarde</t>
  </si>
  <si>
    <t>Bijzonderheden:</t>
  </si>
  <si>
    <t>Bronnenoverzicht en specifieke toepassingen</t>
  </si>
  <si>
    <t>Bronnenoverzicht</t>
  </si>
  <si>
    <t>Exacte bestandsnaam</t>
  </si>
  <si>
    <t>Eenheid</t>
  </si>
  <si>
    <t>Constante</t>
  </si>
  <si>
    <t>Beschrijving gegevens</t>
  </si>
  <si>
    <t>Toelichting bij bijzonderheden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</si>
  <si>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</si>
  <si>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</si>
  <si>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</si>
  <si>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</si>
  <si>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</si>
  <si>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</si>
  <si>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</si>
  <si>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</si>
  <si>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</si>
  <si>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</si>
  <si>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</si>
  <si>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</si>
  <si>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</si>
  <si>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</si>
  <si>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</si>
  <si>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</si>
  <si>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</si>
  <si>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</si>
  <si>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Duiding van specifieke Excel-toepassingen en overige bijzonderheden</t>
  </si>
  <si>
    <t>Toelichting bij dit bestand</t>
  </si>
  <si>
    <t>Nr.</t>
  </si>
  <si>
    <t xml:space="preserve">Verkorte naam </t>
  </si>
  <si>
    <t>Beschrijving berekening</t>
  </si>
  <si>
    <t xml:space="preserve">Bij inhoudelijke verschillen tussen de berekening in dit bestand en de berekening zoals die volgt uit het bijbehorende besluit, is het besluit leidend. </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</si>
  <si>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</si>
  <si>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</si>
  <si>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</si>
  <si>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</si>
  <si>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</si>
  <si>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Data en input (bron wordt vermeld)</t>
  </si>
  <si>
    <t>Berekende waarde die wordt opgehaald op een ander tabblad, incl. (eind)resultaat van berekening</t>
  </si>
  <si>
    <t>Gestandaardiseerde tabbladen, omvat tenminste: 'Titelblad', 'Toelichting' en 'Bronnen en toepassingen' (kleur: ACM-lichtpaars)</t>
  </si>
  <si>
    <t>Definitief? (ja/nee)</t>
  </si>
  <si>
    <t>Indien publicatie, datum van dit bestand:</t>
  </si>
  <si>
    <t>Indien definitief, wordt bestand openbaar en/of gepubliceerd? (ja/nee)</t>
  </si>
  <si>
    <t>Juridisch integraal onderdeel van bovenstaande besluit(en) (ja/nee)?</t>
  </si>
  <si>
    <t>Indien publicatie, bevat bedrijfsvertrouwelijke gegevens? (ja/nee)</t>
  </si>
  <si>
    <t>[ EINDE TABBLAD ]</t>
  </si>
  <si>
    <t>Naam bestand</t>
  </si>
  <si>
    <t>Aanvullende gegevens bestand</t>
  </si>
  <si>
    <t>Datum/wijze ontvangst, versie nr., URL, etc.</t>
  </si>
  <si>
    <t>Dit blad dient als scheidingstabblad en moet leeg blijven</t>
  </si>
  <si>
    <t>Op dit blad mogen geen teksten, gegevens of berekeningen worden opgenomen</t>
  </si>
  <si>
    <t>Waarde of berekening die speciale aandacht vraagt (zie toelichting in notitie)</t>
  </si>
  <si>
    <t>GTS</t>
  </si>
  <si>
    <t>Gegevens uit methodebesluiten en WACC-modellen bij de methodebesluiten</t>
  </si>
  <si>
    <t>Gearing</t>
  </si>
  <si>
    <t>Belastingvoet</t>
  </si>
  <si>
    <t>Risicovrije rente</t>
  </si>
  <si>
    <t>Marktrisicopremie</t>
  </si>
  <si>
    <t>Input risicovrije rente</t>
  </si>
  <si>
    <t>Nederland</t>
  </si>
  <si>
    <t>Duitsland</t>
  </si>
  <si>
    <t>Tabblad 4 - Berekening risicovrije rente</t>
  </si>
  <si>
    <t>Input rente jaarlagen</t>
  </si>
  <si>
    <t>%</t>
  </si>
  <si>
    <t>Opslag transactiekosten</t>
  </si>
  <si>
    <t>Equity beta</t>
  </si>
  <si>
    <t>Gearing (vreemd vermogen vs totaal vermogen)</t>
  </si>
  <si>
    <t>Asset bèta</t>
  </si>
  <si>
    <t>Toelichting samenhang tabbladen:</t>
  </si>
  <si>
    <t>Berekeningen</t>
  </si>
  <si>
    <t>Resultaten</t>
  </si>
  <si>
    <t>Nee</t>
  </si>
  <si>
    <t>Ja</t>
  </si>
  <si>
    <t>N.v.t.</t>
  </si>
  <si>
    <t>Tabblad 1 - Resultaat</t>
  </si>
  <si>
    <t>Tabblad 3 - Input rente</t>
  </si>
  <si>
    <t>Documentnummer</t>
  </si>
  <si>
    <t>Idem</t>
  </si>
  <si>
    <t>Ophalen gegevens</t>
  </si>
  <si>
    <t>Berekening risicovrije rente</t>
  </si>
  <si>
    <t>Kostenvoet vreemd vermogen (nominaal, voor belasting)</t>
  </si>
  <si>
    <t>Kostenvoet eigen vermogen (nominaal, na belasting)</t>
  </si>
  <si>
    <t>Kostenvoet eigen vermogen (nominaal, voor belasting)</t>
  </si>
  <si>
    <t>Rente obligatie-index nutsbedrijven</t>
  </si>
  <si>
    <t>Nominale WACC voor belasting</t>
  </si>
  <si>
    <t>Nominale WACC voor belasting, afgerond op één decimaal)</t>
  </si>
  <si>
    <t>Belastinvoet</t>
  </si>
  <si>
    <t>Asset beta</t>
  </si>
  <si>
    <t>Waarde die zonder berekening wordt overgenomen uit een andere cel uit ander blad</t>
  </si>
  <si>
    <t>Waarde die zonder berekening wordt overgenomen uit een andere cel uit zelfde blad</t>
  </si>
  <si>
    <t>Cellen waar in toekomstige jaren waarden worden opgenomen.</t>
  </si>
  <si>
    <t>WACC GTS</t>
  </si>
  <si>
    <t>Gemiddelde van dagelijkse rentes in referentieperiode van 3 jaar</t>
  </si>
  <si>
    <t>Alle WACC's zijn voor belasting.</t>
  </si>
  <si>
    <t>ACM/INT/463723</t>
  </si>
  <si>
    <t>Cel is niet van toepassing (dus leeg, niet nul).</t>
  </si>
  <si>
    <t>datum ophalen gegevens = 6-1-2023</t>
  </si>
  <si>
    <t>Alle gegevens zijn afgerond op 1 decimaal. Weergave is op 2 decimalen, maar het laatste decimaal is door de afronding altijd 0.</t>
  </si>
  <si>
    <t>De lichtroze vakken kunnen in latere jaren gevuld worden met gegevens voor nacalculatie van de rente. Daarvoor kunnen de formules simpelweg naar rechts gekopieerd worden.</t>
  </si>
  <si>
    <t>Input rente schulden</t>
  </si>
  <si>
    <t>Rente schulden</t>
  </si>
  <si>
    <t>ACM/INT/485147</t>
  </si>
  <si>
    <t>datum ophalen gegevens = 9-11-2023</t>
  </si>
  <si>
    <t>Gemiddelde van dagelijkse rentes in referentieperiode van 3 jaar.</t>
  </si>
  <si>
    <t>Mogelijkheden van bezwaar en beroep staan open tegen het besluit waarbij dit bestand hoort (zie kenmerken hierboven).</t>
  </si>
  <si>
    <t>Bloomberg 6-1-2023</t>
  </si>
  <si>
    <t>Bloomberg 9-11-2023</t>
  </si>
  <si>
    <t>Risicovrije rente Bloomberg 9-11-2023</t>
  </si>
  <si>
    <t>Rentegegevens Bloomberg 6-1-2023 met berekeningen</t>
  </si>
  <si>
    <t>Datum</t>
  </si>
  <si>
    <t>Niet gepubliceerd, vertrouwelijke gegevens uit een betaalde bron</t>
  </si>
  <si>
    <t>Dit tabblad berekent de gemiddelde risicovrije rente door een gemiddelde te nemen van de dagelijkse rentes op staatsobligaties van Nederland en Duitsland.</t>
  </si>
  <si>
    <t>Op sommige bladen zijn extra kolommen ingevoegd die leeg zijn. Reden daarvan is dat in andere bladen de verwijzingen naar dezelfde kolommen gaat. Dit vergemakkelijkt de controle en verkleint de kans op fouten.</t>
  </si>
  <si>
    <t>Voor nacalculatie in latere jaren kan de van toepassing zijnde rente in de magenta gekleurde cellen worden ingevoerd.</t>
  </si>
  <si>
    <t>Voor nacalculatie in latere jaren kan de formule links van de magenta gekleurde cellen naar rechts gekopieerd worden.</t>
  </si>
  <si>
    <t>TenneT Land</t>
  </si>
  <si>
    <t>TenneT Zee</t>
  </si>
  <si>
    <t>Ophalen WACC nieuw vermogen</t>
  </si>
  <si>
    <t>Nominale WACC bestaand vermogen, voor belasting</t>
  </si>
  <si>
    <t>Nominale WACC nieuw vermogen, voor belasting</t>
  </si>
  <si>
    <t>Toelichting en bijzonderheden</t>
  </si>
  <si>
    <t>De brondata zijn onafgerond overgenomen uit de bron. Ze worden hier gepresenteerd met 2 decimalen (maar niet daadwerkelijk afgerond).</t>
  </si>
  <si>
    <t>Rente 20-jaarsobligaties - schatting toekomstige jaren</t>
  </si>
  <si>
    <t>Gemiddelde van de dagelijkse rentes in het jaar. Voor nacalculatie in de latere jaren kunnen waarden ingevuld worden in de magenta gekleurde cellen</t>
  </si>
  <si>
    <t>Tabblad 4 - Input GAW</t>
  </si>
  <si>
    <t>GAW</t>
  </si>
  <si>
    <t>EUR</t>
  </si>
  <si>
    <t>Historische GAW</t>
  </si>
  <si>
    <t>Werkelijke rentes (t/m 2024), en geschatte rentes (v/a 2025) uit tabblad 3.</t>
  </si>
  <si>
    <t>Berekening rente 10-jaars trapjesmodel met even grote jaarlagen</t>
  </si>
  <si>
    <t>Gerealiseerde rente</t>
  </si>
  <si>
    <t>Gerealiseerde GAW Westland elektriciteit</t>
  </si>
  <si>
    <t>Gerealiseerde GAW Enexis elektriciteit</t>
  </si>
  <si>
    <t>Gerealiseerde GAW Liander elektriciteit</t>
  </si>
  <si>
    <t>Gerealiseerde GAW Rendo elektriciteit</t>
  </si>
  <si>
    <t>Gerealiseerde GAW Stedin elektriciteit</t>
  </si>
  <si>
    <t>Berekening rente op schulden</t>
  </si>
  <si>
    <t>Controle</t>
  </si>
  <si>
    <t>Schatting risicovrije rente</t>
  </si>
  <si>
    <t>Gerealiseerde risicovrije rente</t>
  </si>
  <si>
    <t>Rente obligatie-index nutsbedrijven (trapjesmodel)</t>
  </si>
  <si>
    <t>Gerealiseerde rente schulden trapjesmodel (voor nacalculatie)</t>
  </si>
  <si>
    <t>Rente jaarlagen (verleden werkelijk, toekomst schatting) - Ontwerp methodebesluit</t>
  </si>
  <si>
    <t>Deze rij is bestemd voor de nacalculatie. Formule kan dan naar rechts worden doorgetrokken.</t>
  </si>
  <si>
    <t>Gerealiseerde GAW Coteq electriciteit</t>
  </si>
  <si>
    <t>Coteq elektriciteit (verleden werkelijk, toekomst schatting) - Ontwerp methodebesluit</t>
  </si>
  <si>
    <t>Enexis elektriciteit (verleden werkelijk, toekomst schatting) - Ontwerp methodebesluit</t>
  </si>
  <si>
    <t>Liander elektriciteit (verleden werkelijk, toekomst schatting) - Ontwerp methodebesluit</t>
  </si>
  <si>
    <t>Rendo elektriciteit (verleden werkelijk, toekomst schatting) - Ontwerp methodebesluit</t>
  </si>
  <si>
    <t>Stedin elektriciteit (verleden werkelijk, toekomst schatting) - Ontwerp methodebesluit</t>
  </si>
  <si>
    <t>Westland elektriciteit (verleden werkelijk, toekomst schatting) - Ontwerp methodebesluit</t>
  </si>
  <si>
    <t>Coteq elektriciteit</t>
  </si>
  <si>
    <t>Enexis elektriciteit</t>
  </si>
  <si>
    <t>Liander elektriciteit</t>
  </si>
  <si>
    <t>Rendo elektriciteit</t>
  </si>
  <si>
    <t>Stedin elektriciteit</t>
  </si>
  <si>
    <t>Westland elektriciteit</t>
  </si>
  <si>
    <t>Rente in jaar met toepassing trapjesmodel - Ontwerp methodebesluit</t>
  </si>
  <si>
    <t>Tabblad 6 - Berekening rente schulden elektriciteit</t>
  </si>
  <si>
    <t>Tabblad 7 - Berekening rente schulden gas</t>
  </si>
  <si>
    <t>Tabblad 8 - Berekening WACC bestaand vermogen</t>
  </si>
  <si>
    <t>Tabblad 9 - Berekening WACC nieuw vermogen</t>
  </si>
  <si>
    <t>Beschrijving resultaat</t>
  </si>
  <si>
    <t>Ophalen WACC bestaand vermogen - elektriciteit</t>
  </si>
  <si>
    <t>Ophalen WACC bestaand vermogen - gas</t>
  </si>
  <si>
    <t>Rente 20-jaars obligaties</t>
  </si>
  <si>
    <t>Dit blad bevat de gegevens voor de risicovrije rente en de rente op schulden die de ACM gebruikt bij de berekening van de WACC.</t>
  </si>
  <si>
    <t>WACC Coteq elektriciteit</t>
  </si>
  <si>
    <t>WACC Enexis elektriciteit</t>
  </si>
  <si>
    <t>WACC Liander elektriciteit</t>
  </si>
  <si>
    <t>WACC Rendo elektriciteit</t>
  </si>
  <si>
    <t>WACC Stedin elektriciteit</t>
  </si>
  <si>
    <t>WACC Westland elektriciteit</t>
  </si>
  <si>
    <t>Schatting rente toekomstige jaarlagen en nieuw vermogen uit Bloomberg (IGEEUA10 BVLI)</t>
  </si>
  <si>
    <t>Schatting rente schulden</t>
  </si>
  <si>
    <t>Gerealiseerde rente schulden</t>
  </si>
  <si>
    <t>Gemiddelde gerealiseerde rente</t>
  </si>
  <si>
    <t>Deze rij is bestemd voor de nacalculatie.</t>
  </si>
  <si>
    <t>Deze rij is bestemd voor de nacalculatie. Gemiddelde van de dagelijkse rentes in een gegeven kalenderjaar.</t>
  </si>
  <si>
    <t>Gerealiseerde rente 20-jaarsobligaties</t>
  </si>
  <si>
    <t>Schatting toekomstige jaren - ontwerp methodebesluit</t>
  </si>
  <si>
    <t>Rente 20-jaarsobligaties - schatting toekomstige jaren - ontwerp methodebesluit</t>
  </si>
  <si>
    <t>2. Input inflatie en constanten</t>
  </si>
  <si>
    <t>3. Input rente</t>
  </si>
  <si>
    <t>4. Input GAW</t>
  </si>
  <si>
    <t>1. Resultaat</t>
  </si>
  <si>
    <t>5. Risicovrije rente</t>
  </si>
  <si>
    <t>6. Rente schulden elektriciteit</t>
  </si>
  <si>
    <t>7. Rente schulden gas</t>
  </si>
  <si>
    <t>8. WACC BV</t>
  </si>
  <si>
    <t>9. WACC NV</t>
  </si>
  <si>
    <t>Inputs</t>
  </si>
  <si>
    <t>Schematische weergave van de werking van dit model</t>
  </si>
  <si>
    <t>Voor nacalculatie in latere jaren kunnen de magenta gekleurde cellen worden ingevoerd.</t>
  </si>
  <si>
    <t>Bronverwijzing staat achteraan vermeld.</t>
  </si>
  <si>
    <t xml:space="preserve">Dit blad bevat de gestandaardiseerde activa waarde (GAW) die de ACM gebruikt bij de berekening van de jaarlagen van het trapjesmodel voor de netbeheerders elektriciteit (zie blad 7). </t>
  </si>
  <si>
    <t>2017</t>
  </si>
  <si>
    <t>Deze methode vereist een aanname over verdeling van de jaarlagen in een gegeven startjaar. Vervolgens wordt in elk volgend jaar de oudste jaarlag vervangen door een nieuwe jaarlaag waarvan de omvang afhangt van de ontwikkeling van de GAW.</t>
  </si>
  <si>
    <t>In dit model is gekozen voor startjaar 2017, zodat bij aanvang van de reguleringsperiode in 2027 alle initiële tien jaarlagen zijn vervangen door een jaarlaag die de ontwikkeling van de GAW heeft gevolgd. Vanaf 2027 vormen alle jaarlagen dus een correcte weerspiegeling van de GAW-ontwikkeling van netbeheerders.</t>
  </si>
  <si>
    <t>Nederland (GTNLG20Y)</t>
  </si>
  <si>
    <t>Duitsland (GTDEM20Y)</t>
  </si>
  <si>
    <t>Gegevens opgehaald uit bloomberg op 7-8-2025, referentieperiode is 8-8-2022 tot en met 7-8-2025.</t>
  </si>
  <si>
    <t>Gemiddelde van de dagelijkse rentes in het kalenderjaar. Peilperiode van eerste tot en met laatste handelsdag in het kalenderjaar. Voor nacalculatie in de latere jaren kunnen waarden ingevuld worden in de magenta gekleurde cellen</t>
  </si>
  <si>
    <t>Schatting toekomstige jaren is het gemiddelde van dagelijkse rentes in referentieperiode van 3 jaar.</t>
  </si>
  <si>
    <t>Voor de overige toekomstige jaren zijn de GAW-waarden geextrapoleerd op basis van de samengestelde jaarlijkse groei in de periode 2023 tot en met 2026.</t>
  </si>
  <si>
    <t>Rente in jaar met trapjesmodel</t>
  </si>
  <si>
    <t>Coteq elektriciteit: berekening rente op schulden</t>
  </si>
  <si>
    <t>Omvang jaarlagen Coteq elektriciteit in euro's</t>
  </si>
  <si>
    <t>Omvang jaarlagen Coteq elektriciteit in percentages</t>
  </si>
  <si>
    <t>Enexis elektriciteit: berekening rente op schulden</t>
  </si>
  <si>
    <t>Omvang jaarlagen Enexis elektriciteit in euro's</t>
  </si>
  <si>
    <t>Omvang jaarlagen Enexis elektriciteit in percentages</t>
  </si>
  <si>
    <t>Liander elektriciteit: berekening rente op schulden</t>
  </si>
  <si>
    <t>Omvang jaarlagen Liander elektriciteit in euro's</t>
  </si>
  <si>
    <t>Omvang jaarlagen Liander elektriciteit in percentages</t>
  </si>
  <si>
    <t>Berekening rente op schulden Liander</t>
  </si>
  <si>
    <t>Berekening rente op schulden Enexis elektriciteit</t>
  </si>
  <si>
    <t>Berekening rente op schulden Coteq elektriciteit</t>
  </si>
  <si>
    <t>Rendo elektriciteit: berekening rente op schulden</t>
  </si>
  <si>
    <t>Omvang jaarlagen Rendo elektriciteit in euro's</t>
  </si>
  <si>
    <t>Omvang jaarlagen Rendo elektriciteit in percentages</t>
  </si>
  <si>
    <t>Berekening rente op schulden Rendo</t>
  </si>
  <si>
    <t>Stedin elektriciteit: berekening rente op schulden</t>
  </si>
  <si>
    <t>Omvang jaarlagen Stedin elektriciteit in euro's</t>
  </si>
  <si>
    <t>Omvang jaarlagen Stedin elektriciteit in percentages</t>
  </si>
  <si>
    <t>Berekening rente op schulden Stedin</t>
  </si>
  <si>
    <t>Westland elektriciteit: berekening rente op schulden</t>
  </si>
  <si>
    <t>Omvang jaarlagen Westland elektriciteit in euro's</t>
  </si>
  <si>
    <t>Omvang jaarlagen Westland elektriciteit in percentages</t>
  </si>
  <si>
    <t>Berekening rente op schulden Westland</t>
  </si>
  <si>
    <t>Rente schulden trapjesmodel gas</t>
  </si>
  <si>
    <t>Rente schulden trapjesmodel elektriciteit</t>
  </si>
  <si>
    <t xml:space="preserve">Voor de toekomstige jaren tot en met 2026 (tot en met 2031 voor TenneT) zijn de GAW-waarden gebaseerd op de investeringsplannen 2024 aangeleverd door netbeheerders. </t>
  </si>
  <si>
    <t>Jaarlaag afgesloten in</t>
  </si>
  <si>
    <t>WACC-model methodebesluiten 2027-2031</t>
  </si>
  <si>
    <t>Deze berekening is ontwikkeld in het standaardsjabloon van ACM Directie Toezicht Energie, versie 5 (juni 2021)</t>
  </si>
  <si>
    <t>Dit model bevat de berekening van het redelijk rendement (WACC) voor GTS, TenneT en de DSO's voor de reguleringsperiode 2027-2031 voor de methodebesluiten.</t>
  </si>
  <si>
    <t>Voor gas geldt het standaard tienjaars trapjesmodel. Voor elektriciteit heeft iedere systeembeheerder een eigen trapjesmodel gebaseerd op de ontwikkeling van hun GAW.</t>
  </si>
  <si>
    <t>TenneT op zee heeft een opslag op de bèta.</t>
  </si>
  <si>
    <t>Rapport Brattle</t>
  </si>
  <si>
    <t>Brattle, ERP, and gearing for the Dutch network operators</t>
  </si>
  <si>
    <t>19 augustus 2025</t>
  </si>
  <si>
    <t>Wordt gepubliceerd bij de ontwerp-methodebesluiten.</t>
  </si>
  <si>
    <t>Excel Brattle peers, beta &amp; gearing</t>
  </si>
  <si>
    <t>Workpaper A - Selection of Peers, Beta and Gearing</t>
  </si>
  <si>
    <t>ACM/IN/1021185</t>
  </si>
  <si>
    <t>Niet gepubliceerd.</t>
  </si>
  <si>
    <t>Excel Brattle ERP</t>
  </si>
  <si>
    <t>Workpaper B - Equity Risk Premium</t>
  </si>
  <si>
    <t>Excel Brattle RAB &amp; investments</t>
  </si>
  <si>
    <t>Workpaper C - RABs and Planned Investments</t>
  </si>
  <si>
    <t>GAW-model TenneT</t>
  </si>
  <si>
    <t>GAW-model DSO-E</t>
  </si>
  <si>
    <t xml:space="preserve">(b) de nominale WACC nieuw vermogen voor belasting.
</t>
  </si>
  <si>
    <t xml:space="preserve">(a) de nominale WACC bestaand vermogen voor belasting;
</t>
  </si>
  <si>
    <t>De WACC bestaand vermogen is apart weergegeven voor elektriciteit (per systeembeheerder) en gas vanwege verschillen in de toepassing van het trapjesmodel in de kostenvoet vreemd vermogen.</t>
  </si>
  <si>
    <t>Distributiesysteembeheerders - gas</t>
  </si>
  <si>
    <t>WACC-bijlage</t>
  </si>
  <si>
    <t>Standaard deviatie van asset bèta</t>
  </si>
  <si>
    <t>Tabblad 2 - Input inflatie en constanten (gearing, belastingvoet,marktrisicopremie, asset bèta)</t>
  </si>
  <si>
    <t>Gearing (vreemd vermogen vs eigen vermogen)</t>
  </si>
  <si>
    <t>De referentieperiode voor de schatting voor toekomstige jaren is 8 augustus 2022 t/m 7 augustus 2025.</t>
  </si>
  <si>
    <t>WACC distributiesysteembeheerders gas</t>
  </si>
  <si>
    <t>Uplift</t>
  </si>
  <si>
    <t>Asset beta met uplift</t>
  </si>
  <si>
    <t>Berekening WACC</t>
  </si>
  <si>
    <t>Dit tabblad berekent per systeembeheerder de WACC nieuw vermogen. Deze bestaat uit:</t>
  </si>
  <si>
    <t>(a) de kostenvoet eigen vermogen is gelijk aan de risicovrije rente plus de marktrisicopremie vermenigvuldigd met de equity beta.</t>
  </si>
  <si>
    <t xml:space="preserve">(b) de kostenvoet vreemd vermogen, die voor de WACC nieuw vermogen wordt bepaald op basis van de gemiddelde rente van de meest recente drie jaren, plus een opslag voor transactiekosten. </t>
  </si>
  <si>
    <t>(c) de gearing. Dit is de verhouding vreemd vermogen ten opzichte van het totale vermogen. Voor de WACC wegen we de kostenvoet eigen vermogen en de kostenvoet vreemd vermogen met behulp van de gearing.</t>
  </si>
  <si>
    <t xml:space="preserve">(b) de kostenvoet vreemd vermogen, die voor de WACC bestaand vermogen wordt berekend op basis van het trapjesmodel (Blad 6 en 7), plus een opslag voor transactiekosten. </t>
  </si>
  <si>
    <t>Dit tabblad berekent per systeembeheerder de WACC bestaand vermogen. Deze bestaat uit:</t>
  </si>
  <si>
    <t>Gegevens opgehaald uit Bijlage 4 - Model nacalculatie WACC bij het Tarievenbesluit GTS 2026. De gegevens in dit model komen uit bloomberg.</t>
  </si>
  <si>
    <t>Rente jaarlagen tot en met 2023 (C58310Y)</t>
  </si>
  <si>
    <t>Rente jaarlagen vanaf 2024 (IGEEUA10 BVLI)</t>
  </si>
  <si>
    <t>Gegevens opgehaald uit Bijlage 4 - Model nacalculatie WACC bij het Tarievenbesluit GTS 2026. De gegevens in dit model komen uit bloomberg. Op basis van C58310Y.</t>
  </si>
  <si>
    <t>Gegevens opgehaald uit Bijlage 4 - Model nacalculatie WACC bij het Tarievenbesluit GTS 2026. De gegevens in dit model komen uit bloomberg. Op basis van IGEEUA10 BVLI.</t>
  </si>
  <si>
    <t xml:space="preserve"> </t>
  </si>
  <si>
    <t>Model nacalculatie WACC</t>
  </si>
  <si>
    <t>Bijlage 4 - Model nacalculatie WACC</t>
  </si>
  <si>
    <t>Gepubliceerd bij het Tarievenbesluit GTS 2026</t>
  </si>
  <si>
    <t>26 mei 2025</t>
  </si>
  <si>
    <t xml:space="preserve">GAW model TenneT </t>
  </si>
  <si>
    <t>TenneT op zee</t>
  </si>
  <si>
    <t>TenneT op land</t>
  </si>
  <si>
    <t>TenneT op land, GTS, distributiesysteembeheerders</t>
  </si>
  <si>
    <t xml:space="preserve">TenneT op land, GTS, distributiesysteembeheerders (elektriciteit en gas) </t>
  </si>
  <si>
    <t>Gerealiseerde GAW TenneT op land</t>
  </si>
  <si>
    <t>Gerealiseerde GAW TenneT op zee</t>
  </si>
  <si>
    <t>Op TenneT op zee is een ander trapjesmodel van toepassing, aangezien pas vanaf 2018 activa in de GAW is opgenomen. De eerste jaarlaag betreft 2018 en is in omvang gelijk aan de GAW van dat jaar. Vervolgens wordt in elk volgend jaar een extra jaarlaag toegevoegd, totdat er tien jaarlagen zijn. De omvang is gelijk aan de toename van de GAW. In 2028 vervalt de eerste jaarlaag en moet er geherfinanciert worden.</t>
  </si>
  <si>
    <t>Het jaar 2024 is voor TenneT op zee een uitzondering, omdat de GAW in dit jaar is afgenomen. Dit model neemt daarom aan dat er in dat jaar geen nieuwe financiering is aangetrokken.</t>
  </si>
  <si>
    <t>TenneT op land (verleden werkelijk, toekomst schatting) - Ontwerp methodebesluit</t>
  </si>
  <si>
    <t>TenneT op zee (verleden werkelijk, toekomst schatting) - Ontwerp methodebesluit</t>
  </si>
  <si>
    <t>TenneT op land: berekening rente op schulden</t>
  </si>
  <si>
    <t>Omvang jaarlagen TenneT op land in euro's</t>
  </si>
  <si>
    <t>Omvang jaarlagen TenneT op land in percentages</t>
  </si>
  <si>
    <t>Berekening rente op schulden TenneT op land</t>
  </si>
  <si>
    <t>TenneT op zee: berekening rente op schulden</t>
  </si>
  <si>
    <t>Omvang jaarlagen TenneT op zee in euro's</t>
  </si>
  <si>
    <t>Omvang jaarlagen TenneT op zee in percentages</t>
  </si>
  <si>
    <t>Berekening rente op schulden TenneT op zee</t>
  </si>
  <si>
    <t>WACC TenneT op land</t>
  </si>
  <si>
    <t>WACC TenneT op zee</t>
  </si>
  <si>
    <t>WACC TenneT op land, GTS, distributiesysteembeheerders</t>
  </si>
  <si>
    <t>Berekening WACC GTS</t>
  </si>
  <si>
    <t xml:space="preserve">Zie voor meer toelichting op de exacte berekeningen de toelichting in de WACC-bijlage bij de methodebesluiten. </t>
  </si>
  <si>
    <t>WACC bestaand vermogen ontwerpmethodebesluit</t>
  </si>
  <si>
    <t>Ontwerpmethodebesluit</t>
  </si>
  <si>
    <t>WACC nieuw vermogen ontwerpmethodebesluit</t>
  </si>
  <si>
    <t>WACC-model ontwerpmethodebesluiten 2027-2031</t>
  </si>
  <si>
    <t>n.v.t.</t>
  </si>
  <si>
    <t>Dit model bevat nu alleen de WACC voor de ontwerpmethodebsluiten. Dit model zal op een later moment uitgebreid worden zodat het geschikt is voor gebruik bij herschatten en nacalculeren.</t>
  </si>
  <si>
    <t>Dit tabblad haalt voor TenneT, GTS en de distributiesysteembeheerders de volgende gegevens op:</t>
  </si>
  <si>
    <t xml:space="preserve">De rente op schulden is gebaseerd op het jaargemiddelde van een obligatie-index met nutsbedrijven met een Single A credit rating. Voor de jaren tot en met 2023 is dat de index BFV EUR (A) 10 Year, ticker C58310Y, o.b.v. PX_LAST. </t>
  </si>
  <si>
    <t>Voor de jaren vanaf 2024 is dat de obligatie-index IGEEUA10 BVLI, omdat C58310Y niet meer beschikbaar is.</t>
  </si>
  <si>
    <t xml:space="preserve">De rente op Nederlandse staatsobligaties is gebaseerd op de Govt Generic Netherlands 20 Year Government Bond (ticker: GTNLG20Y, o.b.v. Mid Yield to Maturity) uit Bloomberg. </t>
  </si>
  <si>
    <t>De rente op Duitse staatsobligaties baseert de ACM op de Govt Generic Germany 20 Year Government Bond (ticker: GTDEM20Y, o.b.v. Mid Yield to Maturity) uit Bloomberg.</t>
  </si>
  <si>
    <t>Werkelijke GAW (t/m 2024) en geschatte GAW (v/a 2025) uit tabblad 4.</t>
  </si>
  <si>
    <t>Werkelijke GAW (t/m 2024) en geplande GAW (v/a 2025 t/m 2026) uit tabblad 4. Extrapolatie vanaf 2027.</t>
  </si>
  <si>
    <t>Blad 8. WACC BV, rij 46</t>
  </si>
  <si>
    <t>Blad 8. WACC BV, rij 77</t>
  </si>
  <si>
    <t>Blad 8. WACC BV, rij 108</t>
  </si>
  <si>
    <t>Blad 8. WACC BV, rij 140</t>
  </si>
  <si>
    <t>Blad 8. WACC BV, rij 171</t>
  </si>
  <si>
    <t>Blad 8. WACC BV, rij 201</t>
  </si>
  <si>
    <t>Blad 8. WACC BV, rij 231</t>
  </si>
  <si>
    <t>Blad 8. WACC BV, rij 261</t>
  </si>
  <si>
    <t>Blad 8. WACC BV, rij 291</t>
  </si>
  <si>
    <t>Blad 8. WACC BV, rij 321</t>
  </si>
  <si>
    <t>Blad 9. WACC NV, rij 46</t>
  </si>
  <si>
    <t>Blad 9. WACC NV, rij 77</t>
  </si>
  <si>
    <t>Schatting o.b.v. investeringsplannen 2024</t>
  </si>
  <si>
    <t xml:space="preserve">Resultaten uit dit model worden gebruikt in de methodebesluiten.
</t>
  </si>
  <si>
    <t>Dit rekenmodel bevat berekeningen voor zowel GTS, de DSO's &amp; TenneT op land en TenneT op zee. Om het iets overzichtelijker te maken hebben we groepen opgenomen in dit bestand. Aan de linkerkant van het scherm kan door op het plusje te drukken een groep uitvouwen, en door op het minnetje te klikken een groep invouwen. Zo zie je enkel de gegevens en berekeningen die relevant zijn voor de netbeheerder waar je geïnteresseerd in bent.</t>
  </si>
  <si>
    <t>WACC-bijlage bij ontwerpmethodebesluiten 2027-2031
Ontwerpmethodebesluiten 2027-2031 GTS, TenneT op land, TenneT op zee, DSO's gas en elektriciteit</t>
  </si>
  <si>
    <t>Op dit tabblad staan de constante factoren (gearing, belastingvoet, marktrisicopremie, asset bèta) die de ACM gebruikt voor de berekening van de WACC. Bij elk gegeven is de bronverwijzing vermeld.</t>
  </si>
  <si>
    <t xml:space="preserve">Dit tabblad berekent de rente op schulden voor de systeembeheerders elektriciteit door middel van een 10-jaars trapjesmodel waarbij de omvang van de jaarlagen zijn gebaseerd op de ontwikkeling van de GAW. </t>
  </si>
  <si>
    <t>In dit bestand zijn groepen opgenomen. Aan de linkerzijde kan via het plusje of minnetje de group worden uit- of ingeklapt, zodat alleen de gewenste gegevens worden vertoond.</t>
  </si>
  <si>
    <t xml:space="preserve">Dit tabblad berekent de rente op schulden voor de systeembeheerders gas door middel van een 10-jaars trapjesmodel met tien even grote jaarlagen. </t>
  </si>
  <si>
    <t>29 augustus 2025</t>
  </si>
  <si>
    <t>ACM/IN/1024234</t>
  </si>
  <si>
    <t>GAW berekening TenneT t.b.v. trapjesmodel</t>
  </si>
  <si>
    <t>GAW berekening DSO-E t.b.v. trapjesmodel</t>
  </si>
  <si>
    <t>ACM/IN/1024234 &amp; ACM/UIT/1024471</t>
  </si>
  <si>
    <t>datum ophalen gegevens = 7-8-2025</t>
  </si>
  <si>
    <t>Bloomberg 7-8-2025</t>
  </si>
  <si>
    <t>Rentegegevens Bloomberg 7-8-2025</t>
  </si>
  <si>
    <t>ACM/INT/537223</t>
  </si>
  <si>
    <t>22 augustus 2025</t>
  </si>
  <si>
    <t>ACM/INT/537159</t>
  </si>
  <si>
    <t>21 augustus 2025</t>
  </si>
  <si>
    <t>Wordt gepubliceerd bij de definitieve methodebesluiten.</t>
  </si>
  <si>
    <t>ACM/INT/538004</t>
  </si>
  <si>
    <t>ACM/24/192372, ACM/INT/530325</t>
  </si>
  <si>
    <t xml:space="preserve">ACM/UIT/656824 </t>
  </si>
  <si>
    <t>Bijlage 3B</t>
  </si>
  <si>
    <t>18 september 2025</t>
  </si>
  <si>
    <t>Zaaknummers</t>
  </si>
  <si>
    <t xml:space="preserve">ACM/UIT/656375 (Ontwerpmethodebesluit TenneT op land 2027-2031) 
ACM/UIT/656373 (Ontwerpmethodebesluit TenneT op zee 2027-2031) 
ACM/UIT/656374 (Ontwerpmethodebesluit GTS 2027-2031)
ACM/UIT/656372 (Ontwerpmethodebesluit distributiesysteembeheerders elektriciteit 2027-2031)
ACM/UIT/656368 (Ontwerpmethodebesluit distributiesysteembeheerders gas 2027-2031) </t>
  </si>
  <si>
    <t>ACM/25/197292 (Methodebesluit TenneT op land 2027-2031 )
ACM/25/197290 (Methodebesluit TenneT op zee 2027-2031 )
ACM/25/197291 (Methodebesluit GTS 2027-2031 )
ACM/25/197288 (Methodebesluit distributiesysteembeheerders elektriciteit 2027-2031 )
ACM/25/197287 (Methodebesluit distributiesysteembeheerders gas 2027-2031 )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</si>
</sst>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s>
  <fonts count="36"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8"/>
      <name val="Arial"/>
      <family val="2"/>
    </font>
    <font>
      <sz val="11"/>
      <color indexed="8"/>
      <name val="Arial"/>
      <family val="2"/>
    </font>
    <font>
      <sz val="10"/>
      <color indexed="8"/>
      <name val="Arial"/>
      <family val="2"/>
    </font>
    <font>
      <sz val="8"/>
      <name val="Arial"/>
      <family val="2"/>
    </font>
    <font>
      <i/>
      <sz val="10"/>
      <color theme="0" tint="-0.34998626667073579"/>
      <name val="Arial"/>
      <family val="2"/>
    </font>
    <font>
      <sz val="10"/>
      <color theme="0" tint="-0.34998626667073579"/>
      <name val="Arial"/>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FFCC"/>
        <bgColor indexed="64"/>
      </patternFill>
    </fill>
    <fill>
      <patternFill patternType="solid">
        <fgColor theme="0"/>
        <bgColor indexed="64"/>
      </patternFill>
    </fill>
    <fill>
      <patternFill patternType="solid">
        <fgColor theme="9" tint="0.79998168889431442"/>
        <bgColor indexed="64"/>
      </patternFill>
    </fill>
    <fill>
      <patternFill patternType="solid">
        <fgColor rgb="FFFFE5FF"/>
        <bgColor indexed="64"/>
      </patternFill>
    </fill>
    <fill>
      <patternFill patternType="solid">
        <fgColor theme="0" tint="-0.14999847407452621"/>
        <bgColor indexed="64"/>
      </patternFill>
    </fill>
    <fill>
      <patternFill patternType="solid">
        <fgColor theme="0" tint="-0.249977111117893"/>
        <bgColor indexed="64"/>
      </patternFill>
    </fill>
  </fills>
  <borders count="2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bottom style="thin">
        <color indexed="64"/>
      </bottom>
      <diagonal/>
    </border>
    <border>
      <left/>
      <right/>
      <top style="thin">
        <color indexed="64"/>
      </top>
      <bottom/>
      <diagonal/>
    </border>
  </borders>
  <cellStyleXfs count="73">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41" fontId="5" fillId="9" borderId="0">
      <alignment vertical="top"/>
    </xf>
    <xf numFmtId="41" fontId="5" fillId="8" borderId="0">
      <alignment vertical="top"/>
    </xf>
    <xf numFmtId="41" fontId="5" fillId="7" borderId="0">
      <alignment vertical="top"/>
    </xf>
    <xf numFmtId="41" fontId="5" fillId="43" borderId="0">
      <alignment vertical="top"/>
    </xf>
    <xf numFmtId="41" fontId="5" fillId="6" borderId="0">
      <alignment vertical="top"/>
    </xf>
    <xf numFmtId="41" fontId="5" fillId="10" borderId="0">
      <alignment vertical="top"/>
    </xf>
    <xf numFmtId="49" fontId="10" fillId="0" borderId="0">
      <alignment vertical="top"/>
    </xf>
    <xf numFmtId="49" fontId="9" fillId="0" borderId="0">
      <alignment vertical="top"/>
    </xf>
    <xf numFmtId="0" fontId="16" fillId="12" borderId="3" applyNumberFormat="0" applyAlignment="0" applyProtection="0"/>
    <xf numFmtId="0" fontId="17" fillId="13" borderId="4" applyNumberFormat="0" applyAlignment="0" applyProtection="0"/>
    <xf numFmtId="0" fontId="18" fillId="13" borderId="3" applyNumberFormat="0" applyAlignment="0" applyProtection="0"/>
    <xf numFmtId="0" fontId="19" fillId="0" borderId="5" applyNumberFormat="0" applyFill="0" applyAlignment="0" applyProtection="0"/>
    <xf numFmtId="0" fontId="13" fillId="14" borderId="6" applyNumberFormat="0" applyAlignment="0" applyProtection="0"/>
    <xf numFmtId="0" fontId="15" fillId="15" borderId="7"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43" fontId="5" fillId="41" borderId="0" applyNumberFormat="0">
      <alignment vertical="top"/>
    </xf>
    <xf numFmtId="43" fontId="5" fillId="8" borderId="0" applyFont="0" applyFill="0" applyBorder="0" applyAlignment="0" applyProtection="0">
      <alignment vertical="top"/>
    </xf>
    <xf numFmtId="10" fontId="5" fillId="0" borderId="0" applyFont="0" applyFill="0" applyBorder="0" applyAlignment="0" applyProtection="0">
      <alignment vertical="top"/>
    </xf>
    <xf numFmtId="41" fontId="5" fillId="42" borderId="0">
      <alignment vertical="top"/>
    </xf>
    <xf numFmtId="0" fontId="5" fillId="0" borderId="0"/>
    <xf numFmtId="43" fontId="5" fillId="44" borderId="0">
      <alignment vertical="top"/>
    </xf>
    <xf numFmtId="43" fontId="5" fillId="10" borderId="0">
      <alignment vertical="top"/>
    </xf>
    <xf numFmtId="43" fontId="5" fillId="8" borderId="0">
      <alignment vertical="top"/>
    </xf>
    <xf numFmtId="43" fontId="5" fillId="9" borderId="0">
      <alignment vertical="top"/>
    </xf>
    <xf numFmtId="43" fontId="5" fillId="7" borderId="0">
      <alignment vertical="top"/>
    </xf>
    <xf numFmtId="41" fontId="5" fillId="46" borderId="0">
      <alignment vertical="top"/>
    </xf>
  </cellStyleXfs>
  <cellXfs count="215">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1" fontId="5" fillId="0" borderId="0" xfId="4" applyNumberFormat="1">
      <alignment vertical="top"/>
    </xf>
    <xf numFmtId="0" fontId="8" fillId="5" borderId="1" xfId="5" applyNumberFormat="1">
      <alignment vertical="top"/>
    </xf>
    <xf numFmtId="0" fontId="14" fillId="0" borderId="0" xfId="4" applyFont="1">
      <alignment vertical="top"/>
    </xf>
    <xf numFmtId="49" fontId="13" fillId="5" borderId="2" xfId="5" applyFont="1" applyBorder="1">
      <alignment vertical="top"/>
    </xf>
    <xf numFmtId="0" fontId="5" fillId="11" borderId="0" xfId="4" applyFill="1">
      <alignment vertical="top"/>
    </xf>
    <xf numFmtId="49" fontId="7" fillId="16" borderId="0" xfId="6" applyFont="1" applyBorder="1">
      <alignment vertical="top"/>
    </xf>
    <xf numFmtId="49" fontId="5" fillId="16" borderId="2" xfId="6" applyFont="1" applyBorder="1">
      <alignment vertical="top"/>
    </xf>
    <xf numFmtId="0" fontId="7" fillId="0" borderId="0" xfId="4" applyFont="1" applyAlignment="1">
      <alignment horizontal="left" vertical="top" wrapText="1"/>
    </xf>
    <xf numFmtId="49" fontId="10" fillId="0" borderId="0" xfId="14">
      <alignment vertical="top"/>
    </xf>
    <xf numFmtId="49" fontId="6" fillId="0" borderId="0" xfId="7">
      <alignment vertical="top"/>
    </xf>
    <xf numFmtId="49" fontId="9" fillId="0" borderId="0" xfId="15">
      <alignment vertical="top"/>
    </xf>
    <xf numFmtId="41" fontId="5" fillId="9" borderId="0" xfId="8">
      <alignment vertical="top"/>
    </xf>
    <xf numFmtId="41" fontId="5" fillId="7" borderId="0" xfId="10">
      <alignment vertical="top"/>
    </xf>
    <xf numFmtId="41" fontId="5" fillId="6" borderId="0" xfId="12">
      <alignment vertical="top"/>
    </xf>
    <xf numFmtId="41" fontId="5" fillId="43" borderId="0" xfId="11">
      <alignment vertical="top"/>
    </xf>
    <xf numFmtId="43" fontId="12" fillId="0" borderId="0" xfId="63" applyFont="1" applyFill="1">
      <alignment vertical="top"/>
    </xf>
    <xf numFmtId="41" fontId="5" fillId="10" borderId="0" xfId="13">
      <alignment vertical="top"/>
    </xf>
    <xf numFmtId="41"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10" fontId="5" fillId="9" borderId="0" xfId="4" applyNumberFormat="1" applyFill="1">
      <alignment vertical="top"/>
    </xf>
    <xf numFmtId="0" fontId="5" fillId="0" borderId="0" xfId="4" applyAlignment="1">
      <alignment vertical="top" wrapText="1"/>
    </xf>
    <xf numFmtId="0" fontId="1" fillId="0" borderId="0" xfId="0" applyFont="1">
      <alignment vertical="top"/>
    </xf>
    <xf numFmtId="0" fontId="6" fillId="16" borderId="1" xfId="6" applyNumberFormat="1">
      <alignment vertical="top"/>
    </xf>
    <xf numFmtId="0" fontId="27" fillId="0" borderId="0" xfId="0" quotePrefix="1" applyFont="1" applyAlignment="1"/>
    <xf numFmtId="0" fontId="1" fillId="0" borderId="0" xfId="0" quotePrefix="1" applyFont="1" applyAlignment="1"/>
    <xf numFmtId="10" fontId="5" fillId="43" borderId="0" xfId="64" applyFont="1" applyFill="1">
      <alignment vertical="top"/>
    </xf>
    <xf numFmtId="0" fontId="1" fillId="0" borderId="0" xfId="0" applyFont="1" applyAlignment="1"/>
    <xf numFmtId="0" fontId="5" fillId="0" borderId="0" xfId="0" quotePrefix="1" applyFont="1" applyAlignment="1"/>
    <xf numFmtId="0" fontId="14" fillId="0" borderId="0" xfId="0" quotePrefix="1" applyFont="1" applyAlignment="1"/>
    <xf numFmtId="10" fontId="5" fillId="10" borderId="0" xfId="4" applyNumberFormat="1" applyFill="1">
      <alignment vertical="top"/>
    </xf>
    <xf numFmtId="10" fontId="5" fillId="8" borderId="0" xfId="4" applyNumberFormat="1" applyFill="1">
      <alignment vertical="top"/>
    </xf>
    <xf numFmtId="10" fontId="5" fillId="0" borderId="0" xfId="4" applyNumberFormat="1">
      <alignment vertical="top"/>
    </xf>
    <xf numFmtId="43" fontId="5" fillId="43" borderId="0" xfId="63" applyFont="1" applyFill="1">
      <alignment vertical="top"/>
    </xf>
    <xf numFmtId="0" fontId="5" fillId="0" borderId="0" xfId="66"/>
    <xf numFmtId="0" fontId="30" fillId="0" borderId="0" xfId="0" applyFont="1">
      <alignment vertical="top"/>
    </xf>
    <xf numFmtId="0" fontId="30" fillId="0" borderId="0" xfId="0" applyFont="1" applyAlignment="1">
      <alignment horizontal="center" vertical="top"/>
    </xf>
    <xf numFmtId="0" fontId="31" fillId="45" borderId="0" xfId="0" applyFont="1" applyFill="1">
      <alignment vertical="top"/>
    </xf>
    <xf numFmtId="0" fontId="32" fillId="45" borderId="12" xfId="0" applyFont="1" applyFill="1" applyBorder="1">
      <alignment vertical="top"/>
    </xf>
    <xf numFmtId="0" fontId="32" fillId="45" borderId="0" xfId="0" applyFont="1" applyFill="1">
      <alignment vertical="top"/>
    </xf>
    <xf numFmtId="0" fontId="32" fillId="45" borderId="15" xfId="0" applyFont="1" applyFill="1" applyBorder="1">
      <alignment vertical="top"/>
    </xf>
    <xf numFmtId="0" fontId="32" fillId="45" borderId="17" xfId="0" applyFont="1" applyFill="1" applyBorder="1">
      <alignment vertical="top"/>
    </xf>
    <xf numFmtId="0" fontId="32" fillId="0" borderId="0" xfId="0" applyFont="1">
      <alignment vertical="top"/>
    </xf>
    <xf numFmtId="49" fontId="5" fillId="0" borderId="0" xfId="6" applyFont="1" applyFill="1" applyBorder="1">
      <alignment vertical="top"/>
    </xf>
    <xf numFmtId="10" fontId="5" fillId="47" borderId="0" xfId="4" applyNumberFormat="1" applyFill="1">
      <alignment vertical="top"/>
    </xf>
    <xf numFmtId="1" fontId="5" fillId="47" borderId="0" xfId="4" applyNumberFormat="1" applyFill="1">
      <alignment vertical="top"/>
    </xf>
    <xf numFmtId="49" fontId="6" fillId="16" borderId="1" xfId="6" applyAlignment="1">
      <alignment horizontal="center" vertical="top"/>
    </xf>
    <xf numFmtId="10" fontId="5" fillId="47" borderId="0" xfId="64" applyFont="1" applyFill="1">
      <alignment vertical="top"/>
    </xf>
    <xf numFmtId="10" fontId="5" fillId="46" borderId="0" xfId="4" applyNumberFormat="1" applyFill="1">
      <alignment vertical="top"/>
    </xf>
    <xf numFmtId="43" fontId="5" fillId="10" borderId="0" xfId="4" applyNumberFormat="1" applyFill="1">
      <alignment vertical="top"/>
    </xf>
    <xf numFmtId="43" fontId="5" fillId="46" borderId="0" xfId="63" quotePrefix="1" applyFont="1" applyFill="1" applyBorder="1">
      <alignment vertical="top"/>
    </xf>
    <xf numFmtId="43" fontId="5" fillId="8" borderId="0" xfId="63" quotePrefix="1" applyFont="1" applyFill="1" applyBorder="1">
      <alignment vertical="top"/>
    </xf>
    <xf numFmtId="10" fontId="5" fillId="8" borderId="0" xfId="4" quotePrefix="1" applyNumberFormat="1" applyFill="1">
      <alignment vertical="top"/>
    </xf>
    <xf numFmtId="41" fontId="5" fillId="46" borderId="0" xfId="72">
      <alignment vertical="top"/>
    </xf>
    <xf numFmtId="0" fontId="0" fillId="0" borderId="0" xfId="0" quotePrefix="1" applyAlignment="1"/>
    <xf numFmtId="49" fontId="6" fillId="16" borderId="20" xfId="6" applyBorder="1">
      <alignment vertical="top"/>
    </xf>
    <xf numFmtId="0" fontId="6" fillId="16" borderId="20" xfId="6" applyNumberFormat="1" applyBorder="1">
      <alignment vertical="top"/>
    </xf>
    <xf numFmtId="49" fontId="6" fillId="16" borderId="21" xfId="6" applyBorder="1">
      <alignment vertical="top"/>
    </xf>
    <xf numFmtId="0" fontId="5" fillId="48" borderId="0" xfId="4" applyFill="1">
      <alignment vertical="top"/>
    </xf>
    <xf numFmtId="49" fontId="5" fillId="0" borderId="0" xfId="15" applyFont="1">
      <alignment vertical="top"/>
    </xf>
    <xf numFmtId="0" fontId="5" fillId="0" borderId="0" xfId="4" quotePrefix="1">
      <alignment vertical="top"/>
    </xf>
    <xf numFmtId="0" fontId="5" fillId="0" borderId="2" xfId="4" applyFill="1" applyBorder="1" applyAlignment="1">
      <alignment horizontal="left" vertical="top" wrapText="1"/>
    </xf>
    <xf numFmtId="0" fontId="5" fillId="0" borderId="0" xfId="4" applyFill="1">
      <alignment vertical="top"/>
    </xf>
    <xf numFmtId="0" fontId="5" fillId="16" borderId="1" xfId="4" applyFill="1" applyBorder="1">
      <alignment vertical="top"/>
    </xf>
    <xf numFmtId="0" fontId="6" fillId="16" borderId="1" xfId="4" applyFont="1" applyFill="1" applyBorder="1">
      <alignment vertical="top"/>
    </xf>
    <xf numFmtId="10" fontId="5" fillId="48" borderId="0" xfId="64" applyFont="1" applyFill="1">
      <alignment vertical="top"/>
    </xf>
    <xf numFmtId="0" fontId="5" fillId="48" borderId="0" xfId="62" applyNumberFormat="1" applyFill="1">
      <alignment vertical="top"/>
    </xf>
    <xf numFmtId="10" fontId="5" fillId="47" borderId="0" xfId="62" applyNumberFormat="1" applyFill="1">
      <alignment vertical="top"/>
    </xf>
    <xf numFmtId="0" fontId="5" fillId="0" borderId="0" xfId="4" applyFont="1">
      <alignment vertical="top"/>
    </xf>
    <xf numFmtId="10" fontId="5" fillId="8" borderId="0" xfId="62" applyNumberFormat="1" applyFill="1">
      <alignment vertical="top"/>
    </xf>
    <xf numFmtId="0" fontId="14" fillId="0" borderId="0" xfId="4" applyFont="1" applyFill="1">
      <alignment vertical="top"/>
    </xf>
    <xf numFmtId="10" fontId="5" fillId="0" borderId="0" xfId="64" applyFont="1" applyFill="1" applyBorder="1">
      <alignment vertical="top"/>
    </xf>
    <xf numFmtId="10" fontId="5" fillId="43" borderId="0" xfId="4" applyNumberFormat="1" applyFill="1">
      <alignment vertical="top"/>
    </xf>
    <xf numFmtId="10" fontId="5" fillId="8" borderId="0" xfId="64" applyFill="1">
      <alignment vertical="top"/>
    </xf>
    <xf numFmtId="49" fontId="6" fillId="16" borderId="21" xfId="6" applyFill="1" applyBorder="1">
      <alignment vertical="top"/>
    </xf>
    <xf numFmtId="0" fontId="5" fillId="16" borderId="21" xfId="4" applyFill="1" applyBorder="1">
      <alignment vertical="top"/>
    </xf>
    <xf numFmtId="0" fontId="6" fillId="16" borderId="21" xfId="4" applyFont="1" applyFill="1" applyBorder="1">
      <alignment vertical="top"/>
    </xf>
    <xf numFmtId="49" fontId="6" fillId="16" borderId="20" xfId="6" applyFill="1" applyBorder="1">
      <alignment vertical="top"/>
    </xf>
    <xf numFmtId="0" fontId="6" fillId="16" borderId="20" xfId="6" applyNumberFormat="1" applyFill="1" applyBorder="1" applyAlignment="1">
      <alignment horizontal="center" vertical="top"/>
    </xf>
    <xf numFmtId="10" fontId="5" fillId="0" borderId="0" xfId="4" applyNumberFormat="1" applyFill="1">
      <alignment vertical="top"/>
    </xf>
    <xf numFmtId="10" fontId="5" fillId="46" borderId="0" xfId="62" applyNumberFormat="1" applyFill="1">
      <alignment vertical="top"/>
    </xf>
    <xf numFmtId="43" fontId="5" fillId="46" borderId="0" xfId="62" applyNumberFormat="1" applyFill="1">
      <alignment vertical="top"/>
    </xf>
    <xf numFmtId="10" fontId="5" fillId="10" borderId="0" xfId="62" applyNumberFormat="1" applyFill="1">
      <alignment vertical="top"/>
    </xf>
    <xf numFmtId="10" fontId="5" fillId="10" borderId="0" xfId="64" applyFill="1">
      <alignment vertical="top"/>
    </xf>
    <xf numFmtId="10" fontId="5" fillId="9" borderId="0" xfId="64" applyFill="1">
      <alignment vertical="top"/>
    </xf>
    <xf numFmtId="0" fontId="27" fillId="16" borderId="1" xfId="0" applyFont="1" applyFill="1" applyBorder="1" applyAlignment="1"/>
    <xf numFmtId="0" fontId="5" fillId="0" borderId="0" xfId="62" applyNumberFormat="1" applyFill="1">
      <alignment vertical="top"/>
    </xf>
    <xf numFmtId="0" fontId="5" fillId="0" borderId="0" xfId="4" applyAlignment="1">
      <alignment vertical="top"/>
    </xf>
    <xf numFmtId="49" fontId="6" fillId="0" borderId="0" xfId="7" applyFont="1">
      <alignment vertical="top"/>
    </xf>
    <xf numFmtId="10" fontId="5" fillId="16" borderId="0" xfId="62" applyNumberFormat="1" applyFill="1">
      <alignment vertical="top"/>
    </xf>
    <xf numFmtId="0" fontId="5" fillId="47" borderId="0" xfId="62" applyNumberFormat="1" applyFill="1">
      <alignment vertical="top"/>
    </xf>
    <xf numFmtId="10" fontId="35" fillId="47" borderId="0" xfId="4" applyNumberFormat="1" applyFont="1" applyFill="1">
      <alignment vertical="top"/>
    </xf>
    <xf numFmtId="49" fontId="10" fillId="16" borderId="1" xfId="6" applyFont="1">
      <alignment vertical="top"/>
    </xf>
    <xf numFmtId="0" fontId="5" fillId="0" borderId="12" xfId="66" applyBorder="1"/>
    <xf numFmtId="0" fontId="5" fillId="0" borderId="15" xfId="66" applyBorder="1"/>
    <xf numFmtId="0" fontId="5" fillId="0" borderId="17" xfId="66" applyBorder="1"/>
    <xf numFmtId="0" fontId="5" fillId="0" borderId="19" xfId="66" applyBorder="1"/>
    <xf numFmtId="0" fontId="32" fillId="45" borderId="0" xfId="0" applyFont="1" applyFill="1" applyBorder="1">
      <alignment vertical="top"/>
    </xf>
    <xf numFmtId="0" fontId="5" fillId="0" borderId="0" xfId="66" applyBorder="1"/>
    <xf numFmtId="0" fontId="5" fillId="0" borderId="0" xfId="66" applyFill="1" applyBorder="1"/>
    <xf numFmtId="0" fontId="32" fillId="0" borderId="0" xfId="0" applyFont="1" applyFill="1" applyBorder="1">
      <alignment vertical="top"/>
    </xf>
    <xf numFmtId="0" fontId="32" fillId="0" borderId="14" xfId="0" applyFont="1" applyFill="1" applyBorder="1">
      <alignment vertical="top"/>
    </xf>
    <xf numFmtId="0" fontId="32" fillId="0" borderId="16" xfId="0" applyFont="1" applyFill="1" applyBorder="1">
      <alignment vertical="top"/>
    </xf>
    <xf numFmtId="0" fontId="5" fillId="0" borderId="16" xfId="66" applyFill="1" applyBorder="1"/>
    <xf numFmtId="0" fontId="5" fillId="0" borderId="0" xfId="66" applyAlignment="1">
      <alignment vertical="center"/>
    </xf>
    <xf numFmtId="0" fontId="32" fillId="45" borderId="0" xfId="0" applyFont="1" applyFill="1" applyAlignment="1">
      <alignment vertical="center"/>
    </xf>
    <xf numFmtId="0" fontId="32" fillId="45" borderId="0" xfId="0" applyFont="1" applyFill="1" applyAlignment="1">
      <alignment horizontal="center" vertical="center"/>
    </xf>
    <xf numFmtId="0" fontId="32" fillId="45" borderId="13" xfId="0" applyFont="1" applyFill="1" applyBorder="1" applyAlignment="1">
      <alignment vertical="center"/>
    </xf>
    <xf numFmtId="0" fontId="32" fillId="45" borderId="0" xfId="0" applyFont="1" applyFill="1" applyBorder="1" applyAlignment="1">
      <alignment vertical="center"/>
    </xf>
    <xf numFmtId="0" fontId="32" fillId="0" borderId="0" xfId="0" applyFont="1" applyFill="1" applyBorder="1" applyAlignment="1">
      <alignment horizontal="center" vertical="center"/>
    </xf>
    <xf numFmtId="0" fontId="31" fillId="45" borderId="0" xfId="0" applyFont="1" applyFill="1" applyBorder="1" applyAlignment="1">
      <alignment vertical="center"/>
    </xf>
    <xf numFmtId="0" fontId="32" fillId="0" borderId="0" xfId="0" applyFont="1" applyFill="1" applyBorder="1" applyAlignment="1">
      <alignment vertical="center"/>
    </xf>
    <xf numFmtId="0" fontId="5" fillId="0" borderId="0" xfId="66" applyBorder="1" applyAlignment="1">
      <alignment vertical="center"/>
    </xf>
    <xf numFmtId="0" fontId="32" fillId="8" borderId="0" xfId="0" applyFont="1" applyFill="1" applyBorder="1" applyAlignment="1">
      <alignment horizontal="center" vertical="center"/>
    </xf>
    <xf numFmtId="0" fontId="5" fillId="0" borderId="0" xfId="66" applyFill="1" applyBorder="1" applyAlignment="1">
      <alignment vertical="center"/>
    </xf>
    <xf numFmtId="0" fontId="32" fillId="45" borderId="18" xfId="0" applyFont="1" applyFill="1" applyBorder="1" applyAlignment="1">
      <alignment vertical="center"/>
    </xf>
    <xf numFmtId="0" fontId="5" fillId="0" borderId="0" xfId="66" applyFill="1" applyBorder="1" applyAlignment="1">
      <alignment horizontal="center" vertical="center"/>
    </xf>
    <xf numFmtId="0" fontId="32" fillId="0" borderId="12" xfId="0" applyFont="1" applyFill="1" applyBorder="1" applyAlignment="1">
      <alignment vertical="center"/>
    </xf>
    <xf numFmtId="0" fontId="32" fillId="0" borderId="13" xfId="0" applyFont="1" applyFill="1" applyBorder="1" applyAlignment="1">
      <alignment horizontal="center" vertical="center"/>
    </xf>
    <xf numFmtId="0" fontId="5" fillId="8" borderId="0" xfId="66" applyFill="1" applyBorder="1" applyAlignment="1">
      <alignment horizontal="center" vertical="center"/>
    </xf>
    <xf numFmtId="0" fontId="32" fillId="0" borderId="15" xfId="0" applyFont="1" applyFill="1" applyBorder="1" applyAlignment="1">
      <alignment vertical="center"/>
    </xf>
    <xf numFmtId="0" fontId="32" fillId="9" borderId="0" xfId="0" applyFont="1" applyFill="1" applyBorder="1" applyAlignment="1">
      <alignment vertical="center"/>
    </xf>
    <xf numFmtId="0" fontId="5" fillId="0" borderId="15" xfId="66" applyFill="1" applyBorder="1" applyAlignment="1">
      <alignment vertical="center"/>
    </xf>
    <xf numFmtId="0" fontId="5" fillId="9" borderId="0" xfId="66" applyFill="1" applyBorder="1" applyAlignment="1">
      <alignment horizontal="center" vertical="center"/>
    </xf>
    <xf numFmtId="0" fontId="31" fillId="0" borderId="15" xfId="0" applyFont="1" applyFill="1" applyBorder="1" applyAlignment="1">
      <alignment vertical="center"/>
    </xf>
    <xf numFmtId="0" fontId="5" fillId="9" borderId="0" xfId="66" applyFill="1" applyBorder="1" applyAlignment="1">
      <alignment vertical="center"/>
    </xf>
    <xf numFmtId="0" fontId="5" fillId="0" borderId="17" xfId="66" applyBorder="1" applyAlignment="1">
      <alignment vertical="center"/>
    </xf>
    <xf numFmtId="0" fontId="5" fillId="0" borderId="18" xfId="66" applyBorder="1" applyAlignment="1">
      <alignment vertical="center"/>
    </xf>
    <xf numFmtId="0" fontId="31" fillId="45" borderId="0" xfId="0" applyFont="1" applyFill="1" applyAlignment="1">
      <alignment vertical="center"/>
    </xf>
    <xf numFmtId="0" fontId="5" fillId="0" borderId="13" xfId="66" applyBorder="1" applyAlignment="1">
      <alignment vertical="center"/>
    </xf>
    <xf numFmtId="0" fontId="5" fillId="44" borderId="0" xfId="66" applyFill="1" applyBorder="1" applyAlignment="1">
      <alignment vertical="center"/>
    </xf>
    <xf numFmtId="0" fontId="5" fillId="44" borderId="0" xfId="66" applyFill="1" applyBorder="1" applyAlignment="1">
      <alignment horizontal="center" vertical="center"/>
    </xf>
    <xf numFmtId="49" fontId="21" fillId="8" borderId="0" xfId="61" applyFill="1" applyBorder="1" applyAlignment="1">
      <alignment horizontal="center" vertical="center"/>
    </xf>
    <xf numFmtId="0" fontId="32" fillId="45" borderId="14" xfId="0" applyFont="1" applyFill="1" applyBorder="1" applyAlignment="1">
      <alignment vertical="center"/>
    </xf>
    <xf numFmtId="0" fontId="32" fillId="45" borderId="16" xfId="0" applyFont="1" applyFill="1" applyBorder="1" applyAlignment="1">
      <alignment vertical="center"/>
    </xf>
    <xf numFmtId="0" fontId="32" fillId="45" borderId="19" xfId="0" applyFont="1" applyFill="1" applyBorder="1" applyAlignment="1">
      <alignment vertical="center"/>
    </xf>
    <xf numFmtId="0" fontId="5" fillId="0" borderId="14" xfId="66" applyBorder="1" applyAlignment="1">
      <alignment vertical="center"/>
    </xf>
    <xf numFmtId="0" fontId="5" fillId="0" borderId="16" xfId="66" applyBorder="1" applyAlignment="1">
      <alignment vertical="center"/>
    </xf>
    <xf numFmtId="0" fontId="32" fillId="45" borderId="12" xfId="0" applyFont="1" applyFill="1" applyBorder="1" applyAlignment="1">
      <alignment vertical="center"/>
    </xf>
    <xf numFmtId="0" fontId="32" fillId="45" borderId="15" xfId="0" applyFont="1" applyFill="1" applyBorder="1" applyAlignment="1">
      <alignment vertical="center"/>
    </xf>
    <xf numFmtId="0" fontId="5" fillId="0" borderId="18" xfId="66" applyFill="1" applyBorder="1" applyAlignment="1">
      <alignment horizontal="center" vertical="center"/>
    </xf>
    <xf numFmtId="0" fontId="5" fillId="0" borderId="12" xfId="66" applyBorder="1" applyAlignment="1">
      <alignment vertical="center"/>
    </xf>
    <xf numFmtId="0" fontId="5" fillId="0" borderId="13" xfId="66" applyFill="1" applyBorder="1" applyAlignment="1">
      <alignment horizontal="center" vertical="center"/>
    </xf>
    <xf numFmtId="0" fontId="5" fillId="0" borderId="15" xfId="66" applyBorder="1" applyAlignment="1">
      <alignment vertical="center"/>
    </xf>
    <xf numFmtId="0" fontId="32" fillId="45" borderId="17" xfId="0" applyFont="1" applyFill="1" applyBorder="1" applyAlignment="1">
      <alignment vertical="center"/>
    </xf>
    <xf numFmtId="0" fontId="32" fillId="0" borderId="18" xfId="0" applyFont="1" applyFill="1" applyBorder="1" applyAlignment="1">
      <alignment horizontal="center" vertical="center"/>
    </xf>
    <xf numFmtId="0" fontId="5" fillId="0" borderId="19" xfId="66" applyBorder="1" applyAlignment="1">
      <alignment vertical="center"/>
    </xf>
    <xf numFmtId="0" fontId="5" fillId="0" borderId="0" xfId="66" applyBorder="1" applyAlignment="1">
      <alignment horizontal="center"/>
    </xf>
    <xf numFmtId="0" fontId="5" fillId="0" borderId="18" xfId="66" applyFill="1" applyBorder="1" applyAlignment="1">
      <alignment vertical="center"/>
    </xf>
    <xf numFmtId="0" fontId="32" fillId="44" borderId="0" xfId="0" applyFont="1" applyFill="1" applyBorder="1" applyAlignment="1">
      <alignment horizontal="center" vertical="center"/>
    </xf>
    <xf numFmtId="0" fontId="6" fillId="0" borderId="0" xfId="0" applyFont="1" applyAlignment="1">
      <alignment horizontal="center" vertical="top"/>
    </xf>
    <xf numFmtId="0" fontId="5" fillId="45" borderId="0" xfId="4" applyFill="1">
      <alignment vertical="top"/>
    </xf>
    <xf numFmtId="49" fontId="6" fillId="45" borderId="0" xfId="7" applyFill="1">
      <alignment vertical="top"/>
    </xf>
    <xf numFmtId="0" fontId="1" fillId="45" borderId="0" xfId="0" applyFont="1" applyFill="1">
      <alignment vertical="top"/>
    </xf>
    <xf numFmtId="0" fontId="14" fillId="45" borderId="0" xfId="4" applyFont="1" applyFill="1">
      <alignment vertical="top"/>
    </xf>
    <xf numFmtId="0" fontId="9" fillId="45" borderId="0" xfId="4" applyFont="1" applyFill="1">
      <alignment vertical="top"/>
    </xf>
    <xf numFmtId="0" fontId="5" fillId="45" borderId="0" xfId="4" applyFont="1" applyFill="1">
      <alignment vertical="top"/>
    </xf>
    <xf numFmtId="0" fontId="6" fillId="45" borderId="0" xfId="4" applyFont="1" applyFill="1">
      <alignment vertical="top"/>
    </xf>
    <xf numFmtId="49" fontId="9" fillId="45" borderId="0" xfId="15" applyFill="1">
      <alignment vertical="top"/>
    </xf>
    <xf numFmtId="49" fontId="6" fillId="45" borderId="0" xfId="7" applyFont="1" applyFill="1">
      <alignment vertical="top"/>
    </xf>
    <xf numFmtId="0" fontId="5" fillId="45" borderId="0" xfId="4" applyFill="1" applyAlignment="1">
      <alignment vertical="top"/>
    </xf>
    <xf numFmtId="0" fontId="5" fillId="45" borderId="0" xfId="4" applyFill="1" applyAlignment="1">
      <alignment horizontal="right" vertical="top"/>
    </xf>
    <xf numFmtId="0" fontId="6" fillId="45" borderId="0" xfId="6" applyNumberFormat="1" applyFill="1" applyBorder="1" applyAlignment="1">
      <alignment horizontal="center" vertical="top"/>
    </xf>
    <xf numFmtId="0" fontId="5" fillId="45" borderId="0" xfId="4" applyFill="1" applyAlignment="1">
      <alignment horizontal="center" vertical="top"/>
    </xf>
    <xf numFmtId="10" fontId="34" fillId="45" borderId="0" xfId="4" applyNumberFormat="1" applyFont="1" applyFill="1">
      <alignment vertical="top"/>
    </xf>
    <xf numFmtId="0" fontId="5" fillId="45" borderId="0" xfId="4" applyFont="1" applyFill="1" applyAlignment="1">
      <alignment horizontal="right" vertical="top"/>
    </xf>
    <xf numFmtId="10" fontId="5" fillId="48" borderId="0" xfId="64" applyFill="1">
      <alignment vertical="top"/>
    </xf>
    <xf numFmtId="0" fontId="6" fillId="45" borderId="0" xfId="4" applyFont="1" applyFill="1" applyAlignment="1">
      <alignment horizontal="center" vertical="top"/>
    </xf>
    <xf numFmtId="10" fontId="5" fillId="48" borderId="0" xfId="64" applyFont="1" applyFill="1" applyBorder="1">
      <alignment vertical="top"/>
    </xf>
    <xf numFmtId="0" fontId="6" fillId="16" borderId="1" xfId="6" applyNumberFormat="1" applyAlignment="1">
      <alignment horizontal="center" vertical="top"/>
    </xf>
    <xf numFmtId="44" fontId="5" fillId="47" borderId="0" xfId="4" applyNumberFormat="1" applyFill="1">
      <alignment vertical="top"/>
    </xf>
    <xf numFmtId="49" fontId="6" fillId="16" borderId="20" xfId="6" applyFill="1" applyBorder="1" applyAlignment="1">
      <alignment horizontal="center" vertical="top"/>
    </xf>
    <xf numFmtId="49" fontId="6" fillId="16" borderId="20" xfId="6" applyFill="1" applyBorder="1" applyAlignment="1">
      <alignment vertical="center"/>
    </xf>
    <xf numFmtId="49" fontId="6" fillId="16" borderId="20" xfId="6" applyFill="1" applyBorder="1" applyAlignment="1">
      <alignment horizontal="center" vertical="center"/>
    </xf>
    <xf numFmtId="0" fontId="6" fillId="16" borderId="20" xfId="6" applyNumberFormat="1" applyFill="1" applyBorder="1" applyAlignment="1">
      <alignment horizontal="center" vertical="center"/>
    </xf>
    <xf numFmtId="49" fontId="6" fillId="16" borderId="1" xfId="6" applyAlignment="1">
      <alignment vertical="center"/>
    </xf>
    <xf numFmtId="0" fontId="6" fillId="16" borderId="1" xfId="6" applyNumberFormat="1" applyAlignment="1">
      <alignment vertical="center"/>
    </xf>
    <xf numFmtId="0" fontId="27" fillId="0" borderId="0" xfId="0" applyFont="1" applyFill="1" applyBorder="1" applyAlignment="1"/>
    <xf numFmtId="0" fontId="6" fillId="0" borderId="0" xfId="4" applyFont="1" applyFill="1" applyBorder="1">
      <alignment vertical="top"/>
    </xf>
    <xf numFmtId="10" fontId="5" fillId="0" borderId="0" xfId="62" applyNumberFormat="1" applyFill="1">
      <alignment vertical="top"/>
    </xf>
    <xf numFmtId="0" fontId="5" fillId="0" borderId="0" xfId="4" applyFill="1" applyBorder="1">
      <alignment vertical="top"/>
    </xf>
    <xf numFmtId="43" fontId="5" fillId="0" borderId="0" xfId="4" applyNumberFormat="1">
      <alignment vertical="top"/>
    </xf>
    <xf numFmtId="0" fontId="6" fillId="16" borderId="1" xfId="6" applyNumberFormat="1" applyAlignment="1">
      <alignment horizontal="right" vertical="center"/>
    </xf>
    <xf numFmtId="41" fontId="5" fillId="8" borderId="0" xfId="4" applyNumberFormat="1" applyFill="1">
      <alignment vertical="top"/>
    </xf>
    <xf numFmtId="41" fontId="5" fillId="10" borderId="0" xfId="4" applyNumberFormat="1" applyFill="1">
      <alignment vertical="top"/>
    </xf>
    <xf numFmtId="41" fontId="5" fillId="47" borderId="0" xfId="4" applyNumberFormat="1" applyFill="1">
      <alignment vertical="top"/>
    </xf>
    <xf numFmtId="41" fontId="5" fillId="45" borderId="0" xfId="4" applyNumberFormat="1" applyFill="1">
      <alignment vertical="top"/>
    </xf>
    <xf numFmtId="41" fontId="5" fillId="43" borderId="0" xfId="4" applyNumberFormat="1" applyFill="1">
      <alignment vertical="top"/>
    </xf>
    <xf numFmtId="15" fontId="5" fillId="0" borderId="2" xfId="4" quotePrefix="1" applyNumberFormat="1" applyBorder="1">
      <alignment vertical="top"/>
    </xf>
    <xf numFmtId="0" fontId="5" fillId="0" borderId="0" xfId="4" applyFill="1" applyAlignment="1">
      <alignment vertical="top" wrapText="1"/>
    </xf>
    <xf numFmtId="0" fontId="5" fillId="0" borderId="0" xfId="4" applyFill="1" applyAlignment="1">
      <alignment vertical="top"/>
    </xf>
    <xf numFmtId="10" fontId="5" fillId="43" borderId="0" xfId="64" applyNumberFormat="1" applyFont="1" applyFill="1">
      <alignment vertical="top"/>
    </xf>
    <xf numFmtId="10" fontId="0" fillId="43" borderId="0" xfId="64" applyFont="1" applyFill="1" applyAlignment="1"/>
    <xf numFmtId="49" fontId="5" fillId="0" borderId="2" xfId="4" applyNumberFormat="1" applyBorder="1" applyAlignment="1">
      <alignment horizontal="left" vertical="top"/>
    </xf>
    <xf numFmtId="0" fontId="5" fillId="45" borderId="0" xfId="4" applyFill="1" applyBorder="1">
      <alignment vertical="top"/>
    </xf>
    <xf numFmtId="41" fontId="5" fillId="49" borderId="0" xfId="4" applyNumberFormat="1" applyFont="1" applyFill="1">
      <alignment vertical="top"/>
    </xf>
    <xf numFmtId="0" fontId="5" fillId="0" borderId="2" xfId="4" applyFont="1" applyBorder="1" applyAlignment="1">
      <alignment horizontal="left" vertical="top" wrapText="1"/>
    </xf>
    <xf numFmtId="0" fontId="5" fillId="0" borderId="2" xfId="4" applyFill="1" applyBorder="1">
      <alignment vertical="top"/>
    </xf>
    <xf numFmtId="49" fontId="5" fillId="0" borderId="2" xfId="4" applyNumberFormat="1" applyFill="1" applyBorder="1">
      <alignment vertical="top"/>
    </xf>
    <xf numFmtId="0" fontId="5" fillId="45" borderId="2" xfId="4" applyFill="1" applyBorder="1" applyAlignment="1">
      <alignment horizontal="left" vertical="top" wrapText="1"/>
    </xf>
    <xf numFmtId="49" fontId="5" fillId="45" borderId="2" xfId="4" quotePrefix="1" applyNumberFormat="1" applyFill="1" applyBorder="1" applyAlignment="1">
      <alignment horizontal="left" vertical="top" wrapText="1"/>
    </xf>
    <xf numFmtId="15" fontId="5" fillId="45" borderId="2" xfId="4" quotePrefix="1" applyNumberFormat="1" applyFill="1" applyBorder="1" applyAlignment="1">
      <alignment horizontal="left" vertical="top" wrapText="1"/>
    </xf>
    <xf numFmtId="49" fontId="5" fillId="0" borderId="0" xfId="15" applyFont="1" applyAlignment="1">
      <alignment horizontal="left" vertical="top" wrapText="1"/>
    </xf>
  </cellXfs>
  <cellStyles count="73">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tussen)resultaat 2" xfId="70" xr:uid="{9ACC58F1-728F-4E6A-87E8-D07E632B3A78}"/>
    <cellStyle name="Cel Berekening" xfId="9" xr:uid="{00000000-0005-0000-0000-00001D000000}"/>
    <cellStyle name="Cel Berekening 2" xfId="69" xr:uid="{D6EACD88-64BF-42C9-AB53-2415BEDCCCFE}"/>
    <cellStyle name="Cel Bijzonderheid" xfId="10" xr:uid="{00000000-0005-0000-0000-00001E000000}"/>
    <cellStyle name="Cel Bijzonderheid 2" xfId="71" xr:uid="{3AB55A8B-3282-4D6C-8E67-76D6AF12D82E}"/>
    <cellStyle name="Cel Dataverzoek" xfId="65" xr:uid="{00000000-0005-0000-0000-00001F000000}"/>
    <cellStyle name="Cel Input" xfId="11" xr:uid="{00000000-0005-0000-0000-000020000000}"/>
    <cellStyle name="Cel Input 2" xfId="67" xr:uid="{F6FEF9DC-6A75-4825-A2D0-1671EF2D8AAD}"/>
    <cellStyle name="Cel n.v.t. (leeg)" xfId="62" xr:uid="{00000000-0005-0000-0000-000021000000}"/>
    <cellStyle name="Cel PM extern" xfId="12" xr:uid="{00000000-0005-0000-0000-000022000000}"/>
    <cellStyle name="Cel Verwijzing" xfId="13" xr:uid="{00000000-0005-0000-0000-000023000000}"/>
    <cellStyle name="Cel Verwijzing 2" xfId="68" xr:uid="{EBC25DA3-FE82-4243-87AA-6020F1F50DC9}"/>
    <cellStyle name="Cel Verwijzing uit zelfde blad" xfId="72" xr:uid="{3BD717A6-2A5E-4899-AEF2-AF8F5073A02E}"/>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3"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4" builtinId="5"/>
    <cellStyle name="Standaard" xfId="0" builtinId="0" customBuiltin="1"/>
    <cellStyle name="Standaard ACM-DE" xfId="4" xr:uid="{00000000-0005-0000-0000-000039000000}"/>
    <cellStyle name="Standaard_NG-TAR(i)-10-08 Concept" xfId="66" xr:uid="{AAB2346E-CF9F-4590-B031-3F90E0486CED}"/>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0"/>
  <tableStyles count="0" defaultTableStyle="TableStyleMedium2" defaultPivotStyle="PivotStyleLight16"/>
  <colors>
    <mruColors>
      <color rgb="FFFFFFCC"/>
      <color rgb="FFFFCC99"/>
      <color rgb="FFFFE5FF"/>
      <color rgb="FFFF99FF"/>
      <color rgb="FFE1FFE1"/>
      <color rgb="FFCCFFCC"/>
      <color rgb="FFCCFFFF"/>
      <color rgb="FFCCC8D9"/>
      <color rgb="FFFF00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8467</xdr:colOff>
      <xdr:row>22</xdr:row>
      <xdr:rowOff>84667</xdr:rowOff>
    </xdr:from>
    <xdr:to>
      <xdr:col>5</xdr:col>
      <xdr:colOff>1236133</xdr:colOff>
      <xdr:row>28</xdr:row>
      <xdr:rowOff>127000</xdr:rowOff>
    </xdr:to>
    <xdr:cxnSp macro="">
      <xdr:nvCxnSpPr>
        <xdr:cNvPr id="3" name="Rechte verbindingslijn met pijl 2">
          <a:extLst>
            <a:ext uri="{FF2B5EF4-FFF2-40B4-BE49-F238E27FC236}">
              <a16:creationId xmlns:a16="http://schemas.microsoft.com/office/drawing/2014/main" id="{89681F97-122F-47F4-6154-DC7F335C5098}"/>
            </a:ext>
          </a:extLst>
        </xdr:cNvPr>
        <xdr:cNvCxnSpPr/>
      </xdr:nvCxnSpPr>
      <xdr:spPr>
        <a:xfrm flipV="1">
          <a:off x="4326467" y="3403600"/>
          <a:ext cx="1227666" cy="11091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118534</xdr:rowOff>
    </xdr:from>
    <xdr:to>
      <xdr:col>6</xdr:col>
      <xdr:colOff>25400</xdr:colOff>
      <xdr:row>28</xdr:row>
      <xdr:rowOff>118534</xdr:rowOff>
    </xdr:to>
    <xdr:cxnSp macro="">
      <xdr:nvCxnSpPr>
        <xdr:cNvPr id="5" name="Rechte verbindingslijn met pijl 4">
          <a:extLst>
            <a:ext uri="{FF2B5EF4-FFF2-40B4-BE49-F238E27FC236}">
              <a16:creationId xmlns:a16="http://schemas.microsoft.com/office/drawing/2014/main" id="{2E512892-4E4D-6C95-43F2-414DC579E888}"/>
            </a:ext>
          </a:extLst>
        </xdr:cNvPr>
        <xdr:cNvCxnSpPr/>
      </xdr:nvCxnSpPr>
      <xdr:spPr>
        <a:xfrm>
          <a:off x="4318000" y="4504267"/>
          <a:ext cx="12954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8467</xdr:colOff>
      <xdr:row>28</xdr:row>
      <xdr:rowOff>118534</xdr:rowOff>
    </xdr:from>
    <xdr:to>
      <xdr:col>6</xdr:col>
      <xdr:colOff>0</xdr:colOff>
      <xdr:row>34</xdr:row>
      <xdr:rowOff>59267</xdr:rowOff>
    </xdr:to>
    <xdr:cxnSp macro="">
      <xdr:nvCxnSpPr>
        <xdr:cNvPr id="15" name="Rechte verbindingslijn met pijl 14">
          <a:extLst>
            <a:ext uri="{FF2B5EF4-FFF2-40B4-BE49-F238E27FC236}">
              <a16:creationId xmlns:a16="http://schemas.microsoft.com/office/drawing/2014/main" id="{157F326C-C69E-76A6-BA83-5740669AAD8C}"/>
            </a:ext>
          </a:extLst>
        </xdr:cNvPr>
        <xdr:cNvCxnSpPr/>
      </xdr:nvCxnSpPr>
      <xdr:spPr>
        <a:xfrm>
          <a:off x="4326467" y="4504267"/>
          <a:ext cx="1261533" cy="10075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24</xdr:row>
      <xdr:rowOff>76200</xdr:rowOff>
    </xdr:from>
    <xdr:to>
      <xdr:col>9</xdr:col>
      <xdr:colOff>719666</xdr:colOff>
      <xdr:row>28</xdr:row>
      <xdr:rowOff>93134</xdr:rowOff>
    </xdr:to>
    <xdr:cxnSp macro="">
      <xdr:nvCxnSpPr>
        <xdr:cNvPr id="18" name="Rechte verbindingslijn met pijl 17">
          <a:extLst>
            <a:ext uri="{FF2B5EF4-FFF2-40B4-BE49-F238E27FC236}">
              <a16:creationId xmlns:a16="http://schemas.microsoft.com/office/drawing/2014/main" id="{9FAF6261-8339-7060-8284-5E33A2A658A0}"/>
            </a:ext>
          </a:extLst>
        </xdr:cNvPr>
        <xdr:cNvCxnSpPr/>
      </xdr:nvCxnSpPr>
      <xdr:spPr>
        <a:xfrm flipV="1">
          <a:off x="8322733" y="3750733"/>
          <a:ext cx="711200" cy="7281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25400</xdr:colOff>
      <xdr:row>29</xdr:row>
      <xdr:rowOff>160867</xdr:rowOff>
    </xdr:from>
    <xdr:to>
      <xdr:col>6</xdr:col>
      <xdr:colOff>8467</xdr:colOff>
      <xdr:row>34</xdr:row>
      <xdr:rowOff>84667</xdr:rowOff>
    </xdr:to>
    <xdr:cxnSp macro="">
      <xdr:nvCxnSpPr>
        <xdr:cNvPr id="20" name="Rechte verbindingslijn met pijl 19">
          <a:extLst>
            <a:ext uri="{FF2B5EF4-FFF2-40B4-BE49-F238E27FC236}">
              <a16:creationId xmlns:a16="http://schemas.microsoft.com/office/drawing/2014/main" id="{F434EE00-F816-1EA5-C925-CF9F46FFE285}"/>
            </a:ext>
          </a:extLst>
        </xdr:cNvPr>
        <xdr:cNvCxnSpPr/>
      </xdr:nvCxnSpPr>
      <xdr:spPr>
        <a:xfrm flipV="1">
          <a:off x="4343400" y="4724400"/>
          <a:ext cx="1253067" cy="8128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25</xdr:row>
      <xdr:rowOff>42334</xdr:rowOff>
    </xdr:from>
    <xdr:to>
      <xdr:col>9</xdr:col>
      <xdr:colOff>702733</xdr:colOff>
      <xdr:row>34</xdr:row>
      <xdr:rowOff>93134</xdr:rowOff>
    </xdr:to>
    <xdr:cxnSp macro="">
      <xdr:nvCxnSpPr>
        <xdr:cNvPr id="24" name="Rechte verbindingslijn met pijl 23">
          <a:extLst>
            <a:ext uri="{FF2B5EF4-FFF2-40B4-BE49-F238E27FC236}">
              <a16:creationId xmlns:a16="http://schemas.microsoft.com/office/drawing/2014/main" id="{1D82072E-A04D-4BD4-4DB5-D5668F869496}"/>
            </a:ext>
          </a:extLst>
        </xdr:cNvPr>
        <xdr:cNvCxnSpPr/>
      </xdr:nvCxnSpPr>
      <xdr:spPr>
        <a:xfrm flipV="1">
          <a:off x="8322733" y="3894667"/>
          <a:ext cx="694267" cy="165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84667</xdr:rowOff>
    </xdr:from>
    <xdr:to>
      <xdr:col>10</xdr:col>
      <xdr:colOff>0</xdr:colOff>
      <xdr:row>23</xdr:row>
      <xdr:rowOff>93134</xdr:rowOff>
    </xdr:to>
    <xdr:cxnSp macro="">
      <xdr:nvCxnSpPr>
        <xdr:cNvPr id="28" name="Rechte verbindingslijn met pijl 27">
          <a:extLst>
            <a:ext uri="{FF2B5EF4-FFF2-40B4-BE49-F238E27FC236}">
              <a16:creationId xmlns:a16="http://schemas.microsoft.com/office/drawing/2014/main" id="{B5B2E054-D46C-26D2-770B-B9F19E4640EC}"/>
            </a:ext>
          </a:extLst>
        </xdr:cNvPr>
        <xdr:cNvCxnSpPr/>
      </xdr:nvCxnSpPr>
      <xdr:spPr>
        <a:xfrm>
          <a:off x="8314267" y="3403600"/>
          <a:ext cx="728133" cy="186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177800</xdr:colOff>
      <xdr:row>18</xdr:row>
      <xdr:rowOff>25400</xdr:rowOff>
    </xdr:from>
    <xdr:to>
      <xdr:col>9</xdr:col>
      <xdr:colOff>347133</xdr:colOff>
      <xdr:row>22</xdr:row>
      <xdr:rowOff>84667</xdr:rowOff>
    </xdr:to>
    <xdr:cxnSp macro="">
      <xdr:nvCxnSpPr>
        <xdr:cNvPr id="37" name="Verbindingslijn: gebogen 36">
          <a:extLst>
            <a:ext uri="{FF2B5EF4-FFF2-40B4-BE49-F238E27FC236}">
              <a16:creationId xmlns:a16="http://schemas.microsoft.com/office/drawing/2014/main" id="{B5FA5F33-D746-4E90-88D6-500C1247EF6C}"/>
            </a:ext>
          </a:extLst>
        </xdr:cNvPr>
        <xdr:cNvCxnSpPr/>
      </xdr:nvCxnSpPr>
      <xdr:spPr>
        <a:xfrm flipV="1">
          <a:off x="4309533" y="2633133"/>
          <a:ext cx="4351867" cy="770467"/>
        </a:xfrm>
        <a:prstGeom prst="bentConnector3">
          <a:avLst>
            <a:gd name="adj1" fmla="val 1537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338667</xdr:colOff>
      <xdr:row>18</xdr:row>
      <xdr:rowOff>33866</xdr:rowOff>
    </xdr:from>
    <xdr:to>
      <xdr:col>9</xdr:col>
      <xdr:colOff>719667</xdr:colOff>
      <xdr:row>21</xdr:row>
      <xdr:rowOff>177799</xdr:rowOff>
    </xdr:to>
    <xdr:cxnSp macro="">
      <xdr:nvCxnSpPr>
        <xdr:cNvPr id="42" name="Verbindingslijn: gebogen 41">
          <a:extLst>
            <a:ext uri="{FF2B5EF4-FFF2-40B4-BE49-F238E27FC236}">
              <a16:creationId xmlns:a16="http://schemas.microsoft.com/office/drawing/2014/main" id="{202C25D8-1F35-D810-C36C-13331C5A4EAC}"/>
            </a:ext>
          </a:extLst>
        </xdr:cNvPr>
        <xdr:cNvCxnSpPr/>
      </xdr:nvCxnSpPr>
      <xdr:spPr>
        <a:xfrm rot="16200000" flipH="1">
          <a:off x="8504767" y="2789766"/>
          <a:ext cx="677333" cy="381000"/>
        </a:xfrm>
        <a:prstGeom prst="bentConnector3">
          <a:avLst>
            <a:gd name="adj1" fmla="val 9875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127000</xdr:rowOff>
    </xdr:from>
    <xdr:to>
      <xdr:col>9</xdr:col>
      <xdr:colOff>397933</xdr:colOff>
      <xdr:row>38</xdr:row>
      <xdr:rowOff>110067</xdr:rowOff>
    </xdr:to>
    <xdr:cxnSp macro="">
      <xdr:nvCxnSpPr>
        <xdr:cNvPr id="45" name="Verbindingslijn: gebogen 44">
          <a:extLst>
            <a:ext uri="{FF2B5EF4-FFF2-40B4-BE49-F238E27FC236}">
              <a16:creationId xmlns:a16="http://schemas.microsoft.com/office/drawing/2014/main" id="{F27C5AEE-CC43-B271-BD86-0473FC6F8454}"/>
            </a:ext>
          </a:extLst>
        </xdr:cNvPr>
        <xdr:cNvCxnSpPr/>
      </xdr:nvCxnSpPr>
      <xdr:spPr>
        <a:xfrm>
          <a:off x="4318000" y="4512733"/>
          <a:ext cx="4394200" cy="1761067"/>
        </a:xfrm>
        <a:prstGeom prst="bentConnector3">
          <a:avLst>
            <a:gd name="adj1" fmla="val 16667"/>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381002</xdr:colOff>
      <xdr:row>35</xdr:row>
      <xdr:rowOff>59268</xdr:rowOff>
    </xdr:from>
    <xdr:to>
      <xdr:col>10</xdr:col>
      <xdr:colOff>16936</xdr:colOff>
      <xdr:row>38</xdr:row>
      <xdr:rowOff>118535</xdr:rowOff>
    </xdr:to>
    <xdr:cxnSp macro="">
      <xdr:nvCxnSpPr>
        <xdr:cNvPr id="50" name="Verbindingslijn: gebogen 49">
          <a:extLst>
            <a:ext uri="{FF2B5EF4-FFF2-40B4-BE49-F238E27FC236}">
              <a16:creationId xmlns:a16="http://schemas.microsoft.com/office/drawing/2014/main" id="{A1896AB2-FEBC-7650-94F3-F3E12BC63753}"/>
            </a:ext>
          </a:extLst>
        </xdr:cNvPr>
        <xdr:cNvCxnSpPr/>
      </xdr:nvCxnSpPr>
      <xdr:spPr>
        <a:xfrm rot="5400000" flipH="1" flipV="1">
          <a:off x="8580969" y="5803901"/>
          <a:ext cx="592667" cy="364067"/>
        </a:xfrm>
        <a:prstGeom prst="bentConnector3">
          <a:avLst>
            <a:gd name="adj1" fmla="val 9857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169334</xdr:colOff>
      <xdr:row>23</xdr:row>
      <xdr:rowOff>76200</xdr:rowOff>
    </xdr:from>
    <xdr:to>
      <xdr:col>14</xdr:col>
      <xdr:colOff>0</xdr:colOff>
      <xdr:row>28</xdr:row>
      <xdr:rowOff>93134</xdr:rowOff>
    </xdr:to>
    <xdr:cxnSp macro="">
      <xdr:nvCxnSpPr>
        <xdr:cNvPr id="53" name="Rechte verbindingslijn met pijl 52">
          <a:extLst>
            <a:ext uri="{FF2B5EF4-FFF2-40B4-BE49-F238E27FC236}">
              <a16:creationId xmlns:a16="http://schemas.microsoft.com/office/drawing/2014/main" id="{339DD067-2EFE-A03B-20D0-307FBF2416DC}"/>
            </a:ext>
          </a:extLst>
        </xdr:cNvPr>
        <xdr:cNvCxnSpPr/>
      </xdr:nvCxnSpPr>
      <xdr:spPr>
        <a:xfrm>
          <a:off x="11159067" y="3572933"/>
          <a:ext cx="745066" cy="9059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8467</xdr:colOff>
      <xdr:row>28</xdr:row>
      <xdr:rowOff>118534</xdr:rowOff>
    </xdr:from>
    <xdr:to>
      <xdr:col>13</xdr:col>
      <xdr:colOff>711200</xdr:colOff>
      <xdr:row>33</xdr:row>
      <xdr:rowOff>118534</xdr:rowOff>
    </xdr:to>
    <xdr:cxnSp macro="">
      <xdr:nvCxnSpPr>
        <xdr:cNvPr id="55" name="Rechte verbindingslijn met pijl 54">
          <a:extLst>
            <a:ext uri="{FF2B5EF4-FFF2-40B4-BE49-F238E27FC236}">
              <a16:creationId xmlns:a16="http://schemas.microsoft.com/office/drawing/2014/main" id="{2DB66F55-6386-3F28-4CF7-536A166064CA}"/>
            </a:ext>
          </a:extLst>
        </xdr:cNvPr>
        <xdr:cNvCxnSpPr/>
      </xdr:nvCxnSpPr>
      <xdr:spPr>
        <a:xfrm flipV="1">
          <a:off x="11184467" y="4504267"/>
          <a:ext cx="702733" cy="889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118533</xdr:colOff>
      <xdr:row>18</xdr:row>
      <xdr:rowOff>25399</xdr:rowOff>
    </xdr:from>
    <xdr:to>
      <xdr:col>10</xdr:col>
      <xdr:colOff>16931</xdr:colOff>
      <xdr:row>31</xdr:row>
      <xdr:rowOff>152398</xdr:rowOff>
    </xdr:to>
    <xdr:cxnSp macro="">
      <xdr:nvCxnSpPr>
        <xdr:cNvPr id="59" name="Verbindingslijn: gebogen 58">
          <a:extLst>
            <a:ext uri="{FF2B5EF4-FFF2-40B4-BE49-F238E27FC236}">
              <a16:creationId xmlns:a16="http://schemas.microsoft.com/office/drawing/2014/main" id="{73A5B540-3559-BED3-8C2D-2F1925BA2F36}"/>
            </a:ext>
          </a:extLst>
        </xdr:cNvPr>
        <xdr:cNvCxnSpPr/>
      </xdr:nvCxnSpPr>
      <xdr:spPr>
        <a:xfrm rot="16200000" flipH="1">
          <a:off x="7526866" y="3539066"/>
          <a:ext cx="2438399" cy="626531"/>
        </a:xfrm>
        <a:prstGeom prst="bentConnector3">
          <a:avLst>
            <a:gd name="adj1" fmla="val 10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93134</xdr:rowOff>
    </xdr:from>
    <xdr:to>
      <xdr:col>9</xdr:col>
      <xdr:colOff>719666</xdr:colOff>
      <xdr:row>34</xdr:row>
      <xdr:rowOff>0</xdr:rowOff>
    </xdr:to>
    <xdr:cxnSp macro="">
      <xdr:nvCxnSpPr>
        <xdr:cNvPr id="65" name="Rechte verbindingslijn met pijl 64">
          <a:extLst>
            <a:ext uri="{FF2B5EF4-FFF2-40B4-BE49-F238E27FC236}">
              <a16:creationId xmlns:a16="http://schemas.microsoft.com/office/drawing/2014/main" id="{B9D05EE3-3AAA-EB9C-FA8E-BE67C5DBC3A7}"/>
            </a:ext>
          </a:extLst>
        </xdr:cNvPr>
        <xdr:cNvCxnSpPr/>
      </xdr:nvCxnSpPr>
      <xdr:spPr>
        <a:xfrm>
          <a:off x="8314267" y="3412067"/>
          <a:ext cx="719666" cy="20404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 val="Resultaat"/>
      <sheetName val="Parameters"/>
      <sheetName val="Selectie"/>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A2:E50"/>
  <sheetViews>
    <sheetView showGridLines="0" tabSelected="1" zoomScale="90" zoomScaleNormal="90" workbookViewId="0">
      <pane ySplit="3" topLeftCell="A4" activePane="bottomLeft" state="frozen"/>
      <selection activeCell="O39" sqref="O39"/>
      <selection pane="bottomLeft" activeCell="C15" sqref="C15"/>
    </sheetView>
  </sheetViews>
  <sheetFormatPr defaultColWidth="9.140625" defaultRowHeight="12.75" x14ac:dyDescent="0.2"/>
  <cols>
    <col min="1" max="1" width="4" style="2" customWidth="1"/>
    <col min="2" max="2" width="43.7109375" style="2" customWidth="1"/>
    <col min="3" max="3" width="113.42578125" style="2" customWidth="1"/>
    <col min="4" max="4" width="5.7109375" style="2" customWidth="1"/>
    <col min="5" max="16384" width="9.140625" style="2"/>
  </cols>
  <sheetData>
    <row r="2" spans="2:5" s="7" customFormat="1" ht="18" x14ac:dyDescent="0.2">
      <c r="B2" s="7" t="s">
        <v>1</v>
      </c>
      <c r="C2" s="7" t="s">
        <v>250</v>
      </c>
    </row>
    <row r="6" spans="2:5" x14ac:dyDescent="0.2">
      <c r="B6" s="3"/>
    </row>
    <row r="13" spans="2:5" s="8" customFormat="1" x14ac:dyDescent="0.2">
      <c r="B13" s="8" t="s">
        <v>2</v>
      </c>
    </row>
    <row r="15" spans="2:5" ht="66" customHeight="1" x14ac:dyDescent="0.2">
      <c r="B15" s="208" t="s">
        <v>373</v>
      </c>
      <c r="C15" s="10" t="s">
        <v>375</v>
      </c>
      <c r="E15" s="19"/>
    </row>
    <row r="16" spans="2:5" ht="12.75" customHeight="1" x14ac:dyDescent="0.2">
      <c r="B16" s="10" t="s">
        <v>92</v>
      </c>
      <c r="C16" s="211" t="s">
        <v>370</v>
      </c>
    </row>
    <row r="17" spans="1:3" ht="12.75" customHeight="1" x14ac:dyDescent="0.2">
      <c r="A17" s="74"/>
      <c r="B17" s="9" t="s">
        <v>3</v>
      </c>
      <c r="C17" s="10" t="s">
        <v>325</v>
      </c>
    </row>
    <row r="18" spans="1:3" ht="12.75" customHeight="1" x14ac:dyDescent="0.2">
      <c r="B18" s="9" t="s">
        <v>4</v>
      </c>
      <c r="C18" s="10" t="s">
        <v>371</v>
      </c>
    </row>
    <row r="19" spans="1:3" ht="12.75" customHeight="1" x14ac:dyDescent="0.2">
      <c r="B19" s="10" t="s">
        <v>125</v>
      </c>
      <c r="C19" s="212" t="s">
        <v>372</v>
      </c>
    </row>
    <row r="20" spans="1:3" ht="25.5" customHeight="1" x14ac:dyDescent="0.2">
      <c r="B20" s="9" t="s">
        <v>5</v>
      </c>
      <c r="C20" s="73" t="s">
        <v>350</v>
      </c>
    </row>
    <row r="21" spans="1:3" ht="15" customHeight="1" x14ac:dyDescent="0.2">
      <c r="B21" s="9" t="s">
        <v>6</v>
      </c>
      <c r="C21" s="73" t="s">
        <v>326</v>
      </c>
    </row>
    <row r="22" spans="1:3" ht="64.5" customHeight="1" x14ac:dyDescent="0.2">
      <c r="B22" s="9" t="s">
        <v>7</v>
      </c>
      <c r="C22" s="208" t="s">
        <v>374</v>
      </c>
    </row>
    <row r="23" spans="1:3" ht="25.5" customHeight="1" x14ac:dyDescent="0.2">
      <c r="B23" s="9" t="s">
        <v>8</v>
      </c>
      <c r="C23" s="73" t="s">
        <v>348</v>
      </c>
    </row>
    <row r="24" spans="1:3" ht="12.75" customHeight="1" x14ac:dyDescent="0.2">
      <c r="B24" s="9" t="s">
        <v>9</v>
      </c>
      <c r="C24" s="10" t="s">
        <v>89</v>
      </c>
    </row>
    <row r="26" spans="1:3" x14ac:dyDescent="0.2">
      <c r="B26" s="21" t="s">
        <v>251</v>
      </c>
    </row>
    <row r="29" spans="1:3" s="8" customFormat="1" x14ac:dyDescent="0.2">
      <c r="B29" s="8" t="s">
        <v>10</v>
      </c>
    </row>
    <row r="31" spans="1:3" ht="12.75" customHeight="1" x14ac:dyDescent="0.2">
      <c r="B31" s="10" t="s">
        <v>56</v>
      </c>
      <c r="C31" s="211" t="s">
        <v>88</v>
      </c>
    </row>
    <row r="32" spans="1:3" ht="25.5" customHeight="1" x14ac:dyDescent="0.2">
      <c r="B32" s="10" t="s">
        <v>58</v>
      </c>
      <c r="C32" s="10" t="s">
        <v>88</v>
      </c>
    </row>
    <row r="33" spans="1:4" x14ac:dyDescent="0.2">
      <c r="B33" s="10" t="s">
        <v>57</v>
      </c>
      <c r="C33" s="213">
        <v>45918</v>
      </c>
    </row>
    <row r="34" spans="1:4" ht="25.5" customHeight="1" x14ac:dyDescent="0.2">
      <c r="B34" s="10" t="s">
        <v>59</v>
      </c>
      <c r="C34" s="10" t="s">
        <v>88</v>
      </c>
    </row>
    <row r="35" spans="1:4" ht="25.5" customHeight="1" x14ac:dyDescent="0.2">
      <c r="B35" s="10" t="s">
        <v>60</v>
      </c>
      <c r="C35" s="10" t="s">
        <v>87</v>
      </c>
    </row>
    <row r="36" spans="1:4" ht="12.75" customHeight="1" x14ac:dyDescent="0.2">
      <c r="B36" s="9" t="s">
        <v>9</v>
      </c>
      <c r="C36" s="10" t="s">
        <v>89</v>
      </c>
    </row>
    <row r="38" spans="1:4" x14ac:dyDescent="0.2">
      <c r="B38" s="19"/>
    </row>
    <row r="39" spans="1:4" ht="12.75" customHeight="1" x14ac:dyDescent="0.2">
      <c r="B39" s="2" t="s">
        <v>120</v>
      </c>
      <c r="D39" s="5"/>
    </row>
    <row r="40" spans="1:4" x14ac:dyDescent="0.2">
      <c r="B40" s="18"/>
      <c r="C40" s="18"/>
      <c r="D40" s="5"/>
    </row>
    <row r="42" spans="1:4" s="8" customFormat="1" x14ac:dyDescent="0.2">
      <c r="B42" s="8" t="s">
        <v>11</v>
      </c>
    </row>
    <row r="43" spans="1:4" s="46" customFormat="1" x14ac:dyDescent="0.2"/>
    <row r="44" spans="1:4" x14ac:dyDescent="0.2">
      <c r="A44" s="46"/>
      <c r="B44" s="2" t="s">
        <v>47</v>
      </c>
    </row>
    <row r="45" spans="1:4" x14ac:dyDescent="0.2">
      <c r="A45" s="46"/>
    </row>
    <row r="49" spans="2:2" x14ac:dyDescent="0.2">
      <c r="B49" s="4"/>
    </row>
    <row r="50" spans="2:2" x14ac:dyDescent="0.2">
      <c r="B50" s="21" t="s">
        <v>61</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sheetPr>
  <dimension ref="B2:AA33"/>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x14ac:dyDescent="0.2"/>
  <cols>
    <col min="1" max="1" width="2.7109375" style="2" customWidth="1"/>
    <col min="2" max="2" width="75.42578125" style="2" customWidth="1"/>
    <col min="3" max="3" width="2.7109375" style="2" customWidth="1"/>
    <col min="4" max="4" width="10.7109375" style="2" customWidth="1"/>
    <col min="5" max="5" width="2.7109375" style="2" customWidth="1"/>
    <col min="6" max="6" width="10.7109375" style="2" customWidth="1"/>
    <col min="7" max="19" width="2.7109375" style="2" customWidth="1"/>
    <col min="20" max="24" width="10.7109375" style="2" customWidth="1"/>
    <col min="25" max="26" width="2.7109375" style="2" customWidth="1"/>
    <col min="27" max="27" width="12.5703125" style="2" customWidth="1"/>
    <col min="28" max="36" width="13.7109375" style="2" customWidth="1"/>
    <col min="37" max="16384" width="9.140625" style="2"/>
  </cols>
  <sheetData>
    <row r="2" spans="2:27" s="12" customFormat="1" ht="18" x14ac:dyDescent="0.2">
      <c r="B2" s="12" t="s">
        <v>77</v>
      </c>
    </row>
    <row r="4" spans="2:27" x14ac:dyDescent="0.2">
      <c r="B4" s="20" t="s">
        <v>46</v>
      </c>
    </row>
    <row r="5" spans="2:27" x14ac:dyDescent="0.2">
      <c r="B5" s="2" t="s">
        <v>127</v>
      </c>
      <c r="L5" s="13"/>
    </row>
    <row r="6" spans="2:27" x14ac:dyDescent="0.2">
      <c r="L6" s="13"/>
    </row>
    <row r="7" spans="2:27" x14ac:dyDescent="0.2">
      <c r="B7" s="4" t="s">
        <v>23</v>
      </c>
      <c r="L7" s="13"/>
    </row>
    <row r="8" spans="2:27" x14ac:dyDescent="0.2">
      <c r="B8" s="2" t="s">
        <v>130</v>
      </c>
      <c r="L8" s="13"/>
    </row>
    <row r="9" spans="2:27" x14ac:dyDescent="0.2">
      <c r="L9" s="13"/>
    </row>
    <row r="10" spans="2:27" s="8" customFormat="1" x14ac:dyDescent="0.2">
      <c r="B10" s="8" t="s">
        <v>38</v>
      </c>
      <c r="D10" s="8" t="s">
        <v>20</v>
      </c>
      <c r="F10" s="8" t="s">
        <v>21</v>
      </c>
      <c r="T10" s="35">
        <v>2027</v>
      </c>
      <c r="U10" s="35">
        <v>2028</v>
      </c>
      <c r="V10" s="35">
        <v>2029</v>
      </c>
      <c r="W10" s="35">
        <v>2030</v>
      </c>
      <c r="X10" s="35">
        <v>2031</v>
      </c>
      <c r="AA10" s="8" t="s">
        <v>40</v>
      </c>
    </row>
    <row r="13" spans="2:27" s="8" customFormat="1" x14ac:dyDescent="0.2">
      <c r="B13" s="8" t="s">
        <v>94</v>
      </c>
    </row>
    <row r="15" spans="2:27" x14ac:dyDescent="0.2">
      <c r="B15" s="36" t="s">
        <v>195</v>
      </c>
    </row>
    <row r="16" spans="2:27" x14ac:dyDescent="0.2">
      <c r="B16" s="2" t="s">
        <v>75</v>
      </c>
      <c r="D16" s="2" t="s">
        <v>79</v>
      </c>
      <c r="T16" s="56"/>
      <c r="U16" s="56"/>
      <c r="V16" s="56"/>
      <c r="W16" s="56"/>
      <c r="X16" s="56"/>
      <c r="AA16" s="2" t="s">
        <v>194</v>
      </c>
    </row>
    <row r="17" spans="2:27" x14ac:dyDescent="0.2">
      <c r="B17" s="2" t="s">
        <v>76</v>
      </c>
      <c r="D17" s="2" t="s">
        <v>79</v>
      </c>
      <c r="T17" s="56"/>
      <c r="U17" s="56"/>
      <c r="V17" s="56"/>
      <c r="W17" s="56"/>
      <c r="X17" s="56"/>
      <c r="AA17" s="2" t="s">
        <v>93</v>
      </c>
    </row>
    <row r="19" spans="2:27" x14ac:dyDescent="0.2">
      <c r="B19" s="1" t="s">
        <v>197</v>
      </c>
    </row>
    <row r="20" spans="2:27" x14ac:dyDescent="0.2">
      <c r="B20" s="39" t="s">
        <v>75</v>
      </c>
      <c r="D20" s="2" t="s">
        <v>79</v>
      </c>
      <c r="T20" s="42">
        <f>'3. Input rente'!T26</f>
        <v>2.8029999999999999E-2</v>
      </c>
      <c r="U20" s="42">
        <f>'3. Input rente'!U26</f>
        <v>2.8029999999999999E-2</v>
      </c>
      <c r="V20" s="42">
        <f>'3. Input rente'!V26</f>
        <v>2.8029999999999999E-2</v>
      </c>
      <c r="W20" s="42">
        <f>'3. Input rente'!W26</f>
        <v>2.8029999999999999E-2</v>
      </c>
      <c r="X20" s="42">
        <f>'3. Input rente'!X26</f>
        <v>2.8029999999999999E-2</v>
      </c>
      <c r="AA20" s="2" t="s">
        <v>108</v>
      </c>
    </row>
    <row r="21" spans="2:27" x14ac:dyDescent="0.2">
      <c r="B21" s="2" t="s">
        <v>76</v>
      </c>
      <c r="D21" s="2" t="s">
        <v>79</v>
      </c>
      <c r="T21" s="42">
        <f>'3. Input rente'!T27</f>
        <v>2.572E-2</v>
      </c>
      <c r="U21" s="42">
        <f>'3. Input rente'!U27</f>
        <v>2.572E-2</v>
      </c>
      <c r="V21" s="42">
        <f>'3. Input rente'!V27</f>
        <v>2.572E-2</v>
      </c>
      <c r="W21" s="42">
        <f>'3. Input rente'!W27</f>
        <v>2.572E-2</v>
      </c>
      <c r="X21" s="42">
        <f>'3. Input rente'!X27</f>
        <v>2.572E-2</v>
      </c>
      <c r="AA21" s="2" t="s">
        <v>93</v>
      </c>
    </row>
    <row r="24" spans="2:27" s="8" customFormat="1" x14ac:dyDescent="0.2">
      <c r="B24" s="8" t="s">
        <v>95</v>
      </c>
    </row>
    <row r="26" spans="2:27" x14ac:dyDescent="0.2">
      <c r="B26" s="1" t="s">
        <v>72</v>
      </c>
    </row>
    <row r="27" spans="2:27" x14ac:dyDescent="0.2">
      <c r="B27" s="2" t="s">
        <v>192</v>
      </c>
      <c r="D27" s="2" t="s">
        <v>79</v>
      </c>
      <c r="T27" s="56"/>
      <c r="U27" s="56"/>
      <c r="V27" s="56"/>
      <c r="W27" s="56"/>
      <c r="X27" s="56"/>
      <c r="AA27" s="2" t="s">
        <v>193</v>
      </c>
    </row>
    <row r="29" spans="2:27" x14ac:dyDescent="0.2">
      <c r="B29" s="80" t="s">
        <v>196</v>
      </c>
      <c r="D29" s="2" t="s">
        <v>79</v>
      </c>
      <c r="T29" s="85">
        <f>AVERAGE(T20:T21)</f>
        <v>2.6875E-2</v>
      </c>
      <c r="U29" s="85">
        <f>AVERAGE(U20:U21)</f>
        <v>2.6875E-2</v>
      </c>
      <c r="V29" s="85">
        <f>AVERAGE(V20:V21)</f>
        <v>2.6875E-2</v>
      </c>
      <c r="W29" s="85">
        <f>AVERAGE(W20:W21)</f>
        <v>2.6875E-2</v>
      </c>
      <c r="X29" s="85">
        <f>AVERAGE(X20:X21)</f>
        <v>2.6875E-2</v>
      </c>
    </row>
    <row r="33" spans="2:2" x14ac:dyDescent="0.2">
      <c r="B33" s="21" t="s">
        <v>61</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58108-B443-426A-9F23-696B4B0446C0}">
  <sheetPr>
    <tabColor rgb="FFFFFFCC"/>
  </sheetPr>
  <dimension ref="A1:HF1719"/>
  <sheetViews>
    <sheetView zoomScale="90" zoomScaleNormal="90" workbookViewId="0"/>
  </sheetViews>
  <sheetFormatPr defaultColWidth="9.140625" defaultRowHeight="12.75" outlineLevelRow="1" x14ac:dyDescent="0.2"/>
  <cols>
    <col min="1" max="1" width="2.7109375" style="2" customWidth="1"/>
    <col min="2" max="2" width="71.28515625" style="2" customWidth="1"/>
    <col min="3" max="3" width="6.28515625" style="2" customWidth="1"/>
    <col min="4" max="4" width="2.7109375" style="2" customWidth="1"/>
    <col min="5" max="5" width="8.5703125" style="2" customWidth="1"/>
    <col min="6" max="9" width="2.7109375" style="2" customWidth="1"/>
    <col min="10" max="11" width="23.85546875" style="2" bestFit="1" customWidth="1"/>
    <col min="12" max="18" width="19.140625" style="2" bestFit="1" customWidth="1"/>
    <col min="19" max="21" width="20.28515625" style="2" bestFit="1" customWidth="1"/>
    <col min="22" max="24" width="19.7109375" style="2" bestFit="1" customWidth="1"/>
    <col min="25" max="26" width="2.7109375" style="2" customWidth="1"/>
    <col min="27" max="16384" width="9.140625" style="2"/>
  </cols>
  <sheetData>
    <row r="1" spans="2:27" s="163" customFormat="1" x14ac:dyDescent="0.2"/>
    <row r="2" spans="2:27" s="12" customFormat="1" ht="18" x14ac:dyDescent="0.2">
      <c r="B2" s="12" t="s">
        <v>174</v>
      </c>
    </row>
    <row r="3" spans="2:27" s="163" customFormat="1" x14ac:dyDescent="0.2"/>
    <row r="4" spans="2:27" s="163" customFormat="1" x14ac:dyDescent="0.2">
      <c r="B4" s="171" t="s">
        <v>46</v>
      </c>
      <c r="C4" s="171"/>
    </row>
    <row r="5" spans="2:27" s="163" customFormat="1" x14ac:dyDescent="0.2">
      <c r="B5" s="172" t="s">
        <v>352</v>
      </c>
      <c r="C5" s="172"/>
      <c r="G5" s="166"/>
    </row>
    <row r="6" spans="2:27" s="163" customFormat="1" x14ac:dyDescent="0.2">
      <c r="B6" s="172" t="s">
        <v>213</v>
      </c>
      <c r="C6" s="172"/>
      <c r="G6" s="166"/>
    </row>
    <row r="7" spans="2:27" s="163" customFormat="1" x14ac:dyDescent="0.2">
      <c r="B7" s="172" t="s">
        <v>214</v>
      </c>
      <c r="C7" s="172"/>
      <c r="G7" s="166"/>
    </row>
    <row r="8" spans="2:27" s="163" customFormat="1" x14ac:dyDescent="0.2">
      <c r="B8" s="172" t="s">
        <v>305</v>
      </c>
      <c r="C8" s="172"/>
      <c r="G8" s="166"/>
    </row>
    <row r="9" spans="2:27" s="163" customFormat="1" x14ac:dyDescent="0.2">
      <c r="B9" s="172" t="s">
        <v>306</v>
      </c>
      <c r="C9" s="172"/>
      <c r="G9" s="166"/>
    </row>
    <row r="10" spans="2:27" s="74" customFormat="1" x14ac:dyDescent="0.2">
      <c r="B10" s="172"/>
      <c r="C10" s="201"/>
      <c r="G10" s="82"/>
    </row>
    <row r="11" spans="2:27" s="163" customFormat="1" x14ac:dyDescent="0.2">
      <c r="B11" s="172" t="s">
        <v>23</v>
      </c>
      <c r="C11" s="167"/>
      <c r="G11" s="166"/>
    </row>
    <row r="12" spans="2:27" s="163" customFormat="1" x14ac:dyDescent="0.2">
      <c r="B12" s="163" t="s">
        <v>130</v>
      </c>
      <c r="G12" s="166"/>
    </row>
    <row r="13" spans="2:27" s="163" customFormat="1" x14ac:dyDescent="0.2">
      <c r="B13" s="163" t="s">
        <v>353</v>
      </c>
      <c r="G13" s="166"/>
    </row>
    <row r="14" spans="2:27" s="163" customFormat="1" x14ac:dyDescent="0.2">
      <c r="G14" s="166"/>
    </row>
    <row r="15" spans="2:27" s="163" customFormat="1" x14ac:dyDescent="0.2">
      <c r="G15" s="166"/>
    </row>
    <row r="16" spans="2:27" s="187" customFormat="1" x14ac:dyDescent="0.2">
      <c r="B16" s="187" t="s">
        <v>38</v>
      </c>
      <c r="E16" s="187" t="s">
        <v>20</v>
      </c>
      <c r="J16" s="194">
        <v>2017</v>
      </c>
      <c r="K16" s="188">
        <v>2018</v>
      </c>
      <c r="L16" s="188">
        <v>2019</v>
      </c>
      <c r="M16" s="188">
        <v>2020</v>
      </c>
      <c r="N16" s="188">
        <v>2021</v>
      </c>
      <c r="O16" s="188">
        <v>2022</v>
      </c>
      <c r="P16" s="188">
        <v>2023</v>
      </c>
      <c r="Q16" s="188">
        <v>2024</v>
      </c>
      <c r="R16" s="188">
        <v>2025</v>
      </c>
      <c r="S16" s="188">
        <v>2026</v>
      </c>
      <c r="T16" s="188">
        <v>2027</v>
      </c>
      <c r="U16" s="188">
        <v>2028</v>
      </c>
      <c r="V16" s="188">
        <v>2029</v>
      </c>
      <c r="W16" s="188">
        <v>2030</v>
      </c>
      <c r="X16" s="188">
        <v>2031</v>
      </c>
      <c r="AA16" s="187" t="s">
        <v>40</v>
      </c>
    </row>
    <row r="17" spans="1:195" s="163" customFormat="1" x14ac:dyDescent="0.2"/>
    <row r="18" spans="1:195" s="163" customFormat="1" x14ac:dyDescent="0.2"/>
    <row r="19" spans="1:195" s="8" customFormat="1" x14ac:dyDescent="0.2">
      <c r="B19" s="8" t="s">
        <v>41</v>
      </c>
    </row>
    <row r="20" spans="1:195" s="163" customFormat="1" outlineLevel="1" x14ac:dyDescent="0.2"/>
    <row r="21" spans="1:195" s="163" customFormat="1" outlineLevel="1" x14ac:dyDescent="0.2">
      <c r="B21" s="164" t="s">
        <v>78</v>
      </c>
      <c r="C21" s="164"/>
    </row>
    <row r="22" spans="1:195" outlineLevel="1" x14ac:dyDescent="0.2">
      <c r="A22" s="163"/>
      <c r="B22" s="163" t="s">
        <v>158</v>
      </c>
      <c r="C22" s="163"/>
      <c r="D22" s="163"/>
      <c r="E22" s="163" t="s">
        <v>79</v>
      </c>
      <c r="F22" s="163"/>
      <c r="G22" s="163"/>
      <c r="H22" s="163"/>
      <c r="I22" s="163"/>
      <c r="J22" s="42">
        <f>'3. Input rente'!J34</f>
        <v>1.1915384615384616E-2</v>
      </c>
      <c r="K22" s="42">
        <f>'3. Input rente'!K34</f>
        <v>1.3557088122605372E-2</v>
      </c>
      <c r="L22" s="42">
        <f>'3. Input rente'!L34</f>
        <v>7.1501915708812244E-3</v>
      </c>
      <c r="M22" s="42">
        <f>'3. Input rente'!M34</f>
        <v>4.9087786259541964E-3</v>
      </c>
      <c r="N22" s="42">
        <f>'3. Input rente'!N34</f>
        <v>3.8812260536398467E-3</v>
      </c>
      <c r="O22" s="42">
        <f>'3. Input rente'!O34</f>
        <v>2.5222007722007712E-2</v>
      </c>
      <c r="P22" s="42">
        <f>'3. Input rente'!P34</f>
        <v>3.5460384615384609E-2</v>
      </c>
      <c r="Q22" s="42">
        <f>'3. Input rente'!Q35</f>
        <v>3.3129472656249999E-2</v>
      </c>
      <c r="R22" s="42">
        <f>'3. Input rente'!R36</f>
        <v>3.4278999999999997E-2</v>
      </c>
      <c r="S22" s="42">
        <f>'3. Input rente'!S36</f>
        <v>3.4278999999999997E-2</v>
      </c>
      <c r="T22" s="42">
        <f>'3. Input rente'!T36</f>
        <v>3.4278999999999997E-2</v>
      </c>
      <c r="U22" s="42">
        <f>'3. Input rente'!U36</f>
        <v>3.4278999999999997E-2</v>
      </c>
      <c r="V22" s="42">
        <f>'3. Input rente'!V36</f>
        <v>3.4278999999999997E-2</v>
      </c>
      <c r="W22" s="42">
        <f>'3. Input rente'!W36</f>
        <v>3.4278999999999997E-2</v>
      </c>
      <c r="X22" s="42">
        <f>'3. Input rente'!X36</f>
        <v>3.4278999999999997E-2</v>
      </c>
      <c r="Y22" s="163"/>
      <c r="Z22" s="163"/>
      <c r="AA22" s="163" t="s">
        <v>144</v>
      </c>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row>
    <row r="23" spans="1:195" outlineLevel="1" x14ac:dyDescent="0.2">
      <c r="A23" s="163"/>
      <c r="B23" s="163" t="s">
        <v>146</v>
      </c>
      <c r="C23" s="163"/>
      <c r="D23" s="163"/>
      <c r="E23" s="163" t="s">
        <v>79</v>
      </c>
      <c r="F23" s="163"/>
      <c r="G23" s="163"/>
      <c r="H23" s="163"/>
      <c r="I23" s="163"/>
      <c r="J23" s="42">
        <f>'3. Input rente'!J34</f>
        <v>1.1915384615384616E-2</v>
      </c>
      <c r="K23" s="42">
        <f>'3. Input rente'!K34</f>
        <v>1.3557088122605372E-2</v>
      </c>
      <c r="L23" s="42">
        <f>'3. Input rente'!L34</f>
        <v>7.1501915708812244E-3</v>
      </c>
      <c r="M23" s="42">
        <f>'3. Input rente'!M34</f>
        <v>4.9087786259541964E-3</v>
      </c>
      <c r="N23" s="42">
        <f>'3. Input rente'!N34</f>
        <v>3.8812260536398467E-3</v>
      </c>
      <c r="O23" s="42">
        <f>'3. Input rente'!O34</f>
        <v>2.5222007722007712E-2</v>
      </c>
      <c r="P23" s="42">
        <f>'3. Input rente'!P34</f>
        <v>3.5460384615384609E-2</v>
      </c>
      <c r="Q23" s="42">
        <f>'3. Input rente'!Q35</f>
        <v>3.3129472656249999E-2</v>
      </c>
      <c r="R23" s="56"/>
      <c r="S23" s="56"/>
      <c r="T23" s="56"/>
      <c r="U23" s="56"/>
      <c r="V23" s="56"/>
      <c r="W23" s="56"/>
      <c r="X23" s="56"/>
      <c r="Y23" s="163"/>
      <c r="Z23" s="163"/>
      <c r="AA23" s="163" t="s">
        <v>193</v>
      </c>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row>
    <row r="24" spans="1:195" s="163" customFormat="1" outlineLevel="1" x14ac:dyDescent="0.2"/>
    <row r="25" spans="1:195" s="163" customFormat="1" outlineLevel="1" x14ac:dyDescent="0.2">
      <c r="B25" s="169" t="s">
        <v>141</v>
      </c>
      <c r="C25" s="169"/>
      <c r="K25" s="198"/>
    </row>
    <row r="26" spans="1:195" outlineLevel="1" x14ac:dyDescent="0.2">
      <c r="A26" s="163"/>
      <c r="B26" s="168" t="s">
        <v>307</v>
      </c>
      <c r="C26" s="168"/>
      <c r="D26" s="163"/>
      <c r="E26" s="163" t="s">
        <v>142</v>
      </c>
      <c r="F26" s="163"/>
      <c r="G26" s="163"/>
      <c r="H26" s="163"/>
      <c r="I26" s="163"/>
      <c r="J26" s="196">
        <f>'4. Input GAW'!I17</f>
        <v>3216790743.9073353</v>
      </c>
      <c r="K26" s="196">
        <f>'4. Input GAW'!J17</f>
        <v>3523945878.5518427</v>
      </c>
      <c r="L26" s="196">
        <f>'4. Input GAW'!K17</f>
        <v>4386028136.6457167</v>
      </c>
      <c r="M26" s="196">
        <f>'4. Input GAW'!L17</f>
        <v>4680562141.8744202</v>
      </c>
      <c r="N26" s="196">
        <f>'4. Input GAW'!M17</f>
        <v>4756456444.5607185</v>
      </c>
      <c r="O26" s="196">
        <f>'4. Input GAW'!N17</f>
        <v>4914792722.574358</v>
      </c>
      <c r="P26" s="196">
        <f>'4. Input GAW'!O17</f>
        <v>6054899362.7745733</v>
      </c>
      <c r="Q26" s="196">
        <f>'4. Input GAW'!P17</f>
        <v>6580089437.6287861</v>
      </c>
      <c r="R26" s="196">
        <f>'4. Input GAW'!Q27</f>
        <v>8931696684.7945061</v>
      </c>
      <c r="S26" s="196">
        <f>'4. Input GAW'!R27</f>
        <v>11818148017.650373</v>
      </c>
      <c r="T26" s="196">
        <f>'4. Input GAW'!S27</f>
        <v>14337382627.865705</v>
      </c>
      <c r="U26" s="196">
        <f>'4. Input GAW'!T27</f>
        <v>17139757819.610344</v>
      </c>
      <c r="V26" s="196">
        <f>'4. Input GAW'!U27</f>
        <v>18982647230.467907</v>
      </c>
      <c r="W26" s="196">
        <f>'4. Input GAW'!V27</f>
        <v>19928767285.234673</v>
      </c>
      <c r="X26" s="196">
        <f>'4. Input GAW'!W27</f>
        <v>21178507481.045151</v>
      </c>
      <c r="Y26" s="163"/>
      <c r="Z26" s="163"/>
      <c r="AA26" s="163" t="s">
        <v>333</v>
      </c>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row>
    <row r="27" spans="1:195" outlineLevel="1" x14ac:dyDescent="0.2">
      <c r="A27" s="163"/>
      <c r="B27" s="168" t="s">
        <v>303</v>
      </c>
      <c r="C27" s="168"/>
      <c r="D27" s="163"/>
      <c r="E27" s="163" t="s">
        <v>142</v>
      </c>
      <c r="F27" s="163"/>
      <c r="G27" s="163"/>
      <c r="H27" s="163"/>
      <c r="I27" s="163"/>
      <c r="J27" s="196">
        <f>'4. Input GAW'!I17</f>
        <v>3216790743.9073353</v>
      </c>
      <c r="K27" s="196">
        <f>'4. Input GAW'!J17</f>
        <v>3523945878.5518427</v>
      </c>
      <c r="L27" s="196">
        <f>'4. Input GAW'!K17</f>
        <v>4386028136.6457167</v>
      </c>
      <c r="M27" s="196">
        <f>'4. Input GAW'!L17</f>
        <v>4680562141.8744202</v>
      </c>
      <c r="N27" s="196">
        <f>'4. Input GAW'!M17</f>
        <v>4756456444.5607185</v>
      </c>
      <c r="O27" s="196">
        <f>'4. Input GAW'!N17</f>
        <v>4914792722.574358</v>
      </c>
      <c r="P27" s="196">
        <f>'4. Input GAW'!O17</f>
        <v>6054899362.7745733</v>
      </c>
      <c r="Q27" s="196">
        <f>'4. Input GAW'!P17</f>
        <v>6580089437.6287861</v>
      </c>
      <c r="R27" s="197"/>
      <c r="S27" s="197"/>
      <c r="T27" s="197"/>
      <c r="U27" s="197"/>
      <c r="V27" s="197"/>
      <c r="W27" s="197"/>
      <c r="X27" s="197"/>
      <c r="Y27" s="163"/>
      <c r="Z27" s="163"/>
      <c r="AA27" s="163" t="s">
        <v>193</v>
      </c>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row>
    <row r="28" spans="1:195" outlineLevel="1" x14ac:dyDescent="0.2">
      <c r="A28" s="163"/>
      <c r="B28" s="168"/>
      <c r="C28" s="168"/>
      <c r="D28" s="163"/>
      <c r="E28" s="163"/>
      <c r="F28" s="163"/>
      <c r="G28" s="163"/>
      <c r="H28" s="163"/>
      <c r="I28" s="163"/>
      <c r="J28" s="198"/>
      <c r="K28" s="198"/>
      <c r="L28" s="198"/>
      <c r="M28" s="198"/>
      <c r="N28" s="198"/>
      <c r="O28" s="198"/>
      <c r="P28" s="198"/>
      <c r="Q28" s="198"/>
      <c r="R28" s="198"/>
      <c r="S28" s="198"/>
      <c r="T28" s="198"/>
      <c r="U28" s="198"/>
      <c r="V28" s="198"/>
      <c r="W28" s="198"/>
      <c r="X28" s="198"/>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row>
    <row r="29" spans="1:195" s="163" customFormat="1" outlineLevel="1" x14ac:dyDescent="0.2">
      <c r="B29" s="163" t="s">
        <v>308</v>
      </c>
      <c r="E29" s="163" t="s">
        <v>142</v>
      </c>
      <c r="J29" s="196">
        <f>'4. Input GAW'!I18</f>
        <v>0</v>
      </c>
      <c r="K29" s="196">
        <f>'4. Input GAW'!J18</f>
        <v>1734491.625</v>
      </c>
      <c r="L29" s="196">
        <f>'4. Input GAW'!K18</f>
        <v>472554010.9292959</v>
      </c>
      <c r="M29" s="196">
        <f>'4. Input GAW'!L18</f>
        <v>963112896.52742922</v>
      </c>
      <c r="N29" s="196">
        <f>'4. Input GAW'!M18</f>
        <v>964154960.80112982</v>
      </c>
      <c r="O29" s="196">
        <f>'4. Input GAW'!N18</f>
        <v>1618311432.6748726</v>
      </c>
      <c r="P29" s="196">
        <f>'4. Input GAW'!O18</f>
        <v>2440473093.354919</v>
      </c>
      <c r="Q29" s="196">
        <f>'4. Input GAW'!P18</f>
        <v>2226546983.9674506</v>
      </c>
      <c r="R29" s="196">
        <f>'4. Input GAW'!Q28</f>
        <v>5510141384.5311146</v>
      </c>
      <c r="S29" s="196">
        <f>'4. Input GAW'!R28</f>
        <v>10130631556.001284</v>
      </c>
      <c r="T29" s="196">
        <f>'4. Input GAW'!S28</f>
        <v>15207849976.265938</v>
      </c>
      <c r="U29" s="196">
        <f>'4. Input GAW'!T28</f>
        <v>20435173836.327457</v>
      </c>
      <c r="V29" s="196">
        <f>'4. Input GAW'!U28</f>
        <v>24184589433.681408</v>
      </c>
      <c r="W29" s="196">
        <f>'4. Input GAW'!V28</f>
        <v>26971081920.641403</v>
      </c>
      <c r="X29" s="196">
        <f>'4. Input GAW'!W28</f>
        <v>27995680765.415043</v>
      </c>
      <c r="AA29" s="163" t="s">
        <v>333</v>
      </c>
    </row>
    <row r="30" spans="1:195" outlineLevel="1" x14ac:dyDescent="0.2">
      <c r="A30" s="163"/>
      <c r="B30" s="163" t="s">
        <v>304</v>
      </c>
      <c r="C30" s="163"/>
      <c r="D30" s="163"/>
      <c r="E30" s="163" t="s">
        <v>142</v>
      </c>
      <c r="F30" s="163"/>
      <c r="G30" s="163"/>
      <c r="H30" s="163"/>
      <c r="I30" s="163"/>
      <c r="J30" s="196">
        <f>'4. Input GAW'!I18</f>
        <v>0</v>
      </c>
      <c r="K30" s="196">
        <f>'4. Input GAW'!J18</f>
        <v>1734491.625</v>
      </c>
      <c r="L30" s="196">
        <f>'4. Input GAW'!K18</f>
        <v>472554010.9292959</v>
      </c>
      <c r="M30" s="196">
        <f>'4. Input GAW'!L18</f>
        <v>963112896.52742922</v>
      </c>
      <c r="N30" s="196">
        <f>'4. Input GAW'!M18</f>
        <v>964154960.80112982</v>
      </c>
      <c r="O30" s="196">
        <f>'4. Input GAW'!N18</f>
        <v>1618311432.6748726</v>
      </c>
      <c r="P30" s="196">
        <f>'4. Input GAW'!O18</f>
        <v>2440473093.354919</v>
      </c>
      <c r="Q30" s="196">
        <f>'4. Input GAW'!P18</f>
        <v>2226546983.9674506</v>
      </c>
      <c r="R30" s="197"/>
      <c r="S30" s="197"/>
      <c r="T30" s="197"/>
      <c r="U30" s="197"/>
      <c r="V30" s="197"/>
      <c r="W30" s="197"/>
      <c r="X30" s="197"/>
      <c r="Y30" s="163"/>
      <c r="Z30" s="163"/>
      <c r="AA30" s="163" t="s">
        <v>193</v>
      </c>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row>
    <row r="31" spans="1:195" outlineLevel="1" x14ac:dyDescent="0.2">
      <c r="A31" s="163"/>
      <c r="B31" s="163"/>
      <c r="C31" s="163"/>
      <c r="D31" s="163"/>
      <c r="E31" s="163"/>
      <c r="F31" s="163"/>
      <c r="G31" s="163"/>
      <c r="H31" s="163"/>
      <c r="I31" s="163"/>
      <c r="J31" s="198"/>
      <c r="K31" s="198"/>
      <c r="L31" s="198"/>
      <c r="M31" s="198"/>
      <c r="N31" s="198"/>
      <c r="O31" s="198"/>
      <c r="P31" s="198"/>
      <c r="Q31" s="198"/>
      <c r="R31" s="198"/>
      <c r="S31" s="198"/>
      <c r="T31" s="198"/>
      <c r="U31" s="198"/>
      <c r="V31" s="198"/>
      <c r="W31" s="198"/>
      <c r="X31" s="198"/>
      <c r="Y31" s="163"/>
      <c r="Z31" s="163"/>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row>
    <row r="32" spans="1:195" s="163" customFormat="1" outlineLevel="1" x14ac:dyDescent="0.2">
      <c r="A32" s="74"/>
      <c r="B32" s="163" t="s">
        <v>161</v>
      </c>
      <c r="E32" s="163" t="s">
        <v>142</v>
      </c>
      <c r="J32" s="196">
        <f>'4. Input GAW'!I19</f>
        <v>61201114.351334147</v>
      </c>
      <c r="K32" s="196">
        <f>'4. Input GAW'!J19</f>
        <v>59523325.490215674</v>
      </c>
      <c r="L32" s="196">
        <f>'4. Input GAW'!K19</f>
        <v>58831621.372691423</v>
      </c>
      <c r="M32" s="196">
        <f>'4. Input GAW'!L19</f>
        <v>58126605.948227257</v>
      </c>
      <c r="N32" s="196">
        <f>'4. Input GAW'!M19</f>
        <v>56535523.91947642</v>
      </c>
      <c r="O32" s="196">
        <f>'4. Input GAW'!N19</f>
        <v>56170740.234104216</v>
      </c>
      <c r="P32" s="196">
        <f>'4. Input GAW'!O19</f>
        <v>58064089.922940396</v>
      </c>
      <c r="Q32" s="196">
        <f>'4. Input GAW'!P19</f>
        <v>68090647.313233346</v>
      </c>
      <c r="R32" s="196">
        <f>'4. Input GAW'!Q29</f>
        <v>82176567.02744846</v>
      </c>
      <c r="S32" s="196">
        <f>'4. Input GAW'!R29</f>
        <v>96923830.871884972</v>
      </c>
      <c r="T32" s="195">
        <f>S32*($S$32/$P$32)^(1/3)</f>
        <v>114975388.83570054</v>
      </c>
      <c r="U32" s="195">
        <f t="shared" ref="U32:X32" si="0">T32*($S$32/$P$32)^(1/3)</f>
        <v>136388955.31681994</v>
      </c>
      <c r="V32" s="195">
        <f t="shared" si="0"/>
        <v>161790686.86600074</v>
      </c>
      <c r="W32" s="195">
        <f t="shared" si="0"/>
        <v>191923358.42566696</v>
      </c>
      <c r="X32" s="195">
        <f t="shared" si="0"/>
        <v>227668082.89709768</v>
      </c>
      <c r="AA32" s="163" t="s">
        <v>334</v>
      </c>
    </row>
    <row r="33" spans="1:195" s="74" customFormat="1" outlineLevel="1" x14ac:dyDescent="0.2">
      <c r="B33" s="163" t="s">
        <v>160</v>
      </c>
      <c r="C33" s="163"/>
      <c r="D33" s="163"/>
      <c r="E33" s="163" t="s">
        <v>142</v>
      </c>
      <c r="F33" s="163"/>
      <c r="G33" s="163"/>
      <c r="H33" s="163"/>
      <c r="I33" s="163"/>
      <c r="J33" s="196">
        <f>'4. Input GAW'!I19</f>
        <v>61201114.351334147</v>
      </c>
      <c r="K33" s="196">
        <f>'4. Input GAW'!J19</f>
        <v>59523325.490215674</v>
      </c>
      <c r="L33" s="196">
        <f>'4. Input GAW'!K19</f>
        <v>58831621.372691423</v>
      </c>
      <c r="M33" s="196">
        <f>'4. Input GAW'!L19</f>
        <v>58126605.948227257</v>
      </c>
      <c r="N33" s="196">
        <f>'4. Input GAW'!M19</f>
        <v>56535523.91947642</v>
      </c>
      <c r="O33" s="196">
        <f>'4. Input GAW'!N19</f>
        <v>56170740.234104216</v>
      </c>
      <c r="P33" s="196">
        <f>'4. Input GAW'!O19</f>
        <v>58064089.922940396</v>
      </c>
      <c r="Q33" s="196">
        <f>'4. Input GAW'!P19</f>
        <v>68090647.313233346</v>
      </c>
      <c r="R33" s="197"/>
      <c r="S33" s="197"/>
      <c r="T33" s="197"/>
      <c r="U33" s="197"/>
      <c r="V33" s="197"/>
      <c r="W33" s="197"/>
      <c r="X33" s="197"/>
      <c r="Y33" s="163"/>
      <c r="Z33" s="163"/>
      <c r="AA33" s="163" t="s">
        <v>193</v>
      </c>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row>
    <row r="34" spans="1:195" s="74" customFormat="1" outlineLevel="1" x14ac:dyDescent="0.2">
      <c r="B34" s="163"/>
      <c r="C34" s="163"/>
      <c r="D34" s="163"/>
      <c r="E34" s="163"/>
      <c r="F34" s="163"/>
      <c r="G34" s="163"/>
      <c r="H34" s="163"/>
      <c r="I34" s="163"/>
      <c r="J34" s="198"/>
      <c r="K34" s="198"/>
      <c r="L34" s="198"/>
      <c r="M34" s="198"/>
      <c r="N34" s="198"/>
      <c r="O34" s="198"/>
      <c r="P34" s="198"/>
      <c r="Q34" s="198"/>
      <c r="R34" s="198"/>
      <c r="S34" s="198"/>
      <c r="T34" s="198"/>
      <c r="U34" s="198"/>
      <c r="V34" s="198"/>
      <c r="W34" s="198"/>
      <c r="X34" s="198"/>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row>
    <row r="35" spans="1:195" s="163" customFormat="1" outlineLevel="1" x14ac:dyDescent="0.2">
      <c r="A35" s="74"/>
      <c r="B35" s="163" t="s">
        <v>162</v>
      </c>
      <c r="E35" s="163" t="s">
        <v>142</v>
      </c>
      <c r="J35" s="196">
        <f>'4. Input GAW'!I20</f>
        <v>3816036030.2411447</v>
      </c>
      <c r="K35" s="196">
        <f>'4. Input GAW'!J20</f>
        <v>3872488947.2648516</v>
      </c>
      <c r="L35" s="196">
        <f>'4. Input GAW'!K20</f>
        <v>4001722116.7506857</v>
      </c>
      <c r="M35" s="196">
        <f>'4. Input GAW'!L20</f>
        <v>4204969951.1475859</v>
      </c>
      <c r="N35" s="196">
        <f>'4. Input GAW'!M20</f>
        <v>4322087935.2059937</v>
      </c>
      <c r="O35" s="196">
        <f>'4. Input GAW'!N20</f>
        <v>4492893012.1031961</v>
      </c>
      <c r="P35" s="196">
        <f>'4. Input GAW'!O20</f>
        <v>4859109324.2551498</v>
      </c>
      <c r="Q35" s="196">
        <f>'4. Input GAW'!P20</f>
        <v>5263305606.4274158</v>
      </c>
      <c r="R35" s="196">
        <f>'4. Input GAW'!Q30</f>
        <v>6025845662.213685</v>
      </c>
      <c r="S35" s="196">
        <f>'4. Input GAW'!R30</f>
        <v>7022818146.616765</v>
      </c>
      <c r="T35" s="195">
        <f>S35*($S$35/$P$35)^(1/3)</f>
        <v>7940167671.2488317</v>
      </c>
      <c r="U35" s="195">
        <f t="shared" ref="U35:X35" si="1">T35*($S$35/$P$35)^(1/3)</f>
        <v>8977345181.2813301</v>
      </c>
      <c r="V35" s="195">
        <f t="shared" si="1"/>
        <v>10150003103.297121</v>
      </c>
      <c r="W35" s="195">
        <f t="shared" si="1"/>
        <v>11475838448.515226</v>
      </c>
      <c r="X35" s="195">
        <f t="shared" si="1"/>
        <v>12974859884.884239</v>
      </c>
      <c r="AA35" s="163" t="s">
        <v>334</v>
      </c>
    </row>
    <row r="36" spans="1:195" outlineLevel="1" x14ac:dyDescent="0.2">
      <c r="A36" s="74"/>
      <c r="B36" s="163" t="s">
        <v>148</v>
      </c>
      <c r="C36" s="163"/>
      <c r="D36" s="163"/>
      <c r="E36" s="163" t="s">
        <v>142</v>
      </c>
      <c r="F36" s="163"/>
      <c r="G36" s="163"/>
      <c r="H36" s="163"/>
      <c r="I36" s="163"/>
      <c r="J36" s="196">
        <f>'4. Input GAW'!I20</f>
        <v>3816036030.2411447</v>
      </c>
      <c r="K36" s="196">
        <f>'4. Input GAW'!J20</f>
        <v>3872488947.2648516</v>
      </c>
      <c r="L36" s="196">
        <f>'4. Input GAW'!K20</f>
        <v>4001722116.7506857</v>
      </c>
      <c r="M36" s="196">
        <f>'4. Input GAW'!L20</f>
        <v>4204969951.1475859</v>
      </c>
      <c r="N36" s="196">
        <f>'4. Input GAW'!M20</f>
        <v>4322087935.2059937</v>
      </c>
      <c r="O36" s="196">
        <f>'4. Input GAW'!N20</f>
        <v>4492893012.1031961</v>
      </c>
      <c r="P36" s="196">
        <f>'4. Input GAW'!O20</f>
        <v>4859109324.2551498</v>
      </c>
      <c r="Q36" s="196">
        <f>'4. Input GAW'!P20</f>
        <v>5263305606.4274158</v>
      </c>
      <c r="R36" s="197"/>
      <c r="S36" s="197"/>
      <c r="T36" s="197"/>
      <c r="U36" s="197"/>
      <c r="V36" s="197"/>
      <c r="W36" s="197"/>
      <c r="X36" s="197"/>
      <c r="Y36" s="163"/>
      <c r="Z36" s="163"/>
      <c r="AA36" s="163" t="s">
        <v>193</v>
      </c>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row>
    <row r="37" spans="1:195" outlineLevel="1" x14ac:dyDescent="0.2">
      <c r="A37" s="74"/>
      <c r="B37" s="163"/>
      <c r="C37" s="163"/>
      <c r="D37" s="163"/>
      <c r="E37" s="163"/>
      <c r="F37" s="163"/>
      <c r="G37" s="163"/>
      <c r="H37" s="163"/>
      <c r="I37" s="163"/>
      <c r="J37" s="198"/>
      <c r="K37" s="198"/>
      <c r="L37" s="198"/>
      <c r="M37" s="198"/>
      <c r="N37" s="198"/>
      <c r="O37" s="198"/>
      <c r="P37" s="198"/>
      <c r="Q37" s="198"/>
      <c r="R37" s="198"/>
      <c r="S37" s="198"/>
      <c r="T37" s="198"/>
      <c r="U37" s="198"/>
      <c r="V37" s="198"/>
      <c r="W37" s="198"/>
      <c r="X37" s="198"/>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row>
    <row r="38" spans="1:195" s="163" customFormat="1" outlineLevel="1" x14ac:dyDescent="0.2">
      <c r="A38" s="74"/>
      <c r="B38" s="163" t="s">
        <v>163</v>
      </c>
      <c r="E38" s="163" t="s">
        <v>142</v>
      </c>
      <c r="J38" s="196">
        <f>'4. Input GAW'!I21</f>
        <v>4206339756.893352</v>
      </c>
      <c r="K38" s="196">
        <f>'4. Input GAW'!J21</f>
        <v>4392558348.856945</v>
      </c>
      <c r="L38" s="196">
        <f>'4. Input GAW'!K21</f>
        <v>4631637611.1041307</v>
      </c>
      <c r="M38" s="196">
        <f>'4. Input GAW'!L21</f>
        <v>4981155070.4460382</v>
      </c>
      <c r="N38" s="196">
        <f>'4. Input GAW'!M21</f>
        <v>5238072315.9618559</v>
      </c>
      <c r="O38" s="196">
        <f>'4. Input GAW'!N21</f>
        <v>5643253344.8970203</v>
      </c>
      <c r="P38" s="196">
        <f>'4. Input GAW'!O21</f>
        <v>6183910918.9736729</v>
      </c>
      <c r="Q38" s="196">
        <f>'4. Input GAW'!P21</f>
        <v>6886035977.7930431</v>
      </c>
      <c r="R38" s="196">
        <f>'4. Input GAW'!Q31</f>
        <v>7776882894.5405235</v>
      </c>
      <c r="S38" s="196">
        <f>'4. Input GAW'!R31</f>
        <v>8785337988.6915016</v>
      </c>
      <c r="T38" s="195">
        <f>S38*($S$38/$P$38)^(1/3)</f>
        <v>9876207913.6813869</v>
      </c>
      <c r="U38" s="195">
        <f t="shared" ref="U38:X38" si="2">T38*($S$38/$P$38)^(1/3)</f>
        <v>11102530475.186705</v>
      </c>
      <c r="V38" s="195">
        <f t="shared" si="2"/>
        <v>12481124742.391298</v>
      </c>
      <c r="W38" s="195">
        <f t="shared" si="2"/>
        <v>14030898197.783386</v>
      </c>
      <c r="X38" s="195">
        <f t="shared" si="2"/>
        <v>15773106054.129772</v>
      </c>
      <c r="AA38" s="163" t="s">
        <v>334</v>
      </c>
    </row>
    <row r="39" spans="1:195" outlineLevel="1" x14ac:dyDescent="0.2">
      <c r="A39" s="74"/>
      <c r="B39" s="163" t="s">
        <v>149</v>
      </c>
      <c r="C39" s="163"/>
      <c r="D39" s="163"/>
      <c r="E39" s="163" t="s">
        <v>142</v>
      </c>
      <c r="F39" s="163"/>
      <c r="G39" s="163"/>
      <c r="H39" s="163"/>
      <c r="I39" s="163"/>
      <c r="J39" s="196">
        <f>'4. Input GAW'!I21</f>
        <v>4206339756.893352</v>
      </c>
      <c r="K39" s="196">
        <f>'4. Input GAW'!J21</f>
        <v>4392558348.856945</v>
      </c>
      <c r="L39" s="196">
        <f>'4. Input GAW'!K21</f>
        <v>4631637611.1041307</v>
      </c>
      <c r="M39" s="196">
        <f>'4. Input GAW'!L21</f>
        <v>4981155070.4460382</v>
      </c>
      <c r="N39" s="196">
        <f>'4. Input GAW'!M21</f>
        <v>5238072315.9618559</v>
      </c>
      <c r="O39" s="196">
        <f>'4. Input GAW'!N21</f>
        <v>5643253344.8970203</v>
      </c>
      <c r="P39" s="196">
        <f>'4. Input GAW'!O21</f>
        <v>6183910918.9736729</v>
      </c>
      <c r="Q39" s="196">
        <f>'4. Input GAW'!P21</f>
        <v>6886035977.7930431</v>
      </c>
      <c r="R39" s="197"/>
      <c r="S39" s="197"/>
      <c r="T39" s="197"/>
      <c r="U39" s="197"/>
      <c r="V39" s="197"/>
      <c r="W39" s="197"/>
      <c r="X39" s="197"/>
      <c r="Y39" s="163"/>
      <c r="Z39" s="163"/>
      <c r="AA39" s="163" t="s">
        <v>193</v>
      </c>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row>
    <row r="40" spans="1:195" outlineLevel="1" x14ac:dyDescent="0.2">
      <c r="A40" s="74"/>
      <c r="B40" s="163"/>
      <c r="C40" s="163"/>
      <c r="D40" s="163"/>
      <c r="E40" s="163"/>
      <c r="F40" s="163"/>
      <c r="G40" s="163"/>
      <c r="H40" s="163"/>
      <c r="I40" s="163"/>
      <c r="J40" s="198"/>
      <c r="K40" s="198"/>
      <c r="L40" s="198"/>
      <c r="M40" s="198"/>
      <c r="N40" s="198"/>
      <c r="O40" s="198"/>
      <c r="P40" s="198"/>
      <c r="Q40" s="198"/>
      <c r="R40" s="198"/>
      <c r="S40" s="198"/>
      <c r="T40" s="198"/>
      <c r="U40" s="198"/>
      <c r="V40" s="198"/>
      <c r="W40" s="198"/>
      <c r="X40" s="198"/>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row>
    <row r="41" spans="1:195" s="163" customFormat="1" outlineLevel="1" x14ac:dyDescent="0.2">
      <c r="A41" s="74"/>
      <c r="B41" s="163" t="s">
        <v>164</v>
      </c>
      <c r="E41" s="163" t="s">
        <v>142</v>
      </c>
      <c r="J41" s="196">
        <f>'4. Input GAW'!I22</f>
        <v>32609350.760469563</v>
      </c>
      <c r="K41" s="196">
        <f>'4. Input GAW'!J22</f>
        <v>30952417.930770628</v>
      </c>
      <c r="L41" s="196">
        <f>'4. Input GAW'!K22</f>
        <v>31165219.958033599</v>
      </c>
      <c r="M41" s="196">
        <f>'4. Input GAW'!L22</f>
        <v>34383308.263175763</v>
      </c>
      <c r="N41" s="196">
        <f>'4. Input GAW'!M22</f>
        <v>36805897.837221555</v>
      </c>
      <c r="O41" s="196">
        <f>'4. Input GAW'!N22</f>
        <v>38479449.241176091</v>
      </c>
      <c r="P41" s="196">
        <f>'4. Input GAW'!O22</f>
        <v>40426147.08856447</v>
      </c>
      <c r="Q41" s="196">
        <f>'4. Input GAW'!P22</f>
        <v>43083609.223635212</v>
      </c>
      <c r="R41" s="196">
        <f>'4. Input GAW'!Q32</f>
        <v>55476318.169195801</v>
      </c>
      <c r="S41" s="196">
        <f>'4. Input GAW'!R32</f>
        <v>69807124.144724965</v>
      </c>
      <c r="T41" s="195">
        <f>S41*($S$41/$P$41)^(1/3)</f>
        <v>83748855.027648538</v>
      </c>
      <c r="U41" s="195">
        <f t="shared" ref="U41:X41" si="3">T41*($S$41/$P$41)^(1/3)</f>
        <v>100474998.85399736</v>
      </c>
      <c r="V41" s="195">
        <f t="shared" si="3"/>
        <v>120541652.67546608</v>
      </c>
      <c r="W41" s="195">
        <f t="shared" si="3"/>
        <v>144615976.06830543</v>
      </c>
      <c r="X41" s="195">
        <f t="shared" si="3"/>
        <v>173498372.30533743</v>
      </c>
      <c r="AA41" s="163" t="s">
        <v>334</v>
      </c>
    </row>
    <row r="42" spans="1:195" outlineLevel="1" x14ac:dyDescent="0.2">
      <c r="A42" s="74"/>
      <c r="B42" s="163" t="s">
        <v>150</v>
      </c>
      <c r="C42" s="163"/>
      <c r="D42" s="163"/>
      <c r="E42" s="163" t="s">
        <v>142</v>
      </c>
      <c r="F42" s="163"/>
      <c r="G42" s="163"/>
      <c r="H42" s="163"/>
      <c r="I42" s="163"/>
      <c r="J42" s="196">
        <f>'4. Input GAW'!I22</f>
        <v>32609350.760469563</v>
      </c>
      <c r="K42" s="196">
        <f>'4. Input GAW'!J22</f>
        <v>30952417.930770628</v>
      </c>
      <c r="L42" s="196">
        <f>'4. Input GAW'!K22</f>
        <v>31165219.958033599</v>
      </c>
      <c r="M42" s="196">
        <f>'4. Input GAW'!L22</f>
        <v>34383308.263175763</v>
      </c>
      <c r="N42" s="196">
        <f>'4. Input GAW'!M22</f>
        <v>36805897.837221555</v>
      </c>
      <c r="O42" s="196">
        <f>'4. Input GAW'!N22</f>
        <v>38479449.241176091</v>
      </c>
      <c r="P42" s="196">
        <f>'4. Input GAW'!O22</f>
        <v>40426147.08856447</v>
      </c>
      <c r="Q42" s="196">
        <f>'4. Input GAW'!P22</f>
        <v>43083609.223635212</v>
      </c>
      <c r="R42" s="197"/>
      <c r="S42" s="197"/>
      <c r="T42" s="197"/>
      <c r="U42" s="197"/>
      <c r="V42" s="197"/>
      <c r="W42" s="197"/>
      <c r="X42" s="197"/>
      <c r="Y42" s="163"/>
      <c r="Z42" s="163"/>
      <c r="AA42" s="163" t="s">
        <v>193</v>
      </c>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row>
    <row r="43" spans="1:195" outlineLevel="1" x14ac:dyDescent="0.2">
      <c r="A43" s="74"/>
      <c r="B43" s="163"/>
      <c r="C43" s="163"/>
      <c r="D43" s="163"/>
      <c r="E43" s="163"/>
      <c r="F43" s="163"/>
      <c r="G43" s="163"/>
      <c r="H43" s="163"/>
      <c r="I43" s="163"/>
      <c r="J43" s="198"/>
      <c r="K43" s="198"/>
      <c r="L43" s="198"/>
      <c r="M43" s="198"/>
      <c r="N43" s="198"/>
      <c r="O43" s="198"/>
      <c r="P43" s="198"/>
      <c r="Q43" s="198"/>
      <c r="R43" s="198"/>
      <c r="S43" s="198"/>
      <c r="T43" s="198"/>
      <c r="U43" s="198"/>
      <c r="V43" s="198"/>
      <c r="W43" s="198"/>
      <c r="X43" s="198"/>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row>
    <row r="44" spans="1:195" s="163" customFormat="1" outlineLevel="1" x14ac:dyDescent="0.2">
      <c r="A44" s="74"/>
      <c r="B44" s="163" t="s">
        <v>165</v>
      </c>
      <c r="E44" s="163" t="s">
        <v>142</v>
      </c>
      <c r="J44" s="196">
        <f>'4. Input GAW'!I23</f>
        <v>3147081385.8288431</v>
      </c>
      <c r="K44" s="196">
        <f>'4. Input GAW'!J23</f>
        <v>3212442074.0699801</v>
      </c>
      <c r="L44" s="196">
        <f>'4. Input GAW'!K23</f>
        <v>3330010595.5347357</v>
      </c>
      <c r="M44" s="196">
        <f>'4. Input GAW'!L23</f>
        <v>3486043466.9143929</v>
      </c>
      <c r="N44" s="196">
        <f>'4. Input GAW'!M23</f>
        <v>4006176096.018537</v>
      </c>
      <c r="O44" s="196">
        <f>'4. Input GAW'!N23</f>
        <v>4163038439.8621588</v>
      </c>
      <c r="P44" s="196">
        <f>'4. Input GAW'!O23</f>
        <v>4432471953.5468626</v>
      </c>
      <c r="Q44" s="196">
        <f>'4. Input GAW'!P23</f>
        <v>4708087417.1400938</v>
      </c>
      <c r="R44" s="196">
        <f>'4. Input GAW'!Q33</f>
        <v>5340357605.3571119</v>
      </c>
      <c r="S44" s="196">
        <f>'4. Input GAW'!R33</f>
        <v>6101747319.570817</v>
      </c>
      <c r="T44" s="195">
        <f>S44*($S$44/$P$44)^(1/3)</f>
        <v>6787715431.2063942</v>
      </c>
      <c r="U44" s="195">
        <f t="shared" ref="U44:X44" si="4">T44*($S$44/$P$44)^(1/3)</f>
        <v>7550801165.964716</v>
      </c>
      <c r="V44" s="195">
        <f t="shared" si="4"/>
        <v>8399674209.3533516</v>
      </c>
      <c r="W44" s="195">
        <f t="shared" si="4"/>
        <v>9343978906.6756039</v>
      </c>
      <c r="X44" s="195">
        <f t="shared" si="4"/>
        <v>10394443835.830647</v>
      </c>
      <c r="AA44" s="163" t="s">
        <v>334</v>
      </c>
    </row>
    <row r="45" spans="1:195" outlineLevel="1" x14ac:dyDescent="0.2">
      <c r="A45" s="74"/>
      <c r="B45" s="163" t="s">
        <v>151</v>
      </c>
      <c r="C45" s="163"/>
      <c r="D45" s="163"/>
      <c r="E45" s="163" t="s">
        <v>142</v>
      </c>
      <c r="F45" s="163"/>
      <c r="G45" s="163"/>
      <c r="H45" s="163"/>
      <c r="I45" s="163"/>
      <c r="J45" s="196">
        <f>'4. Input GAW'!I23</f>
        <v>3147081385.8288431</v>
      </c>
      <c r="K45" s="196">
        <f>'4. Input GAW'!J23</f>
        <v>3212442074.0699801</v>
      </c>
      <c r="L45" s="196">
        <f>'4. Input GAW'!K23</f>
        <v>3330010595.5347357</v>
      </c>
      <c r="M45" s="196">
        <f>'4. Input GAW'!L23</f>
        <v>3486043466.9143929</v>
      </c>
      <c r="N45" s="196">
        <f>'4. Input GAW'!M23</f>
        <v>4006176096.018537</v>
      </c>
      <c r="O45" s="196">
        <f>'4. Input GAW'!N23</f>
        <v>4163038439.8621588</v>
      </c>
      <c r="P45" s="196">
        <f>'4. Input GAW'!O23</f>
        <v>4432471953.5468626</v>
      </c>
      <c r="Q45" s="196">
        <f>'4. Input GAW'!P23</f>
        <v>4708087417.1400938</v>
      </c>
      <c r="R45" s="197"/>
      <c r="S45" s="197"/>
      <c r="T45" s="197"/>
      <c r="U45" s="197"/>
      <c r="V45" s="197"/>
      <c r="W45" s="197"/>
      <c r="X45" s="197"/>
      <c r="Y45" s="163"/>
      <c r="Z45" s="163"/>
      <c r="AA45" s="163" t="s">
        <v>193</v>
      </c>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c r="DZ45" s="163"/>
      <c r="EA45" s="163"/>
      <c r="EB45" s="163"/>
      <c r="EC45" s="163"/>
      <c r="ED45" s="163"/>
      <c r="EE45" s="163"/>
      <c r="EF45" s="163"/>
      <c r="EG45" s="163"/>
      <c r="EH45" s="163"/>
      <c r="EI45" s="163"/>
      <c r="EJ45" s="163"/>
      <c r="EK45" s="163"/>
      <c r="EL45" s="163"/>
      <c r="EM45" s="163"/>
      <c r="EN45" s="163"/>
      <c r="EO45" s="163"/>
      <c r="EP45" s="163"/>
      <c r="EQ45" s="163"/>
      <c r="ER45" s="163"/>
      <c r="ES45" s="163"/>
      <c r="ET45" s="163"/>
      <c r="EU45" s="163"/>
      <c r="EV45" s="163"/>
      <c r="EW45" s="163"/>
      <c r="EX45" s="163"/>
      <c r="EY45" s="163"/>
      <c r="EZ45" s="163"/>
      <c r="FA45" s="163"/>
      <c r="FB45" s="163"/>
      <c r="FC45" s="163"/>
      <c r="FD45" s="163"/>
      <c r="FE45" s="163"/>
      <c r="FF45" s="163"/>
      <c r="FG45" s="163"/>
      <c r="FH45" s="163"/>
      <c r="FI45" s="163"/>
      <c r="FJ45" s="163"/>
      <c r="FK45" s="163"/>
      <c r="FL45" s="163"/>
      <c r="FM45" s="163"/>
      <c r="FN45" s="163"/>
      <c r="FO45" s="163"/>
      <c r="FP45" s="163"/>
      <c r="FQ45" s="163"/>
      <c r="FR45" s="163"/>
      <c r="FS45" s="163"/>
      <c r="FT45" s="163"/>
      <c r="FU45" s="163"/>
      <c r="FV45" s="163"/>
      <c r="FW45" s="163"/>
      <c r="FX45" s="163"/>
      <c r="FY45" s="163"/>
      <c r="FZ45" s="163"/>
      <c r="GA45" s="163"/>
      <c r="GB45" s="163"/>
      <c r="GC45" s="163"/>
      <c r="GD45" s="163"/>
      <c r="GE45" s="163"/>
      <c r="GF45" s="163"/>
      <c r="GG45" s="163"/>
      <c r="GH45" s="163"/>
      <c r="GI45" s="163"/>
      <c r="GJ45" s="163"/>
      <c r="GK45" s="163"/>
      <c r="GL45" s="163"/>
      <c r="GM45" s="163"/>
    </row>
    <row r="46" spans="1:195" outlineLevel="1" x14ac:dyDescent="0.2">
      <c r="A46" s="74"/>
      <c r="B46" s="163"/>
      <c r="C46" s="163"/>
      <c r="D46" s="163"/>
      <c r="E46" s="163"/>
      <c r="F46" s="163"/>
      <c r="G46" s="163"/>
      <c r="H46" s="163"/>
      <c r="I46" s="163"/>
      <c r="J46" s="198"/>
      <c r="K46" s="198"/>
      <c r="L46" s="198"/>
      <c r="M46" s="198"/>
      <c r="N46" s="198"/>
      <c r="O46" s="198"/>
      <c r="P46" s="198"/>
      <c r="Q46" s="198"/>
      <c r="R46" s="198"/>
      <c r="S46" s="198"/>
      <c r="T46" s="198"/>
      <c r="U46" s="198"/>
      <c r="V46" s="198"/>
      <c r="W46" s="198"/>
      <c r="X46" s="198"/>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row>
    <row r="47" spans="1:195" s="163" customFormat="1" outlineLevel="1" x14ac:dyDescent="0.2">
      <c r="A47" s="74"/>
      <c r="B47" s="163" t="s">
        <v>166</v>
      </c>
      <c r="E47" s="163" t="s">
        <v>142</v>
      </c>
      <c r="J47" s="196">
        <f>'4. Input GAW'!I24</f>
        <v>247376985.14209861</v>
      </c>
      <c r="K47" s="196">
        <f>'4. Input GAW'!J24</f>
        <v>247537211.48005185</v>
      </c>
      <c r="L47" s="196">
        <f>'4. Input GAW'!K24</f>
        <v>250371891.36547279</v>
      </c>
      <c r="M47" s="196">
        <f>'4. Input GAW'!L24</f>
        <v>251548672.05141035</v>
      </c>
      <c r="N47" s="196">
        <f>'4. Input GAW'!M24</f>
        <v>247764056.61349103</v>
      </c>
      <c r="O47" s="196">
        <f>'4. Input GAW'!N24</f>
        <v>246409319.52908033</v>
      </c>
      <c r="P47" s="196">
        <f>'4. Input GAW'!O24</f>
        <v>246405479.89350191</v>
      </c>
      <c r="Q47" s="196">
        <f>'4. Input GAW'!P24</f>
        <v>257019451.12910587</v>
      </c>
      <c r="R47" s="196">
        <f>'4. Input GAW'!Q34</f>
        <v>265782674.02130175</v>
      </c>
      <c r="S47" s="196">
        <f>'4. Input GAW'!R34</f>
        <v>278062309.09994149</v>
      </c>
      <c r="T47" s="195">
        <f>S47*($S$47/$P$47)^(1/3)</f>
        <v>289493874.8082931</v>
      </c>
      <c r="U47" s="195">
        <f t="shared" ref="U47:X47" si="5">T47*($S$47/$P$47)^(1/3)</f>
        <v>301395409.6216535</v>
      </c>
      <c r="V47" s="195">
        <f t="shared" si="5"/>
        <v>313786234.68686265</v>
      </c>
      <c r="W47" s="195">
        <f t="shared" si="5"/>
        <v>326686465.47258145</v>
      </c>
      <c r="X47" s="195">
        <f t="shared" si="5"/>
        <v>340117044.42507333</v>
      </c>
      <c r="AA47" s="163" t="s">
        <v>334</v>
      </c>
    </row>
    <row r="48" spans="1:195" outlineLevel="1" x14ac:dyDescent="0.2">
      <c r="A48" s="74"/>
      <c r="B48" s="163" t="s">
        <v>147</v>
      </c>
      <c r="C48" s="163"/>
      <c r="D48" s="163"/>
      <c r="E48" s="163" t="s">
        <v>142</v>
      </c>
      <c r="F48" s="163"/>
      <c r="G48" s="163"/>
      <c r="H48" s="163"/>
      <c r="I48" s="163"/>
      <c r="J48" s="196">
        <f>'4. Input GAW'!I24</f>
        <v>247376985.14209861</v>
      </c>
      <c r="K48" s="196">
        <f>'4. Input GAW'!J24</f>
        <v>247537211.48005185</v>
      </c>
      <c r="L48" s="196">
        <f>'4. Input GAW'!K24</f>
        <v>250371891.36547279</v>
      </c>
      <c r="M48" s="196">
        <f>'4. Input GAW'!L24</f>
        <v>251548672.05141035</v>
      </c>
      <c r="N48" s="196">
        <f>'4. Input GAW'!M24</f>
        <v>247764056.61349103</v>
      </c>
      <c r="O48" s="196">
        <f>'4. Input GAW'!N24</f>
        <v>246409319.52908033</v>
      </c>
      <c r="P48" s="196">
        <f>'4. Input GAW'!O24</f>
        <v>246405479.89350191</v>
      </c>
      <c r="Q48" s="196">
        <f>'4. Input GAW'!P24</f>
        <v>257019451.12910587</v>
      </c>
      <c r="R48" s="197"/>
      <c r="S48" s="197"/>
      <c r="T48" s="197"/>
      <c r="U48" s="197"/>
      <c r="V48" s="197"/>
      <c r="W48" s="197"/>
      <c r="X48" s="197"/>
      <c r="Y48" s="163"/>
      <c r="Z48" s="163"/>
      <c r="AA48" s="163" t="s">
        <v>193</v>
      </c>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c r="DZ48" s="163"/>
      <c r="EA48" s="163"/>
      <c r="EB48" s="163"/>
      <c r="EC48" s="163"/>
      <c r="ED48" s="163"/>
      <c r="EE48" s="163"/>
      <c r="EF48" s="163"/>
      <c r="EG48" s="163"/>
      <c r="EH48" s="163"/>
      <c r="EI48" s="163"/>
      <c r="EJ48" s="163"/>
      <c r="EK48" s="163"/>
      <c r="EL48" s="163"/>
      <c r="EM48" s="163"/>
      <c r="EN48" s="163"/>
      <c r="EO48" s="163"/>
      <c r="EP48" s="163"/>
      <c r="EQ48" s="163"/>
      <c r="ER48" s="163"/>
      <c r="ES48" s="163"/>
      <c r="ET48" s="163"/>
      <c r="EU48" s="163"/>
      <c r="EV48" s="163"/>
      <c r="EW48" s="163"/>
      <c r="EX48" s="163"/>
      <c r="EY48" s="163"/>
      <c r="EZ48" s="163"/>
      <c r="FA48" s="163"/>
      <c r="FB48" s="163"/>
      <c r="FC48" s="163"/>
      <c r="FD48" s="163"/>
      <c r="FE48" s="163"/>
      <c r="FF48" s="163"/>
      <c r="FG48" s="163"/>
      <c r="FH48" s="163"/>
      <c r="FI48" s="163"/>
      <c r="FJ48" s="163"/>
      <c r="FK48" s="163"/>
      <c r="FL48" s="163"/>
      <c r="FM48" s="163"/>
      <c r="FN48" s="163"/>
      <c r="FO48" s="163"/>
      <c r="FP48" s="163"/>
      <c r="FQ48" s="163"/>
      <c r="FR48" s="163"/>
      <c r="FS48" s="163"/>
      <c r="FT48" s="163"/>
      <c r="FU48" s="163"/>
      <c r="FV48" s="163"/>
      <c r="FW48" s="163"/>
      <c r="FX48" s="163"/>
      <c r="FY48" s="163"/>
      <c r="FZ48" s="163"/>
      <c r="GA48" s="163"/>
      <c r="GB48" s="163"/>
      <c r="GC48" s="163"/>
      <c r="GD48" s="163"/>
      <c r="GE48" s="163"/>
      <c r="GF48" s="163"/>
      <c r="GG48" s="163"/>
      <c r="GH48" s="163"/>
      <c r="GI48" s="163"/>
      <c r="GJ48" s="163"/>
      <c r="GK48" s="163"/>
      <c r="GL48" s="163"/>
      <c r="GM48" s="163"/>
    </row>
    <row r="49" spans="1:214" outlineLevel="1" x14ac:dyDescent="0.2">
      <c r="A49" s="163"/>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3"/>
      <c r="CK49" s="163"/>
      <c r="CL49" s="163"/>
      <c r="CM49" s="163"/>
      <c r="CN49" s="163"/>
      <c r="CO49" s="163"/>
      <c r="CP49" s="163"/>
      <c r="CQ49" s="163"/>
      <c r="CR49" s="163"/>
      <c r="CS49" s="163"/>
      <c r="CT49" s="163"/>
      <c r="CU49" s="163"/>
      <c r="CV49" s="163"/>
      <c r="CW49" s="163"/>
      <c r="CX49" s="163"/>
      <c r="CY49" s="163"/>
      <c r="CZ49" s="163"/>
      <c r="DA49" s="163"/>
      <c r="DB49" s="163"/>
      <c r="DC49" s="163"/>
      <c r="DD49" s="163"/>
      <c r="DE49" s="163"/>
      <c r="DF49" s="163"/>
      <c r="DG49" s="163"/>
      <c r="DH49" s="163"/>
      <c r="DI49" s="163"/>
      <c r="DJ49" s="163"/>
      <c r="DK49" s="163"/>
      <c r="DL49" s="163"/>
      <c r="DM49" s="163"/>
      <c r="DN49" s="163"/>
      <c r="DO49" s="163"/>
      <c r="DP49" s="163"/>
      <c r="DQ49" s="163"/>
      <c r="DR49" s="163"/>
      <c r="DS49" s="163"/>
      <c r="DT49" s="163"/>
      <c r="DU49" s="163"/>
      <c r="DV49" s="163"/>
      <c r="DW49" s="163"/>
      <c r="DX49" s="163"/>
      <c r="DY49" s="163"/>
      <c r="DZ49" s="163"/>
      <c r="EA49" s="163"/>
      <c r="EB49" s="163"/>
      <c r="EC49" s="163"/>
      <c r="ED49" s="163"/>
      <c r="EE49" s="163"/>
      <c r="EF49" s="163"/>
      <c r="EG49" s="163"/>
      <c r="EH49" s="163"/>
      <c r="EI49" s="163"/>
      <c r="EJ49" s="163"/>
      <c r="EK49" s="163"/>
      <c r="EL49" s="163"/>
      <c r="EM49" s="163"/>
      <c r="EN49" s="163"/>
      <c r="EO49" s="163"/>
      <c r="EP49" s="163"/>
      <c r="EQ49" s="163"/>
      <c r="ER49" s="163"/>
      <c r="ES49" s="163"/>
      <c r="ET49" s="163"/>
      <c r="EU49" s="163"/>
      <c r="EV49" s="163"/>
      <c r="EW49" s="163"/>
      <c r="EX49" s="163"/>
      <c r="EY49" s="163"/>
      <c r="EZ49" s="163"/>
      <c r="FA49" s="163"/>
      <c r="FB49" s="163"/>
      <c r="FC49" s="163"/>
      <c r="FD49" s="163"/>
      <c r="FE49" s="163"/>
      <c r="FF49" s="163"/>
      <c r="FG49" s="163"/>
      <c r="FH49" s="163"/>
      <c r="FI49" s="163"/>
      <c r="FJ49" s="163"/>
      <c r="FK49" s="163"/>
      <c r="FL49" s="163"/>
      <c r="FM49" s="163"/>
      <c r="FN49" s="163"/>
      <c r="FO49" s="163"/>
      <c r="FP49" s="163"/>
      <c r="FQ49" s="163"/>
      <c r="FR49" s="163"/>
      <c r="FS49" s="163"/>
      <c r="FT49" s="163"/>
      <c r="FU49" s="163"/>
      <c r="FV49" s="163"/>
      <c r="FW49" s="163"/>
      <c r="FX49" s="163"/>
      <c r="FY49" s="163"/>
      <c r="FZ49" s="163"/>
      <c r="GA49" s="163"/>
      <c r="GB49" s="163"/>
      <c r="GC49" s="163"/>
      <c r="GD49" s="163"/>
      <c r="GE49" s="163"/>
      <c r="GF49" s="163"/>
      <c r="GG49" s="163"/>
      <c r="GH49" s="163"/>
      <c r="GI49" s="163"/>
      <c r="GJ49" s="163"/>
      <c r="GK49" s="163"/>
      <c r="GL49" s="163"/>
      <c r="GM49" s="163"/>
    </row>
    <row r="50" spans="1:214" s="163" customFormat="1" x14ac:dyDescent="0.2"/>
    <row r="51" spans="1:214" s="163" customFormat="1" x14ac:dyDescent="0.2">
      <c r="A51" s="87"/>
      <c r="B51" s="86"/>
      <c r="C51" s="86"/>
      <c r="D51" s="87"/>
      <c r="E51" s="87"/>
      <c r="F51" s="87"/>
      <c r="G51" s="87"/>
      <c r="H51" s="87"/>
      <c r="I51" s="87"/>
      <c r="J51" s="88"/>
      <c r="K51" s="88"/>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c r="DQ51" s="87"/>
      <c r="DR51" s="87"/>
      <c r="DS51" s="87"/>
      <c r="DT51" s="87"/>
      <c r="DU51" s="87"/>
      <c r="DV51" s="87"/>
      <c r="DW51" s="87"/>
      <c r="DX51" s="87"/>
      <c r="DY51" s="87"/>
      <c r="DZ51" s="87"/>
      <c r="EA51" s="87"/>
      <c r="EB51" s="87"/>
      <c r="EC51" s="87"/>
      <c r="ED51" s="87"/>
      <c r="EE51" s="87"/>
      <c r="EF51" s="87"/>
      <c r="EG51" s="87"/>
      <c r="EH51" s="87"/>
      <c r="EI51" s="87"/>
      <c r="EJ51" s="87"/>
      <c r="EK51" s="87"/>
      <c r="EL51" s="87"/>
      <c r="EM51" s="87"/>
      <c r="EN51" s="87"/>
      <c r="EO51" s="87"/>
      <c r="EP51" s="87"/>
      <c r="EQ51" s="87"/>
      <c r="ER51" s="87"/>
      <c r="ES51" s="87"/>
      <c r="ET51" s="87"/>
      <c r="EU51" s="87"/>
      <c r="EV51" s="87"/>
      <c r="EW51" s="87"/>
      <c r="EX51" s="87"/>
      <c r="EY51" s="87"/>
      <c r="EZ51" s="87"/>
      <c r="FA51" s="87"/>
      <c r="FB51" s="87"/>
      <c r="FC51" s="87"/>
      <c r="FD51" s="87"/>
      <c r="FE51" s="87"/>
      <c r="FF51" s="87"/>
      <c r="FG51" s="87"/>
      <c r="FH51" s="87"/>
      <c r="FI51" s="87"/>
      <c r="FJ51" s="87"/>
      <c r="FK51" s="87"/>
      <c r="FL51" s="87"/>
      <c r="FM51" s="87"/>
      <c r="FN51" s="87"/>
      <c r="FO51" s="87"/>
      <c r="FP51" s="87"/>
      <c r="FQ51" s="87"/>
      <c r="FR51" s="87"/>
      <c r="FS51" s="87"/>
      <c r="FT51" s="87"/>
      <c r="FU51" s="87"/>
      <c r="FV51" s="87"/>
      <c r="FW51" s="87"/>
      <c r="FX51" s="87"/>
      <c r="FY51" s="87"/>
      <c r="FZ51" s="87"/>
      <c r="GA51" s="87"/>
      <c r="GB51" s="87"/>
      <c r="GC51" s="87"/>
      <c r="GD51" s="87"/>
      <c r="GE51" s="87"/>
      <c r="GF51" s="87"/>
      <c r="GG51" s="87"/>
      <c r="GH51" s="87"/>
      <c r="GI51" s="87"/>
      <c r="GJ51" s="87"/>
      <c r="GK51" s="87"/>
      <c r="GL51" s="87"/>
      <c r="GM51" s="87"/>
      <c r="GN51" s="87"/>
      <c r="GO51" s="87"/>
      <c r="GP51" s="87"/>
      <c r="GQ51" s="87"/>
      <c r="GR51" s="87"/>
      <c r="GS51" s="87"/>
      <c r="GT51" s="87"/>
      <c r="GU51" s="87"/>
      <c r="GV51" s="87"/>
      <c r="GW51" s="87"/>
      <c r="GX51" s="87"/>
      <c r="GY51" s="87"/>
      <c r="GZ51" s="87"/>
      <c r="HA51" s="87"/>
      <c r="HB51" s="87"/>
      <c r="HC51" s="87"/>
    </row>
    <row r="52" spans="1:214" s="87" customFormat="1" x14ac:dyDescent="0.2">
      <c r="A52" s="184"/>
      <c r="B52" s="184" t="s">
        <v>309</v>
      </c>
      <c r="C52" s="184"/>
      <c r="D52" s="184"/>
      <c r="E52" s="184"/>
      <c r="F52" s="184"/>
      <c r="G52" s="184"/>
      <c r="H52" s="184"/>
      <c r="I52" s="184"/>
      <c r="J52" s="186">
        <v>2017</v>
      </c>
      <c r="K52" s="186">
        <v>2018</v>
      </c>
      <c r="L52" s="186">
        <v>2019</v>
      </c>
      <c r="M52" s="186">
        <v>2020</v>
      </c>
      <c r="N52" s="186">
        <v>2021</v>
      </c>
      <c r="O52" s="186">
        <v>2022</v>
      </c>
      <c r="P52" s="186">
        <v>2023</v>
      </c>
      <c r="Q52" s="186">
        <v>2024</v>
      </c>
      <c r="R52" s="186">
        <v>2025</v>
      </c>
      <c r="S52" s="186">
        <v>2026</v>
      </c>
      <c r="T52" s="186">
        <v>2027</v>
      </c>
      <c r="U52" s="186">
        <v>2028</v>
      </c>
      <c r="V52" s="186">
        <v>2029</v>
      </c>
      <c r="W52" s="186">
        <v>2030</v>
      </c>
      <c r="X52" s="186">
        <v>2031</v>
      </c>
      <c r="Y52" s="184"/>
      <c r="Z52" s="184"/>
      <c r="AA52" s="184" t="s">
        <v>40</v>
      </c>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A52" s="184"/>
      <c r="BB52" s="184"/>
      <c r="BC52" s="184"/>
      <c r="BD52" s="184"/>
      <c r="BE52" s="184"/>
      <c r="BF52" s="184"/>
      <c r="BG52" s="184"/>
      <c r="BH52" s="184"/>
      <c r="BI52" s="184"/>
      <c r="BJ52" s="184"/>
      <c r="BK52" s="184"/>
      <c r="BL52" s="184"/>
      <c r="BM52" s="184"/>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4"/>
      <c r="DF52" s="184"/>
      <c r="DG52" s="184"/>
      <c r="DH52" s="184"/>
      <c r="DI52" s="184"/>
      <c r="DJ52" s="184"/>
      <c r="DK52" s="184"/>
      <c r="DL52" s="184"/>
      <c r="DM52" s="184"/>
      <c r="DN52" s="184"/>
      <c r="DO52" s="184"/>
      <c r="DP52" s="184"/>
      <c r="DQ52" s="184"/>
      <c r="DR52" s="184"/>
      <c r="DS52" s="184"/>
      <c r="DT52" s="184"/>
      <c r="DU52" s="184"/>
      <c r="DV52" s="184"/>
      <c r="DW52" s="184"/>
      <c r="DX52" s="184"/>
      <c r="DY52" s="184"/>
      <c r="DZ52" s="184"/>
      <c r="EA52" s="184"/>
      <c r="EB52" s="184"/>
      <c r="EC52" s="184"/>
      <c r="ED52" s="184"/>
      <c r="EE52" s="184"/>
      <c r="EF52" s="184"/>
      <c r="EG52" s="184"/>
      <c r="EH52" s="184"/>
      <c r="EI52" s="184"/>
      <c r="EJ52" s="184"/>
      <c r="EK52" s="184"/>
      <c r="EL52" s="184"/>
      <c r="EM52" s="184"/>
      <c r="EN52" s="184"/>
      <c r="EO52" s="184"/>
      <c r="EP52" s="184"/>
      <c r="EQ52" s="184"/>
      <c r="ER52" s="184"/>
      <c r="ES52" s="184"/>
      <c r="ET52" s="184"/>
      <c r="EU52" s="184"/>
      <c r="EV52" s="184"/>
      <c r="EW52" s="184"/>
      <c r="EX52" s="184"/>
      <c r="EY52" s="184"/>
      <c r="EZ52" s="184"/>
      <c r="FA52" s="184"/>
      <c r="FB52" s="184"/>
      <c r="FC52" s="184"/>
      <c r="FD52" s="184"/>
      <c r="FE52" s="184"/>
      <c r="FF52" s="184"/>
      <c r="FG52" s="184"/>
      <c r="FH52" s="184"/>
      <c r="FI52" s="184"/>
      <c r="FJ52" s="184"/>
      <c r="FK52" s="184"/>
      <c r="FL52" s="184"/>
      <c r="FM52" s="184"/>
      <c r="FN52" s="184"/>
      <c r="FO52" s="184"/>
      <c r="FP52" s="184"/>
      <c r="FQ52" s="184"/>
      <c r="FR52" s="184"/>
      <c r="FS52" s="184"/>
      <c r="FT52" s="184"/>
      <c r="FU52" s="184"/>
      <c r="FV52" s="184"/>
      <c r="FW52" s="184"/>
      <c r="FX52" s="184"/>
      <c r="FY52" s="184"/>
      <c r="FZ52" s="184"/>
      <c r="GA52" s="184"/>
      <c r="GB52" s="184"/>
      <c r="GC52" s="184"/>
      <c r="GD52" s="184"/>
      <c r="GE52" s="184"/>
      <c r="GF52" s="184"/>
      <c r="GG52" s="184"/>
      <c r="GH52" s="184"/>
      <c r="GI52" s="184"/>
      <c r="GJ52" s="184"/>
      <c r="GK52" s="184"/>
      <c r="GL52" s="184"/>
      <c r="GM52" s="184"/>
      <c r="GN52" s="184"/>
      <c r="GO52" s="184"/>
      <c r="GP52" s="184"/>
      <c r="GQ52" s="184"/>
      <c r="GR52" s="184"/>
      <c r="GS52" s="184"/>
      <c r="GT52" s="184"/>
      <c r="GU52" s="184"/>
      <c r="GV52" s="184"/>
      <c r="GW52" s="184"/>
      <c r="GX52" s="184"/>
      <c r="GY52" s="184"/>
      <c r="GZ52" s="184"/>
      <c r="HA52" s="184"/>
      <c r="HB52" s="184"/>
      <c r="HC52" s="184"/>
    </row>
    <row r="53" spans="1:214" s="184" customFormat="1" x14ac:dyDescent="0.2">
      <c r="A53" s="163"/>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c r="BZ53" s="163"/>
      <c r="CA53" s="163"/>
      <c r="CB53" s="163"/>
      <c r="CC53" s="163"/>
      <c r="CD53" s="163"/>
      <c r="CE53" s="163"/>
      <c r="CF53" s="163"/>
      <c r="CG53" s="163"/>
      <c r="CH53" s="163"/>
      <c r="CI53" s="163"/>
      <c r="CJ53" s="163"/>
      <c r="CK53" s="163"/>
      <c r="CL53" s="163"/>
      <c r="CM53" s="163"/>
      <c r="CN53" s="163"/>
      <c r="CO53" s="163"/>
      <c r="CP53" s="163"/>
      <c r="CQ53" s="163"/>
      <c r="CR53" s="163"/>
      <c r="CS53" s="163"/>
      <c r="CT53" s="163"/>
      <c r="CU53" s="163"/>
      <c r="CV53" s="163"/>
      <c r="CW53" s="163"/>
      <c r="CX53" s="163"/>
      <c r="CY53" s="163"/>
      <c r="CZ53" s="163"/>
      <c r="DA53" s="163"/>
      <c r="DB53" s="163"/>
      <c r="DC53" s="163"/>
      <c r="DD53" s="163"/>
      <c r="DE53" s="163"/>
      <c r="DF53" s="163"/>
      <c r="DG53" s="163"/>
      <c r="DH53" s="163"/>
      <c r="DI53" s="163"/>
      <c r="DJ53" s="163"/>
      <c r="DK53" s="163"/>
      <c r="DL53" s="163"/>
      <c r="DM53" s="163"/>
      <c r="DN53" s="163"/>
      <c r="DO53" s="163"/>
      <c r="DP53" s="163"/>
      <c r="DQ53" s="163"/>
      <c r="DR53" s="163"/>
      <c r="DS53" s="163"/>
      <c r="DT53" s="163"/>
      <c r="DU53" s="163"/>
      <c r="DV53" s="163"/>
      <c r="DW53" s="163"/>
      <c r="DX53" s="163"/>
      <c r="DY53" s="163"/>
      <c r="DZ53" s="163"/>
      <c r="EA53" s="163"/>
      <c r="EB53" s="163"/>
      <c r="EC53" s="163"/>
      <c r="ED53" s="163"/>
      <c r="EE53" s="163"/>
      <c r="EF53" s="163"/>
      <c r="EG53" s="163"/>
      <c r="EH53" s="163"/>
      <c r="EI53" s="163"/>
      <c r="EJ53" s="163"/>
      <c r="EK53" s="163"/>
      <c r="EL53" s="163"/>
      <c r="EM53" s="163"/>
      <c r="EN53" s="163"/>
      <c r="EO53" s="163"/>
      <c r="EP53" s="163"/>
      <c r="EQ53" s="163"/>
      <c r="ER53" s="163"/>
      <c r="ES53" s="163"/>
      <c r="ET53" s="163"/>
      <c r="EU53" s="163"/>
      <c r="EV53" s="163"/>
      <c r="EW53" s="163"/>
      <c r="EX53" s="163"/>
      <c r="EY53" s="163"/>
      <c r="EZ53" s="163"/>
      <c r="FA53" s="163"/>
      <c r="FB53" s="163"/>
      <c r="FC53" s="163"/>
      <c r="FD53" s="163"/>
      <c r="FE53" s="163"/>
      <c r="FF53" s="163"/>
      <c r="FG53" s="163"/>
      <c r="FH53" s="163"/>
      <c r="FI53" s="163"/>
      <c r="FJ53" s="163"/>
      <c r="FK53" s="163"/>
      <c r="FL53" s="163"/>
      <c r="FM53" s="163"/>
      <c r="FN53" s="163"/>
      <c r="FO53" s="163"/>
      <c r="FP53" s="163"/>
      <c r="FQ53" s="163"/>
      <c r="FR53" s="163"/>
      <c r="FS53" s="163"/>
      <c r="FT53" s="163"/>
      <c r="FU53" s="163"/>
      <c r="FV53" s="163"/>
      <c r="FW53" s="163"/>
      <c r="FX53" s="163"/>
      <c r="FY53" s="163"/>
      <c r="FZ53" s="163"/>
      <c r="GA53" s="163"/>
      <c r="GB53" s="163"/>
      <c r="GC53" s="163"/>
      <c r="GD53" s="163"/>
      <c r="GE53" s="163"/>
      <c r="GF53" s="163"/>
      <c r="GG53" s="163"/>
      <c r="GH53" s="163"/>
      <c r="GI53" s="163"/>
      <c r="GJ53" s="163"/>
      <c r="GK53" s="163"/>
      <c r="GL53" s="163"/>
      <c r="GM53" s="163"/>
      <c r="GN53" s="163"/>
      <c r="GO53" s="163"/>
      <c r="GP53" s="163"/>
      <c r="GQ53" s="163"/>
      <c r="GR53" s="163"/>
      <c r="GS53" s="163"/>
      <c r="GT53" s="163"/>
      <c r="GU53" s="163"/>
      <c r="GV53" s="163"/>
      <c r="GW53" s="163"/>
      <c r="GX53" s="163"/>
      <c r="GY53" s="163"/>
      <c r="GZ53" s="163"/>
      <c r="HA53" s="163"/>
      <c r="HB53" s="163"/>
      <c r="HC53" s="163"/>
    </row>
    <row r="54" spans="1:214" s="163" customFormat="1" outlineLevel="1" x14ac:dyDescent="0.2">
      <c r="B54" s="169" t="s">
        <v>310</v>
      </c>
      <c r="C54" s="169"/>
      <c r="K54" s="174"/>
      <c r="L54" s="174"/>
      <c r="M54" s="174"/>
      <c r="N54" s="174"/>
      <c r="O54" s="174"/>
      <c r="P54" s="174"/>
      <c r="Q54" s="174"/>
      <c r="R54" s="174"/>
      <c r="S54" s="174"/>
      <c r="T54" s="174"/>
      <c r="U54" s="174"/>
      <c r="V54" s="174"/>
      <c r="W54" s="174"/>
      <c r="X54" s="174"/>
      <c r="Y54" s="175"/>
      <c r="Z54" s="175"/>
    </row>
    <row r="55" spans="1:214" s="163" customFormat="1" outlineLevel="1" x14ac:dyDescent="0.2">
      <c r="B55" s="177" t="s">
        <v>249</v>
      </c>
      <c r="C55" s="177">
        <v>2008</v>
      </c>
      <c r="E55" s="163" t="s">
        <v>142</v>
      </c>
      <c r="J55" s="195">
        <f>IF(AND(J$16=2017,$C55&lt;J$16),J$26/10,
IF(J$16=$C55,J$26-SUM(J$54:J54),
IF(J$16-$C55&lt;10,I55,0)))</f>
        <v>321679074.39073354</v>
      </c>
      <c r="K55" s="195">
        <f>IF(AND(K$16=2017,$C55&lt;K$16),K$26/10,IF(K$16=$C55,K$26-SUM(K$54:K54),IF(K$16-$C55&lt;10,J55,0)))</f>
        <v>0</v>
      </c>
      <c r="L55" s="195">
        <f>IF(AND(L$16=2017,$C55&lt;L$16),L$26/10,IF(L$16=$C55,L$26-SUM(L$54:L54),IF(L$16-$C55&lt;10,K55,0)))</f>
        <v>0</v>
      </c>
      <c r="M55" s="195">
        <f>IF(AND(M$16=2017,$C55&lt;M$16),M$26/10,IF(M$16=$C55,M$26-SUM(M$54:M54),IF(M$16-$C55&lt;10,L55,0)))</f>
        <v>0</v>
      </c>
      <c r="N55" s="195">
        <f>IF(AND(N$16=2017,$C55&lt;N$16),N$26/10,IF(N$16=$C55,N$26-SUM(N$54:N54),IF(N$16-$C55&lt;10,M55,0)))</f>
        <v>0</v>
      </c>
      <c r="O55" s="195">
        <f>IF(AND(O$16=2017,$C55&lt;O$16),O$26/10,IF(O$16=$C55,O$26-SUM(O$54:O54),IF(O$16-$C55&lt;10,N55,0)))</f>
        <v>0</v>
      </c>
      <c r="P55" s="195">
        <f>IF(AND(P$16=2017,$C55&lt;P$16),P$26/10,IF(P$16=$C55,P$26-SUM(P$54:P54),IF(P$16-$C55&lt;10,O55,0)))</f>
        <v>0</v>
      </c>
      <c r="Q55" s="195">
        <f>IF(AND(Q$16=2017,$C55&lt;Q$16),Q$26/10,IF(Q$16=$C55,Q$26-SUM(Q$54:Q54),IF(Q$16-$C55&lt;10,P55,0)))</f>
        <v>0</v>
      </c>
      <c r="R55" s="195">
        <f>IF(AND(R$16=2017,$C55&lt;R$16),R$26/10,IF(R$16=$C55,R$26-SUM(R$54:R54),IF(R$16-$C55&lt;10,Q55,0)))</f>
        <v>0</v>
      </c>
      <c r="S55" s="195">
        <f>IF(AND(S$16=2017,$C55&lt;S$16),S$26/10,IF(S$16=$C55,S$26-SUM(S$54:S54),IF(S$16-$C55&lt;10,R55,0)))</f>
        <v>0</v>
      </c>
      <c r="T55" s="195">
        <f>IF(AND(T$16=2017,$C55&lt;T$16),T$26/10,IF(T$16=$C55,T$26-SUM(T$54:T54),IF(T$16-$C55&lt;10,S55,0)))</f>
        <v>0</v>
      </c>
      <c r="U55" s="195">
        <f>IF(AND(U$16=2017,$C55&lt;U$16),U$26/10,IF(U$16=$C55,U$26-SUM(U$54:U54),IF(U$16-$C55&lt;10,T55,0)))</f>
        <v>0</v>
      </c>
      <c r="V55" s="195">
        <f>IF(AND(V$16=2017,$C55&lt;V$16),V$26/10,IF(V$16=$C55,V$26-SUM(V$54:V54),IF(V$16-$C55&lt;10,U55,0)))</f>
        <v>0</v>
      </c>
      <c r="W55" s="195">
        <f>IF(AND(W$16=2017,$C55&lt;W$16),W$26/10,IF(W$16=$C55,W$26-SUM(W$54:W54),IF(W$16-$C55&lt;10,V55,0)))</f>
        <v>0</v>
      </c>
      <c r="X55" s="195">
        <f>IF(AND(X$16=2017,$C55&lt;X$16),X$26/10,IF(X$16=$C55,X$26-SUM(X$54:X54),IF(X$16-$C55&lt;10,W55,0)))</f>
        <v>0</v>
      </c>
      <c r="Y55" s="175"/>
      <c r="Z55" s="175"/>
    </row>
    <row r="56" spans="1:214" s="163" customFormat="1" outlineLevel="1" x14ac:dyDescent="0.2">
      <c r="B56" s="177" t="s">
        <v>249</v>
      </c>
      <c r="C56" s="173">
        <v>2009</v>
      </c>
      <c r="E56" s="163" t="s">
        <v>142</v>
      </c>
      <c r="J56" s="195">
        <f>IF(AND(J$16=2017,$C56&lt;J$16),J$26/10,IF(J$16=$C56,J$26-SUM(J$54:J55),IF(J$16-$C56&lt;10,I56,0)))</f>
        <v>321679074.39073354</v>
      </c>
      <c r="K56" s="195">
        <f>IF(AND(K$16=2017,$C56&lt;K$16),K$26/10,IF(K$16=$C56,K$26-SUM(K$54:K55),IF(K$16-$C56&lt;10,J56,0)))</f>
        <v>321679074.39073354</v>
      </c>
      <c r="L56" s="195">
        <f>IF(AND(L$16=2017,$C56&lt;L$16),L$26/10,IF(L$16=$C56,L$26-SUM(L$54:L55),IF(L$16-$C56&lt;10,K56,0)))</f>
        <v>0</v>
      </c>
      <c r="M56" s="195">
        <f>IF(AND(M$16=2017,$C56&lt;M$16),M$26/10,IF(M$16=$C56,M$26-SUM(M$54:M55),IF(M$16-$C56&lt;10,L56,0)))</f>
        <v>0</v>
      </c>
      <c r="N56" s="195">
        <f>IF(AND(N$16=2017,$C56&lt;N$16),N$26/10,IF(N$16=$C56,N$26-SUM(N$54:N55),IF(N$16-$C56&lt;10,M56,0)))</f>
        <v>0</v>
      </c>
      <c r="O56" s="195">
        <f>IF(AND(O$16=2017,$C56&lt;O$16),O$26/10,IF(O$16=$C56,O$26-SUM(O$54:O55),IF(O$16-$C56&lt;10,N56,0)))</f>
        <v>0</v>
      </c>
      <c r="P56" s="195">
        <f>IF(AND(P$16=2017,$C56&lt;P$16),P$26/10,IF(P$16=$C56,P$26-SUM(P$54:P55),IF(P$16-$C56&lt;10,O56,0)))</f>
        <v>0</v>
      </c>
      <c r="Q56" s="195">
        <f>IF(AND(Q$16=2017,$C56&lt;Q$16),Q$26/10,IF(Q$16=$C56,Q$26-SUM(Q$54:Q55),IF(Q$16-$C56&lt;10,P56,0)))</f>
        <v>0</v>
      </c>
      <c r="R56" s="195">
        <f>IF(AND(R$16=2017,$C56&lt;R$16),R$26/10,IF(R$16=$C56,R$26-SUM(R$54:R55),IF(R$16-$C56&lt;10,Q56,0)))</f>
        <v>0</v>
      </c>
      <c r="S56" s="195">
        <f>IF(AND(S$16=2017,$C56&lt;S$16),S$26/10,IF(S$16=$C56,S$26-SUM(S$54:S55),IF(S$16-$C56&lt;10,R56,0)))</f>
        <v>0</v>
      </c>
      <c r="T56" s="195">
        <f>IF(AND(T$16=2017,$C56&lt;T$16),T$26/10,IF(T$16=$C56,T$26-SUM(T$54:T55),IF(T$16-$C56&lt;10,S56,0)))</f>
        <v>0</v>
      </c>
      <c r="U56" s="195">
        <f>IF(AND(U$16=2017,$C56&lt;U$16),U$26/10,IF(U$16=$C56,U$26-SUM(U$54:U55),IF(U$16-$C56&lt;10,T56,0)))</f>
        <v>0</v>
      </c>
      <c r="V56" s="195">
        <f>IF(AND(V$16=2017,$C56&lt;V$16),V$26/10,IF(V$16=$C56,V$26-SUM(V$54:V55),IF(V$16-$C56&lt;10,U56,0)))</f>
        <v>0</v>
      </c>
      <c r="W56" s="195">
        <f>IF(AND(W$16=2017,$C56&lt;W$16),W$26/10,IF(W$16=$C56,W$26-SUM(W$54:W55),IF(W$16-$C56&lt;10,V56,0)))</f>
        <v>0</v>
      </c>
      <c r="X56" s="195">
        <f>IF(AND(X$16=2017,$C56&lt;X$16),X$26/10,IF(X$16=$C56,X$26-SUM(X$54:X55),IF(X$16-$C56&lt;10,W56,0)))</f>
        <v>0</v>
      </c>
    </row>
    <row r="57" spans="1:214" outlineLevel="1" x14ac:dyDescent="0.2">
      <c r="A57" s="163"/>
      <c r="B57" s="177" t="s">
        <v>249</v>
      </c>
      <c r="C57" s="177">
        <v>2010</v>
      </c>
      <c r="D57" s="163"/>
      <c r="E57" s="163" t="s">
        <v>142</v>
      </c>
      <c r="F57" s="163"/>
      <c r="G57" s="163"/>
      <c r="H57" s="163"/>
      <c r="I57" s="163"/>
      <c r="J57" s="195">
        <f>IF(AND(J$16=2017,$C57&lt;J$16),J$26/10,IF(J$16=$C57,J$26-SUM(J$54:J56),IF(J$16-$C57&lt;10,I57,0)))</f>
        <v>321679074.39073354</v>
      </c>
      <c r="K57" s="195">
        <f>IF(AND(K$16=2017,$C57&lt;K$16),K$26/10,IF(K$16=$C57,K$26-SUM(K$54:K56),IF(K$16-$C57&lt;10,J57,0)))</f>
        <v>321679074.39073354</v>
      </c>
      <c r="L57" s="195">
        <f>IF(AND(L$16=2017,$C57&lt;L$16),L$26/10,IF(L$16=$C57,L$26-SUM(L$54:L56),IF(L$16-$C57&lt;10,K57,0)))</f>
        <v>321679074.39073354</v>
      </c>
      <c r="M57" s="195">
        <f>IF(AND(M$16=2017,$C57&lt;M$16),M$26/10,IF(M$16=$C57,M$26-SUM(M$54:M56),IF(M$16-$C57&lt;10,L57,0)))</f>
        <v>0</v>
      </c>
      <c r="N57" s="195">
        <f>IF(AND(N$16=2017,$C57&lt;N$16),N$26/10,IF(N$16=$C57,N$26-SUM(N$54:N56),IF(N$16-$C57&lt;10,M57,0)))</f>
        <v>0</v>
      </c>
      <c r="O57" s="195">
        <f>IF(AND(O$16=2017,$C57&lt;O$16),O$26/10,IF(O$16=$C57,O$26-SUM(O$54:O56),IF(O$16-$C57&lt;10,N57,0)))</f>
        <v>0</v>
      </c>
      <c r="P57" s="195">
        <f>IF(AND(P$16=2017,$C57&lt;P$16),P$26/10,IF(P$16=$C57,P$26-SUM(P$54:P56),IF(P$16-$C57&lt;10,O57,0)))</f>
        <v>0</v>
      </c>
      <c r="Q57" s="195">
        <f>IF(AND(Q$16=2017,$C57&lt;Q$16),Q$26/10,IF(Q$16=$C57,Q$26-SUM(Q$54:Q56),IF(Q$16-$C57&lt;10,P57,0)))</f>
        <v>0</v>
      </c>
      <c r="R57" s="195">
        <f>IF(AND(R$16=2017,$C57&lt;R$16),R$26/10,IF(R$16=$C57,R$26-SUM(R$54:R56),IF(R$16-$C57&lt;10,Q57,0)))</f>
        <v>0</v>
      </c>
      <c r="S57" s="195">
        <f>IF(AND(S$16=2017,$C57&lt;S$16),S$26/10,IF(S$16=$C57,S$26-SUM(S$54:S56),IF(S$16-$C57&lt;10,R57,0)))</f>
        <v>0</v>
      </c>
      <c r="T57" s="195">
        <f>IF(AND(T$16=2017,$C57&lt;T$16),T$26/10,IF(T$16=$C57,T$26-SUM(T$54:T56),IF(T$16-$C57&lt;10,S57,0)))</f>
        <v>0</v>
      </c>
      <c r="U57" s="195">
        <f>IF(AND(U$16=2017,$C57&lt;U$16),U$26/10,IF(U$16=$C57,U$26-SUM(U$54:U56),IF(U$16-$C57&lt;10,T57,0)))</f>
        <v>0</v>
      </c>
      <c r="V57" s="195">
        <f>IF(AND(V$16=2017,$C57&lt;V$16),V$26/10,IF(V$16=$C57,V$26-SUM(V$54:V56),IF(V$16-$C57&lt;10,U57,0)))</f>
        <v>0</v>
      </c>
      <c r="W57" s="195">
        <f>IF(AND(W$16=2017,$C57&lt;W$16),W$26/10,IF(W$16=$C57,W$26-SUM(W$54:W56),IF(W$16-$C57&lt;10,V57,0)))</f>
        <v>0</v>
      </c>
      <c r="X57" s="195">
        <f>IF(AND(X$16=2017,$C57&lt;X$16),X$26/10,IF(X$16=$C57,X$26-SUM(X$54:X56),IF(X$16-$C57&lt;10,W57,0)))</f>
        <v>0</v>
      </c>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c r="BP57" s="163"/>
      <c r="BQ57" s="163"/>
      <c r="BR57" s="163"/>
      <c r="BS57" s="163"/>
      <c r="BT57" s="163"/>
      <c r="BU57" s="163"/>
      <c r="BV57" s="163"/>
      <c r="BW57" s="163"/>
      <c r="BX57" s="163"/>
      <c r="BY57" s="163"/>
      <c r="BZ57" s="163"/>
      <c r="CA57" s="163"/>
      <c r="CB57" s="163"/>
      <c r="CC57" s="163"/>
      <c r="CD57" s="163"/>
      <c r="CE57" s="163"/>
      <c r="CF57" s="163"/>
      <c r="CG57" s="163"/>
      <c r="CH57" s="163"/>
      <c r="CI57" s="163"/>
      <c r="CJ57" s="163"/>
      <c r="CK57" s="163"/>
      <c r="CL57" s="163"/>
      <c r="CM57" s="163"/>
      <c r="CN57" s="163"/>
      <c r="CO57" s="163"/>
      <c r="CP57" s="163"/>
      <c r="CQ57" s="163"/>
      <c r="CR57" s="163"/>
      <c r="CS57" s="163"/>
      <c r="CT57" s="163"/>
      <c r="CU57" s="163"/>
      <c r="CV57" s="163"/>
      <c r="CW57" s="163"/>
      <c r="CX57" s="163"/>
      <c r="CY57" s="163"/>
      <c r="CZ57" s="163"/>
      <c r="DA57" s="163"/>
      <c r="DB57" s="163"/>
      <c r="DC57" s="163"/>
      <c r="DD57" s="163"/>
      <c r="DE57" s="163"/>
      <c r="DF57" s="163"/>
      <c r="DG57" s="163"/>
      <c r="DH57" s="163"/>
      <c r="DI57" s="163"/>
      <c r="DJ57" s="163"/>
      <c r="DK57" s="163"/>
      <c r="DL57" s="163"/>
      <c r="DM57" s="163"/>
      <c r="DN57" s="163"/>
      <c r="DO57" s="163"/>
      <c r="DP57" s="163"/>
      <c r="DQ57" s="163"/>
      <c r="DR57" s="163"/>
      <c r="DS57" s="163"/>
      <c r="DT57" s="163"/>
      <c r="DU57" s="163"/>
      <c r="DV57" s="163"/>
      <c r="DW57" s="163"/>
      <c r="DX57" s="163"/>
      <c r="DY57" s="163"/>
      <c r="DZ57" s="163"/>
      <c r="EA57" s="163"/>
      <c r="EB57" s="163"/>
      <c r="EC57" s="163"/>
      <c r="ED57" s="163"/>
      <c r="EE57" s="163"/>
      <c r="EF57" s="163"/>
      <c r="EG57" s="163"/>
      <c r="EH57" s="163"/>
      <c r="EI57" s="163"/>
      <c r="EJ57" s="163"/>
      <c r="EK57" s="163"/>
      <c r="EL57" s="163"/>
      <c r="EM57" s="163"/>
      <c r="EN57" s="163"/>
      <c r="EO57" s="163"/>
      <c r="EP57" s="163"/>
      <c r="EQ57" s="163"/>
      <c r="ER57" s="163"/>
      <c r="ES57" s="163"/>
      <c r="ET57" s="163"/>
      <c r="EU57" s="163"/>
      <c r="EV57" s="163"/>
      <c r="EW57" s="163"/>
      <c r="EX57" s="163"/>
      <c r="EY57" s="163"/>
      <c r="EZ57" s="163"/>
      <c r="FA57" s="163"/>
      <c r="FB57" s="163"/>
      <c r="FC57" s="163"/>
      <c r="FD57" s="163"/>
      <c r="FE57" s="163"/>
      <c r="FF57" s="163"/>
      <c r="FG57" s="163"/>
      <c r="FH57" s="163"/>
      <c r="FI57" s="163"/>
      <c r="FJ57" s="163"/>
      <c r="FK57" s="163"/>
      <c r="FL57" s="163"/>
      <c r="FM57" s="163"/>
      <c r="FN57" s="163"/>
      <c r="FO57" s="163"/>
      <c r="FP57" s="163"/>
      <c r="FQ57" s="163"/>
      <c r="FR57" s="163"/>
      <c r="FS57" s="163"/>
      <c r="FT57" s="163"/>
      <c r="FU57" s="163"/>
      <c r="FV57" s="163"/>
      <c r="FW57" s="163"/>
      <c r="FX57" s="163"/>
      <c r="FY57" s="163"/>
      <c r="FZ57" s="163"/>
      <c r="GA57" s="163"/>
      <c r="GB57" s="163"/>
      <c r="GC57" s="163"/>
      <c r="GD57" s="163"/>
      <c r="GE57" s="163"/>
      <c r="GF57" s="163"/>
      <c r="GG57" s="163"/>
      <c r="GH57" s="163"/>
      <c r="GI57" s="163"/>
      <c r="GJ57" s="163"/>
      <c r="GK57" s="163"/>
      <c r="GL57" s="163"/>
      <c r="GM57" s="163"/>
      <c r="GN57" s="163"/>
      <c r="GO57" s="163"/>
      <c r="GP57" s="163"/>
      <c r="GQ57" s="163"/>
      <c r="GR57" s="163"/>
      <c r="GS57" s="163"/>
      <c r="GT57" s="163"/>
      <c r="GU57" s="163"/>
      <c r="GV57" s="163"/>
      <c r="GW57" s="163"/>
      <c r="GX57" s="163"/>
      <c r="GY57" s="163"/>
      <c r="GZ57" s="163"/>
      <c r="HA57" s="163"/>
      <c r="HB57" s="163"/>
      <c r="HC57" s="163"/>
      <c r="HD57" s="163"/>
      <c r="HE57" s="163"/>
      <c r="HF57" s="163"/>
    </row>
    <row r="58" spans="1:214" outlineLevel="1" x14ac:dyDescent="0.2">
      <c r="A58" s="163"/>
      <c r="B58" s="177" t="s">
        <v>249</v>
      </c>
      <c r="C58" s="173">
        <v>2011</v>
      </c>
      <c r="D58" s="163"/>
      <c r="E58" s="163" t="s">
        <v>142</v>
      </c>
      <c r="F58" s="163"/>
      <c r="G58" s="163"/>
      <c r="H58" s="163"/>
      <c r="I58" s="163"/>
      <c r="J58" s="195">
        <f>IF(AND(J$16=2017,$C58&lt;J$16),J$26/10,IF(J$16=$C58,J$26-SUM(J$54:J57),IF(J$16-$C58&lt;10,I58,0)))</f>
        <v>321679074.39073354</v>
      </c>
      <c r="K58" s="195">
        <f>IF(AND(K$16=2017,$C58&lt;K$16),K$26/10,IF(K$16=$C58,K$26-SUM(K$54:K57),IF(K$16-$C58&lt;10,J58,0)))</f>
        <v>321679074.39073354</v>
      </c>
      <c r="L58" s="195">
        <f>IF(AND(L$16=2017,$C58&lt;L$16),L$26/10,IF(L$16=$C58,L$26-SUM(L$54:L57),IF(L$16-$C58&lt;10,K58,0)))</f>
        <v>321679074.39073354</v>
      </c>
      <c r="M58" s="195">
        <f>IF(AND(M$16=2017,$C58&lt;M$16),M$26/10,IF(M$16=$C58,M$26-SUM(M$54:M57),IF(M$16-$C58&lt;10,L58,0)))</f>
        <v>321679074.39073354</v>
      </c>
      <c r="N58" s="195">
        <f>IF(AND(N$16=2017,$C58&lt;N$16),N$26/10,IF(N$16=$C58,N$26-SUM(N$54:N57),IF(N$16-$C58&lt;10,M58,0)))</f>
        <v>0</v>
      </c>
      <c r="O58" s="195">
        <f>IF(AND(O$16=2017,$C58&lt;O$16),O$26/10,IF(O$16=$C58,O$26-SUM(O$54:O57),IF(O$16-$C58&lt;10,N58,0)))</f>
        <v>0</v>
      </c>
      <c r="P58" s="195">
        <f>IF(AND(P$16=2017,$C58&lt;P$16),P$26/10,IF(P$16=$C58,P$26-SUM(P$54:P57),IF(P$16-$C58&lt;10,O58,0)))</f>
        <v>0</v>
      </c>
      <c r="Q58" s="195">
        <f>IF(AND(Q$16=2017,$C58&lt;Q$16),Q$26/10,IF(Q$16=$C58,Q$26-SUM(Q$54:Q57),IF(Q$16-$C58&lt;10,P58,0)))</f>
        <v>0</v>
      </c>
      <c r="R58" s="195">
        <f>IF(AND(R$16=2017,$C58&lt;R$16),R$26/10,IF(R$16=$C58,R$26-SUM(R$54:R57),IF(R$16-$C58&lt;10,Q58,0)))</f>
        <v>0</v>
      </c>
      <c r="S58" s="195">
        <f>IF(AND(S$16=2017,$C58&lt;S$16),S$26/10,IF(S$16=$C58,S$26-SUM(S$54:S57),IF(S$16-$C58&lt;10,R58,0)))</f>
        <v>0</v>
      </c>
      <c r="T58" s="195">
        <f>IF(AND(T$16=2017,$C58&lt;T$16),T$26/10,IF(T$16=$C58,T$26-SUM(T$54:T57),IF(T$16-$C58&lt;10,S58,0)))</f>
        <v>0</v>
      </c>
      <c r="U58" s="195">
        <f>IF(AND(U$16=2017,$C58&lt;U$16),U$26/10,IF(U$16=$C58,U$26-SUM(U$54:U57),IF(U$16-$C58&lt;10,T58,0)))</f>
        <v>0</v>
      </c>
      <c r="V58" s="195">
        <f>IF(AND(V$16=2017,$C58&lt;V$16),V$26/10,IF(V$16=$C58,V$26-SUM(V$54:V57),IF(V$16-$C58&lt;10,U58,0)))</f>
        <v>0</v>
      </c>
      <c r="W58" s="195">
        <f>IF(AND(W$16=2017,$C58&lt;W$16),W$26/10,IF(W$16=$C58,W$26-SUM(W$54:W57),IF(W$16-$C58&lt;10,V58,0)))</f>
        <v>0</v>
      </c>
      <c r="X58" s="195">
        <f>IF(AND(X$16=2017,$C58&lt;X$16),X$26/10,IF(X$16=$C58,X$26-SUM(X$54:X57),IF(X$16-$C58&lt;10,W58,0)))</f>
        <v>0</v>
      </c>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3"/>
      <c r="BR58" s="163"/>
      <c r="BS58" s="163"/>
      <c r="BT58" s="163"/>
      <c r="BU58" s="163"/>
      <c r="BV58" s="163"/>
      <c r="BW58" s="163"/>
      <c r="BX58" s="163"/>
      <c r="BY58" s="163"/>
      <c r="BZ58" s="163"/>
      <c r="CA58" s="163"/>
      <c r="CB58" s="163"/>
      <c r="CC58" s="163"/>
      <c r="CD58" s="163"/>
      <c r="CE58" s="163"/>
      <c r="CF58" s="163"/>
      <c r="CG58" s="163"/>
      <c r="CH58" s="163"/>
      <c r="CI58" s="163"/>
      <c r="CJ58" s="163"/>
      <c r="CK58" s="163"/>
      <c r="CL58" s="163"/>
      <c r="CM58" s="163"/>
      <c r="CN58" s="163"/>
      <c r="CO58" s="163"/>
      <c r="CP58" s="163"/>
      <c r="CQ58" s="163"/>
      <c r="CR58" s="163"/>
      <c r="CS58" s="163"/>
      <c r="CT58" s="163"/>
      <c r="CU58" s="163"/>
      <c r="CV58" s="163"/>
      <c r="CW58" s="163"/>
      <c r="CX58" s="163"/>
      <c r="CY58" s="163"/>
      <c r="CZ58" s="163"/>
      <c r="DA58" s="163"/>
      <c r="DB58" s="163"/>
      <c r="DC58" s="163"/>
      <c r="DD58" s="163"/>
      <c r="DE58" s="163"/>
      <c r="DF58" s="163"/>
      <c r="DG58" s="163"/>
      <c r="DH58" s="163"/>
      <c r="DI58" s="163"/>
      <c r="DJ58" s="163"/>
      <c r="DK58" s="163"/>
      <c r="DL58" s="163"/>
      <c r="DM58" s="163"/>
      <c r="DN58" s="163"/>
      <c r="DO58" s="163"/>
      <c r="DP58" s="163"/>
      <c r="DQ58" s="163"/>
      <c r="DR58" s="163"/>
      <c r="DS58" s="163"/>
      <c r="DT58" s="163"/>
      <c r="DU58" s="163"/>
      <c r="DV58" s="163"/>
      <c r="DW58" s="163"/>
      <c r="DX58" s="163"/>
      <c r="DY58" s="163"/>
      <c r="DZ58" s="163"/>
      <c r="EA58" s="163"/>
      <c r="EB58" s="163"/>
      <c r="EC58" s="163"/>
      <c r="ED58" s="163"/>
      <c r="EE58" s="163"/>
      <c r="EF58" s="163"/>
      <c r="EG58" s="163"/>
      <c r="EH58" s="163"/>
      <c r="EI58" s="163"/>
      <c r="EJ58" s="163"/>
      <c r="EK58" s="163"/>
      <c r="EL58" s="163"/>
      <c r="EM58" s="163"/>
      <c r="EN58" s="163"/>
      <c r="EO58" s="163"/>
      <c r="EP58" s="163"/>
      <c r="EQ58" s="163"/>
      <c r="ER58" s="163"/>
      <c r="ES58" s="163"/>
      <c r="ET58" s="163"/>
      <c r="EU58" s="163"/>
      <c r="EV58" s="163"/>
      <c r="EW58" s="163"/>
      <c r="EX58" s="163"/>
      <c r="EY58" s="163"/>
      <c r="EZ58" s="163"/>
      <c r="FA58" s="163"/>
      <c r="FB58" s="163"/>
      <c r="FC58" s="163"/>
      <c r="FD58" s="163"/>
      <c r="FE58" s="163"/>
      <c r="FF58" s="163"/>
      <c r="FG58" s="163"/>
      <c r="FH58" s="163"/>
      <c r="FI58" s="163"/>
      <c r="FJ58" s="163"/>
      <c r="FK58" s="163"/>
      <c r="FL58" s="163"/>
      <c r="FM58" s="163"/>
      <c r="FN58" s="163"/>
      <c r="FO58" s="163"/>
      <c r="FP58" s="163"/>
      <c r="FQ58" s="163"/>
      <c r="FR58" s="163"/>
      <c r="FS58" s="163"/>
      <c r="FT58" s="163"/>
      <c r="FU58" s="163"/>
      <c r="FV58" s="163"/>
      <c r="FW58" s="163"/>
      <c r="FX58" s="163"/>
      <c r="FY58" s="163"/>
      <c r="FZ58" s="163"/>
      <c r="GA58" s="163"/>
      <c r="GB58" s="163"/>
      <c r="GC58" s="163"/>
      <c r="GD58" s="163"/>
      <c r="GE58" s="163"/>
      <c r="GF58" s="163"/>
      <c r="GG58" s="163"/>
      <c r="GH58" s="163"/>
      <c r="GI58" s="163"/>
      <c r="GJ58" s="163"/>
      <c r="GK58" s="163"/>
      <c r="GL58" s="163"/>
      <c r="GM58" s="163"/>
      <c r="GN58" s="163"/>
      <c r="GO58" s="163"/>
      <c r="GP58" s="163"/>
      <c r="GQ58" s="163"/>
      <c r="GR58" s="163"/>
      <c r="GS58" s="163"/>
      <c r="GT58" s="163"/>
      <c r="GU58" s="163"/>
      <c r="GV58" s="163"/>
      <c r="GW58" s="163"/>
      <c r="GX58" s="163"/>
      <c r="GY58" s="163"/>
      <c r="GZ58" s="163"/>
      <c r="HA58" s="163"/>
      <c r="HB58" s="163"/>
      <c r="HC58" s="163"/>
      <c r="HD58" s="163"/>
      <c r="HE58" s="163"/>
      <c r="HF58" s="163"/>
    </row>
    <row r="59" spans="1:214" outlineLevel="1" x14ac:dyDescent="0.2">
      <c r="A59" s="163"/>
      <c r="B59" s="177" t="s">
        <v>249</v>
      </c>
      <c r="C59" s="177">
        <v>2012</v>
      </c>
      <c r="D59" s="163"/>
      <c r="E59" s="163" t="s">
        <v>142</v>
      </c>
      <c r="F59" s="163"/>
      <c r="G59" s="163"/>
      <c r="H59" s="163"/>
      <c r="I59" s="163"/>
      <c r="J59" s="195">
        <f>IF(AND(J$16=2017,$C59&lt;J$16),J$26/10,IF(J$16=$C59,J$26-SUM(J$54:J58),IF(J$16-$C59&lt;10,I59,0)))</f>
        <v>321679074.39073354</v>
      </c>
      <c r="K59" s="195">
        <f>IF(AND(K$16=2017,$C59&lt;K$16),K$26/10,IF(K$16=$C59,K$26-SUM(K$54:K58),IF(K$16-$C59&lt;10,J59,0)))</f>
        <v>321679074.39073354</v>
      </c>
      <c r="L59" s="195">
        <f>IF(AND(L$16=2017,$C59&lt;L$16),L$26/10,IF(L$16=$C59,L$26-SUM(L$54:L58),IF(L$16-$C59&lt;10,K59,0)))</f>
        <v>321679074.39073354</v>
      </c>
      <c r="M59" s="195">
        <f>IF(AND(M$16=2017,$C59&lt;M$16),M$26/10,IF(M$16=$C59,M$26-SUM(M$54:M58),IF(M$16-$C59&lt;10,L59,0)))</f>
        <v>321679074.39073354</v>
      </c>
      <c r="N59" s="195">
        <f>IF(AND(N$16=2017,$C59&lt;N$16),N$26/10,IF(N$16=$C59,N$26-SUM(N$54:N58),IF(N$16-$C59&lt;10,M59,0)))</f>
        <v>321679074.39073354</v>
      </c>
      <c r="O59" s="195">
        <f>IF(AND(O$16=2017,$C59&lt;O$16),O$26/10,IF(O$16=$C59,O$26-SUM(O$54:O58),IF(O$16-$C59&lt;10,N59,0)))</f>
        <v>0</v>
      </c>
      <c r="P59" s="195">
        <f>IF(AND(P$16=2017,$C59&lt;P$16),P$26/10,IF(P$16=$C59,P$26-SUM(P$54:P58),IF(P$16-$C59&lt;10,O59,0)))</f>
        <v>0</v>
      </c>
      <c r="Q59" s="195">
        <f>IF(AND(Q$16=2017,$C59&lt;Q$16),Q$26/10,IF(Q$16=$C59,Q$26-SUM(Q$54:Q58),IF(Q$16-$C59&lt;10,P59,0)))</f>
        <v>0</v>
      </c>
      <c r="R59" s="195">
        <f>IF(AND(R$16=2017,$C59&lt;R$16),R$26/10,IF(R$16=$C59,R$26-SUM(R$54:R58),IF(R$16-$C59&lt;10,Q59,0)))</f>
        <v>0</v>
      </c>
      <c r="S59" s="195">
        <f>IF(AND(S$16=2017,$C59&lt;S$16),S$26/10,IF(S$16=$C59,S$26-SUM(S$54:S58),IF(S$16-$C59&lt;10,R59,0)))</f>
        <v>0</v>
      </c>
      <c r="T59" s="195">
        <f>IF(AND(T$16=2017,$C59&lt;T$16),T$26/10,IF(T$16=$C59,T$26-SUM(T$54:T58),IF(T$16-$C59&lt;10,S59,0)))</f>
        <v>0</v>
      </c>
      <c r="U59" s="195">
        <f>IF(AND(U$16=2017,$C59&lt;U$16),U$26/10,IF(U$16=$C59,U$26-SUM(U$54:U58),IF(U$16-$C59&lt;10,T59,0)))</f>
        <v>0</v>
      </c>
      <c r="V59" s="195">
        <f>IF(AND(V$16=2017,$C59&lt;V$16),V$26/10,IF(V$16=$C59,V$26-SUM(V$54:V58),IF(V$16-$C59&lt;10,U59,0)))</f>
        <v>0</v>
      </c>
      <c r="W59" s="195">
        <f>IF(AND(W$16=2017,$C59&lt;W$16),W$26/10,IF(W$16=$C59,W$26-SUM(W$54:W58),IF(W$16-$C59&lt;10,V59,0)))</f>
        <v>0</v>
      </c>
      <c r="X59" s="195">
        <f>IF(AND(X$16=2017,$C59&lt;X$16),X$26/10,IF(X$16=$C59,X$26-SUM(X$54:X58),IF(X$16-$C59&lt;10,W59,0)))</f>
        <v>0</v>
      </c>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3"/>
      <c r="AY59" s="163"/>
      <c r="AZ59" s="163"/>
      <c r="BA59" s="163"/>
      <c r="BB59" s="163"/>
      <c r="BC59" s="163"/>
      <c r="BD59" s="163"/>
      <c r="BE59" s="163"/>
      <c r="BF59" s="163"/>
      <c r="BG59" s="163"/>
      <c r="BH59" s="163"/>
      <c r="BI59" s="163"/>
      <c r="BJ59" s="163"/>
      <c r="BK59" s="163"/>
      <c r="BL59" s="163"/>
      <c r="BM59" s="163"/>
      <c r="BN59" s="163"/>
      <c r="BO59" s="163"/>
      <c r="BP59" s="163"/>
      <c r="BQ59" s="163"/>
      <c r="BR59" s="163"/>
      <c r="BS59" s="163"/>
      <c r="BT59" s="163"/>
      <c r="BU59" s="163"/>
      <c r="BV59" s="163"/>
      <c r="BW59" s="163"/>
      <c r="BX59" s="163"/>
      <c r="BY59" s="163"/>
      <c r="BZ59" s="163"/>
      <c r="CA59" s="163"/>
      <c r="CB59" s="163"/>
      <c r="CC59" s="163"/>
      <c r="CD59" s="163"/>
      <c r="CE59" s="163"/>
      <c r="CF59" s="163"/>
      <c r="CG59" s="163"/>
      <c r="CH59" s="163"/>
      <c r="CI59" s="163"/>
      <c r="CJ59" s="163"/>
      <c r="CK59" s="163"/>
      <c r="CL59" s="163"/>
      <c r="CM59" s="163"/>
      <c r="CN59" s="163"/>
      <c r="CO59" s="163"/>
      <c r="CP59" s="163"/>
      <c r="CQ59" s="163"/>
      <c r="CR59" s="163"/>
      <c r="CS59" s="163"/>
      <c r="CT59" s="163"/>
      <c r="CU59" s="163"/>
      <c r="CV59" s="163"/>
      <c r="CW59" s="163"/>
      <c r="CX59" s="163"/>
      <c r="CY59" s="163"/>
      <c r="CZ59" s="163"/>
      <c r="DA59" s="163"/>
      <c r="DB59" s="163"/>
      <c r="DC59" s="163"/>
      <c r="DD59" s="163"/>
      <c r="DE59" s="163"/>
      <c r="DF59" s="163"/>
      <c r="DG59" s="163"/>
      <c r="DH59" s="163"/>
      <c r="DI59" s="163"/>
      <c r="DJ59" s="163"/>
      <c r="DK59" s="163"/>
      <c r="DL59" s="163"/>
      <c r="DM59" s="163"/>
      <c r="DN59" s="163"/>
      <c r="DO59" s="163"/>
      <c r="DP59" s="163"/>
      <c r="DQ59" s="163"/>
      <c r="DR59" s="163"/>
      <c r="DS59" s="163"/>
      <c r="DT59" s="163"/>
      <c r="DU59" s="163"/>
      <c r="DV59" s="163"/>
      <c r="DW59" s="163"/>
      <c r="DX59" s="163"/>
      <c r="DY59" s="163"/>
      <c r="DZ59" s="163"/>
      <c r="EA59" s="163"/>
      <c r="EB59" s="163"/>
      <c r="EC59" s="163"/>
      <c r="ED59" s="163"/>
      <c r="EE59" s="163"/>
      <c r="EF59" s="163"/>
      <c r="EG59" s="163"/>
      <c r="EH59" s="163"/>
      <c r="EI59" s="163"/>
      <c r="EJ59" s="163"/>
      <c r="EK59" s="163"/>
      <c r="EL59" s="163"/>
      <c r="EM59" s="163"/>
      <c r="EN59" s="163"/>
      <c r="EO59" s="163"/>
      <c r="EP59" s="163"/>
      <c r="EQ59" s="163"/>
      <c r="ER59" s="163"/>
      <c r="ES59" s="163"/>
      <c r="ET59" s="163"/>
      <c r="EU59" s="163"/>
      <c r="EV59" s="163"/>
      <c r="EW59" s="163"/>
      <c r="EX59" s="163"/>
      <c r="EY59" s="163"/>
      <c r="EZ59" s="163"/>
      <c r="FA59" s="163"/>
      <c r="FB59" s="163"/>
      <c r="FC59" s="163"/>
      <c r="FD59" s="163"/>
      <c r="FE59" s="163"/>
      <c r="FF59" s="163"/>
      <c r="FG59" s="163"/>
      <c r="FH59" s="163"/>
      <c r="FI59" s="163"/>
      <c r="FJ59" s="163"/>
      <c r="FK59" s="163"/>
      <c r="FL59" s="163"/>
      <c r="FM59" s="163"/>
      <c r="FN59" s="163"/>
      <c r="FO59" s="163"/>
      <c r="FP59" s="163"/>
      <c r="FQ59" s="163"/>
      <c r="FR59" s="163"/>
      <c r="FS59" s="163"/>
      <c r="FT59" s="163"/>
      <c r="FU59" s="163"/>
      <c r="FV59" s="163"/>
      <c r="FW59" s="163"/>
      <c r="FX59" s="163"/>
      <c r="FY59" s="163"/>
      <c r="FZ59" s="163"/>
      <c r="GA59" s="163"/>
      <c r="GB59" s="163"/>
      <c r="GC59" s="163"/>
      <c r="GD59" s="163"/>
      <c r="GE59" s="163"/>
      <c r="GF59" s="163"/>
      <c r="GG59" s="163"/>
      <c r="GH59" s="163"/>
      <c r="GI59" s="163"/>
      <c r="GJ59" s="163"/>
      <c r="GK59" s="163"/>
      <c r="GL59" s="163"/>
      <c r="GM59" s="163"/>
      <c r="GN59" s="163"/>
      <c r="GO59" s="163"/>
      <c r="GP59" s="163"/>
      <c r="GQ59" s="163"/>
      <c r="GR59" s="163"/>
      <c r="GS59" s="163"/>
      <c r="GT59" s="163"/>
      <c r="GU59" s="163"/>
      <c r="GV59" s="163"/>
      <c r="GW59" s="163"/>
      <c r="GX59" s="163"/>
      <c r="GY59" s="163"/>
      <c r="GZ59" s="163"/>
      <c r="HA59" s="163"/>
      <c r="HB59" s="163"/>
      <c r="HC59" s="163"/>
      <c r="HD59" s="163"/>
      <c r="HE59" s="163"/>
      <c r="HF59" s="163"/>
    </row>
    <row r="60" spans="1:214" outlineLevel="1" x14ac:dyDescent="0.2">
      <c r="A60" s="163"/>
      <c r="B60" s="177" t="s">
        <v>249</v>
      </c>
      <c r="C60" s="173">
        <v>2013</v>
      </c>
      <c r="D60" s="163"/>
      <c r="E60" s="163" t="s">
        <v>142</v>
      </c>
      <c r="F60" s="163"/>
      <c r="G60" s="163"/>
      <c r="H60" s="163"/>
      <c r="I60" s="163"/>
      <c r="J60" s="195">
        <f>IF(AND(J$16=2017,$C60&lt;J$16),J$26/10,IF(J$16=$C60,J$26-SUM(J$54:J59),IF(J$16-$C60&lt;10,I60,0)))</f>
        <v>321679074.39073354</v>
      </c>
      <c r="K60" s="195">
        <f>IF(AND(K$16=2017,$C60&lt;K$16),K$26/10,IF(K$16=$C60,K$26-SUM(K$54:K59),IF(K$16-$C60&lt;10,J60,0)))</f>
        <v>321679074.39073354</v>
      </c>
      <c r="L60" s="195">
        <f>IF(AND(L$16=2017,$C60&lt;L$16),L$26/10,IF(L$16=$C60,L$26-SUM(L$54:L59),IF(L$16-$C60&lt;10,K60,0)))</f>
        <v>321679074.39073354</v>
      </c>
      <c r="M60" s="195">
        <f>IF(AND(M$16=2017,$C60&lt;M$16),M$26/10,IF(M$16=$C60,M$26-SUM(M$54:M59),IF(M$16-$C60&lt;10,L60,0)))</f>
        <v>321679074.39073354</v>
      </c>
      <c r="N60" s="195">
        <f>IF(AND(N$16=2017,$C60&lt;N$16),N$26/10,IF(N$16=$C60,N$26-SUM(N$54:N59),IF(N$16-$C60&lt;10,M60,0)))</f>
        <v>321679074.39073354</v>
      </c>
      <c r="O60" s="195">
        <f>IF(AND(O$16=2017,$C60&lt;O$16),O$26/10,IF(O$16=$C60,O$26-SUM(O$54:O59),IF(O$16-$C60&lt;10,N60,0)))</f>
        <v>321679074.39073354</v>
      </c>
      <c r="P60" s="195">
        <f>IF(AND(P$16=2017,$C60&lt;P$16),P$26/10,IF(P$16=$C60,P$26-SUM(P$54:P59),IF(P$16-$C60&lt;10,O60,0)))</f>
        <v>0</v>
      </c>
      <c r="Q60" s="195">
        <f>IF(AND(Q$16=2017,$C60&lt;Q$16),Q$26/10,IF(Q$16=$C60,Q$26-SUM(Q$54:Q59),IF(Q$16-$C60&lt;10,P60,0)))</f>
        <v>0</v>
      </c>
      <c r="R60" s="195">
        <f>IF(AND(R$16=2017,$C60&lt;R$16),R$26/10,IF(R$16=$C60,R$26-SUM(R$54:R59),IF(R$16-$C60&lt;10,Q60,0)))</f>
        <v>0</v>
      </c>
      <c r="S60" s="195">
        <f>IF(AND(S$16=2017,$C60&lt;S$16),S$26/10,IF(S$16=$C60,S$26-SUM(S$54:S59),IF(S$16-$C60&lt;10,R60,0)))</f>
        <v>0</v>
      </c>
      <c r="T60" s="195">
        <f>IF(AND(T$16=2017,$C60&lt;T$16),T$26/10,IF(T$16=$C60,T$26-SUM(T$54:T59),IF(T$16-$C60&lt;10,S60,0)))</f>
        <v>0</v>
      </c>
      <c r="U60" s="195">
        <f>IF(AND(U$16=2017,$C60&lt;U$16),U$26/10,IF(U$16=$C60,U$26-SUM(U$54:U59),IF(U$16-$C60&lt;10,T60,0)))</f>
        <v>0</v>
      </c>
      <c r="V60" s="195">
        <f>IF(AND(V$16=2017,$C60&lt;V$16),V$26/10,IF(V$16=$C60,V$26-SUM(V$54:V59),IF(V$16-$C60&lt;10,U60,0)))</f>
        <v>0</v>
      </c>
      <c r="W60" s="195">
        <f>IF(AND(W$16=2017,$C60&lt;W$16),W$26/10,IF(W$16=$C60,W$26-SUM(W$54:W59),IF(W$16-$C60&lt;10,V60,0)))</f>
        <v>0</v>
      </c>
      <c r="X60" s="195">
        <f>IF(AND(X$16=2017,$C60&lt;X$16),X$26/10,IF(X$16=$C60,X$26-SUM(X$54:X59),IF(X$16-$C60&lt;10,W60,0)))</f>
        <v>0</v>
      </c>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3"/>
      <c r="CK60" s="163"/>
      <c r="CL60" s="163"/>
      <c r="CM60" s="163"/>
      <c r="CN60" s="163"/>
      <c r="CO60" s="163"/>
      <c r="CP60" s="163"/>
      <c r="CQ60" s="163"/>
      <c r="CR60" s="163"/>
      <c r="CS60" s="163"/>
      <c r="CT60" s="163"/>
      <c r="CU60" s="163"/>
      <c r="CV60" s="163"/>
      <c r="CW60" s="163"/>
      <c r="CX60" s="163"/>
      <c r="CY60" s="163"/>
      <c r="CZ60" s="163"/>
      <c r="DA60" s="163"/>
      <c r="DB60" s="163"/>
      <c r="DC60" s="163"/>
      <c r="DD60" s="163"/>
      <c r="DE60" s="163"/>
      <c r="DF60" s="163"/>
      <c r="DG60" s="163"/>
      <c r="DH60" s="163"/>
      <c r="DI60" s="163"/>
      <c r="DJ60" s="163"/>
      <c r="DK60" s="163"/>
      <c r="DL60" s="163"/>
      <c r="DM60" s="163"/>
      <c r="DN60" s="163"/>
      <c r="DO60" s="163"/>
      <c r="DP60" s="163"/>
      <c r="DQ60" s="163"/>
      <c r="DR60" s="163"/>
      <c r="DS60" s="163"/>
      <c r="DT60" s="163"/>
      <c r="DU60" s="163"/>
      <c r="DV60" s="163"/>
      <c r="DW60" s="163"/>
      <c r="DX60" s="163"/>
      <c r="DY60" s="163"/>
      <c r="DZ60" s="163"/>
      <c r="EA60" s="163"/>
      <c r="EB60" s="163"/>
      <c r="EC60" s="163"/>
      <c r="ED60" s="163"/>
      <c r="EE60" s="163"/>
      <c r="EF60" s="163"/>
      <c r="EG60" s="163"/>
      <c r="EH60" s="163"/>
      <c r="EI60" s="163"/>
      <c r="EJ60" s="163"/>
      <c r="EK60" s="163"/>
      <c r="EL60" s="163"/>
      <c r="EM60" s="163"/>
      <c r="EN60" s="163"/>
      <c r="EO60" s="163"/>
      <c r="EP60" s="163"/>
      <c r="EQ60" s="163"/>
      <c r="ER60" s="163"/>
      <c r="ES60" s="163"/>
      <c r="ET60" s="163"/>
      <c r="EU60" s="163"/>
      <c r="EV60" s="163"/>
      <c r="EW60" s="163"/>
      <c r="EX60" s="163"/>
      <c r="EY60" s="163"/>
      <c r="EZ60" s="163"/>
      <c r="FA60" s="163"/>
      <c r="FB60" s="163"/>
      <c r="FC60" s="163"/>
      <c r="FD60" s="163"/>
      <c r="FE60" s="163"/>
      <c r="FF60" s="163"/>
      <c r="FG60" s="163"/>
      <c r="FH60" s="163"/>
      <c r="FI60" s="163"/>
      <c r="FJ60" s="163"/>
      <c r="FK60" s="163"/>
      <c r="FL60" s="163"/>
      <c r="FM60" s="163"/>
      <c r="FN60" s="163"/>
      <c r="FO60" s="163"/>
      <c r="FP60" s="163"/>
      <c r="FQ60" s="163"/>
      <c r="FR60" s="163"/>
      <c r="FS60" s="163"/>
      <c r="FT60" s="163"/>
      <c r="FU60" s="163"/>
      <c r="FV60" s="163"/>
      <c r="FW60" s="163"/>
      <c r="FX60" s="163"/>
      <c r="FY60" s="163"/>
      <c r="FZ60" s="163"/>
      <c r="GA60" s="163"/>
      <c r="GB60" s="163"/>
      <c r="GC60" s="163"/>
      <c r="GD60" s="163"/>
      <c r="GE60" s="163"/>
      <c r="GF60" s="163"/>
      <c r="GG60" s="163"/>
      <c r="GH60" s="163"/>
      <c r="GI60" s="163"/>
      <c r="GJ60" s="163"/>
      <c r="GK60" s="163"/>
      <c r="GL60" s="163"/>
      <c r="GM60" s="163"/>
      <c r="GN60" s="163"/>
      <c r="GO60" s="163"/>
      <c r="GP60" s="163"/>
      <c r="GQ60" s="163"/>
      <c r="GR60" s="163"/>
      <c r="GS60" s="163"/>
      <c r="GT60" s="163"/>
      <c r="GU60" s="163"/>
      <c r="GV60" s="163"/>
      <c r="GW60" s="163"/>
      <c r="GX60" s="163"/>
      <c r="GY60" s="163"/>
      <c r="GZ60" s="163"/>
      <c r="HA60" s="163"/>
      <c r="HB60" s="163"/>
      <c r="HC60" s="163"/>
      <c r="HD60" s="163"/>
      <c r="HE60" s="163"/>
      <c r="HF60" s="163"/>
    </row>
    <row r="61" spans="1:214" outlineLevel="1" x14ac:dyDescent="0.2">
      <c r="A61" s="163"/>
      <c r="B61" s="177" t="s">
        <v>249</v>
      </c>
      <c r="C61" s="177">
        <v>2014</v>
      </c>
      <c r="D61" s="163"/>
      <c r="E61" s="163" t="s">
        <v>142</v>
      </c>
      <c r="F61" s="163"/>
      <c r="G61" s="163"/>
      <c r="H61" s="163"/>
      <c r="I61" s="163"/>
      <c r="J61" s="195">
        <f>IF(AND(J$16=2017,$C61&lt;J$16),J$26/10,IF(J$16=$C61,J$26-SUM(J$54:J60),IF(J$16-$C61&lt;10,I61,0)))</f>
        <v>321679074.39073354</v>
      </c>
      <c r="K61" s="195">
        <f>IF(AND(K$16=2017,$C61&lt;K$16),K$26/10,IF(K$16=$C61,K$26-SUM(K$54:K60),IF(K$16-$C61&lt;10,J61,0)))</f>
        <v>321679074.39073354</v>
      </c>
      <c r="L61" s="195">
        <f>IF(AND(L$16=2017,$C61&lt;L$16),L$26/10,IF(L$16=$C61,L$26-SUM(L$54:L60),IF(L$16-$C61&lt;10,K61,0)))</f>
        <v>321679074.39073354</v>
      </c>
      <c r="M61" s="195">
        <f>IF(AND(M$16=2017,$C61&lt;M$16),M$26/10,IF(M$16=$C61,M$26-SUM(M$54:M60),IF(M$16-$C61&lt;10,L61,0)))</f>
        <v>321679074.39073354</v>
      </c>
      <c r="N61" s="195">
        <f>IF(AND(N$16=2017,$C61&lt;N$16),N$26/10,IF(N$16=$C61,N$26-SUM(N$54:N60),IF(N$16-$C61&lt;10,M61,0)))</f>
        <v>321679074.39073354</v>
      </c>
      <c r="O61" s="195">
        <f>IF(AND(O$16=2017,$C61&lt;O$16),O$26/10,IF(O$16=$C61,O$26-SUM(O$54:O60),IF(O$16-$C61&lt;10,N61,0)))</f>
        <v>321679074.39073354</v>
      </c>
      <c r="P61" s="195">
        <f>IF(AND(P$16=2017,$C61&lt;P$16),P$26/10,IF(P$16=$C61,P$26-SUM(P$54:P60),IF(P$16-$C61&lt;10,O61,0)))</f>
        <v>321679074.39073354</v>
      </c>
      <c r="Q61" s="195">
        <f>IF(AND(Q$16=2017,$C61&lt;Q$16),Q$26/10,IF(Q$16=$C61,Q$26-SUM(Q$54:Q60),IF(Q$16-$C61&lt;10,P61,0)))</f>
        <v>0</v>
      </c>
      <c r="R61" s="195">
        <f>IF(AND(R$16=2017,$C61&lt;R$16),R$26/10,IF(R$16=$C61,R$26-SUM(R$54:R60),IF(R$16-$C61&lt;10,Q61,0)))</f>
        <v>0</v>
      </c>
      <c r="S61" s="195">
        <f>IF(AND(S$16=2017,$C61&lt;S$16),S$26/10,IF(S$16=$C61,S$26-SUM(S$54:S60),IF(S$16-$C61&lt;10,R61,0)))</f>
        <v>0</v>
      </c>
      <c r="T61" s="195">
        <f>IF(AND(T$16=2017,$C61&lt;T$16),T$26/10,IF(T$16=$C61,T$26-SUM(T$54:T60),IF(T$16-$C61&lt;10,S61,0)))</f>
        <v>0</v>
      </c>
      <c r="U61" s="195">
        <f>IF(AND(U$16=2017,$C61&lt;U$16),U$26/10,IF(U$16=$C61,U$26-SUM(U$54:U60),IF(U$16-$C61&lt;10,T61,0)))</f>
        <v>0</v>
      </c>
      <c r="V61" s="195">
        <f>IF(AND(V$16=2017,$C61&lt;V$16),V$26/10,IF(V$16=$C61,V$26-SUM(V$54:V60),IF(V$16-$C61&lt;10,U61,0)))</f>
        <v>0</v>
      </c>
      <c r="W61" s="195">
        <f>IF(AND(W$16=2017,$C61&lt;W$16),W$26/10,IF(W$16=$C61,W$26-SUM(W$54:W60),IF(W$16-$C61&lt;10,V61,0)))</f>
        <v>0</v>
      </c>
      <c r="X61" s="195">
        <f>IF(AND(X$16=2017,$C61&lt;X$16),X$26/10,IF(X$16=$C61,X$26-SUM(X$54:X60),IF(X$16-$C61&lt;10,W61,0)))</f>
        <v>0</v>
      </c>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163"/>
      <c r="BF61" s="163"/>
      <c r="BG61" s="163"/>
      <c r="BH61" s="163"/>
      <c r="BI61" s="163"/>
      <c r="BJ61" s="163"/>
      <c r="BK61" s="163"/>
      <c r="BL61" s="163"/>
      <c r="BM61" s="163"/>
      <c r="BN61" s="163"/>
      <c r="BO61" s="163"/>
      <c r="BP61" s="163"/>
      <c r="BQ61" s="163"/>
      <c r="BR61" s="163"/>
      <c r="BS61" s="163"/>
      <c r="BT61" s="163"/>
      <c r="BU61" s="163"/>
      <c r="BV61" s="163"/>
      <c r="BW61" s="163"/>
      <c r="BX61" s="163"/>
      <c r="BY61" s="163"/>
      <c r="BZ61" s="163"/>
      <c r="CA61" s="163"/>
      <c r="CB61" s="163"/>
      <c r="CC61" s="163"/>
      <c r="CD61" s="163"/>
      <c r="CE61" s="163"/>
      <c r="CF61" s="163"/>
      <c r="CG61" s="163"/>
      <c r="CH61" s="163"/>
      <c r="CI61" s="163"/>
      <c r="CJ61" s="163"/>
      <c r="CK61" s="163"/>
      <c r="CL61" s="163"/>
      <c r="CM61" s="163"/>
      <c r="CN61" s="163"/>
      <c r="CO61" s="163"/>
      <c r="CP61" s="163"/>
      <c r="CQ61" s="163"/>
      <c r="CR61" s="163"/>
      <c r="CS61" s="163"/>
      <c r="CT61" s="163"/>
      <c r="CU61" s="163"/>
      <c r="CV61" s="163"/>
      <c r="CW61" s="163"/>
      <c r="CX61" s="163"/>
      <c r="CY61" s="163"/>
      <c r="CZ61" s="163"/>
      <c r="DA61" s="163"/>
      <c r="DB61" s="163"/>
      <c r="DC61" s="163"/>
      <c r="DD61" s="163"/>
      <c r="DE61" s="163"/>
      <c r="DF61" s="163"/>
      <c r="DG61" s="163"/>
      <c r="DH61" s="163"/>
      <c r="DI61" s="163"/>
      <c r="DJ61" s="163"/>
      <c r="DK61" s="163"/>
      <c r="DL61" s="163"/>
      <c r="DM61" s="163"/>
      <c r="DN61" s="163"/>
      <c r="DO61" s="163"/>
      <c r="DP61" s="163"/>
      <c r="DQ61" s="163"/>
      <c r="DR61" s="163"/>
      <c r="DS61" s="163"/>
      <c r="DT61" s="163"/>
      <c r="DU61" s="163"/>
      <c r="DV61" s="163"/>
      <c r="DW61" s="163"/>
      <c r="DX61" s="163"/>
      <c r="DY61" s="163"/>
      <c r="DZ61" s="163"/>
      <c r="EA61" s="163"/>
      <c r="EB61" s="163"/>
      <c r="EC61" s="163"/>
      <c r="ED61" s="163"/>
      <c r="EE61" s="163"/>
      <c r="EF61" s="163"/>
      <c r="EG61" s="163"/>
      <c r="EH61" s="163"/>
      <c r="EI61" s="163"/>
      <c r="EJ61" s="163"/>
      <c r="EK61" s="163"/>
      <c r="EL61" s="163"/>
      <c r="EM61" s="163"/>
      <c r="EN61" s="163"/>
      <c r="EO61" s="163"/>
      <c r="EP61" s="163"/>
      <c r="EQ61" s="163"/>
      <c r="ER61" s="163"/>
      <c r="ES61" s="163"/>
      <c r="ET61" s="163"/>
      <c r="EU61" s="163"/>
      <c r="EV61" s="163"/>
      <c r="EW61" s="163"/>
      <c r="EX61" s="163"/>
      <c r="EY61" s="163"/>
      <c r="EZ61" s="163"/>
      <c r="FA61" s="163"/>
      <c r="FB61" s="163"/>
      <c r="FC61" s="163"/>
      <c r="FD61" s="163"/>
      <c r="FE61" s="163"/>
      <c r="FF61" s="163"/>
      <c r="FG61" s="163"/>
      <c r="FH61" s="163"/>
      <c r="FI61" s="163"/>
      <c r="FJ61" s="163"/>
      <c r="FK61" s="163"/>
      <c r="FL61" s="163"/>
      <c r="FM61" s="163"/>
      <c r="FN61" s="163"/>
      <c r="FO61" s="163"/>
      <c r="FP61" s="163"/>
      <c r="FQ61" s="163"/>
      <c r="FR61" s="163"/>
      <c r="FS61" s="163"/>
      <c r="FT61" s="163"/>
      <c r="FU61" s="163"/>
      <c r="FV61" s="163"/>
      <c r="FW61" s="163"/>
      <c r="FX61" s="163"/>
      <c r="FY61" s="163"/>
      <c r="FZ61" s="163"/>
      <c r="GA61" s="163"/>
      <c r="GB61" s="163"/>
      <c r="GC61" s="163"/>
      <c r="GD61" s="163"/>
      <c r="GE61" s="163"/>
      <c r="GF61" s="163"/>
      <c r="GG61" s="163"/>
      <c r="GH61" s="163"/>
      <c r="GI61" s="163"/>
      <c r="GJ61" s="163"/>
      <c r="GK61" s="163"/>
      <c r="GL61" s="163"/>
      <c r="GM61" s="163"/>
      <c r="GN61" s="163"/>
      <c r="GO61" s="163"/>
      <c r="GP61" s="163"/>
      <c r="GQ61" s="163"/>
      <c r="GR61" s="163"/>
      <c r="GS61" s="163"/>
      <c r="GT61" s="163"/>
      <c r="GU61" s="163"/>
      <c r="GV61" s="163"/>
      <c r="GW61" s="163"/>
      <c r="GX61" s="163"/>
      <c r="GY61" s="163"/>
      <c r="GZ61" s="163"/>
      <c r="HA61" s="163"/>
      <c r="HB61" s="163"/>
      <c r="HC61" s="163"/>
      <c r="HD61" s="163"/>
      <c r="HE61" s="163"/>
      <c r="HF61" s="163"/>
    </row>
    <row r="62" spans="1:214" outlineLevel="1" x14ac:dyDescent="0.2">
      <c r="A62" s="163"/>
      <c r="B62" s="177" t="s">
        <v>249</v>
      </c>
      <c r="C62" s="173">
        <v>2015</v>
      </c>
      <c r="D62" s="163"/>
      <c r="E62" s="163" t="s">
        <v>142</v>
      </c>
      <c r="F62" s="163"/>
      <c r="G62" s="163"/>
      <c r="H62" s="163"/>
      <c r="I62" s="163"/>
      <c r="J62" s="195">
        <f>IF(AND(J$16=2017,$C62&lt;J$16),J$26/10,IF(J$16=$C62,J$26-SUM(J$54:J61),IF(J$16-$C62&lt;10,I62,0)))</f>
        <v>321679074.39073354</v>
      </c>
      <c r="K62" s="195">
        <f>IF(AND(K$16=2017,$C62&lt;K$16),K$26/10,IF(K$16=$C62,K$26-SUM(K$54:K61),IF(K$16-$C62&lt;10,J62,0)))</f>
        <v>321679074.39073354</v>
      </c>
      <c r="L62" s="195">
        <f>IF(AND(L$16=2017,$C62&lt;L$16),L$26/10,IF(L$16=$C62,L$26-SUM(L$54:L61),IF(L$16-$C62&lt;10,K62,0)))</f>
        <v>321679074.39073354</v>
      </c>
      <c r="M62" s="195">
        <f>IF(AND(M$16=2017,$C62&lt;M$16),M$26/10,IF(M$16=$C62,M$26-SUM(M$54:M61),IF(M$16-$C62&lt;10,L62,0)))</f>
        <v>321679074.39073354</v>
      </c>
      <c r="N62" s="195">
        <f>IF(AND(N$16=2017,$C62&lt;N$16),N$26/10,IF(N$16=$C62,N$26-SUM(N$54:N61),IF(N$16-$C62&lt;10,M62,0)))</f>
        <v>321679074.39073354</v>
      </c>
      <c r="O62" s="195">
        <f>IF(AND(O$16=2017,$C62&lt;O$16),O$26/10,IF(O$16=$C62,O$26-SUM(O$54:O61),IF(O$16-$C62&lt;10,N62,0)))</f>
        <v>321679074.39073354</v>
      </c>
      <c r="P62" s="195">
        <f>IF(AND(P$16=2017,$C62&lt;P$16),P$26/10,IF(P$16=$C62,P$26-SUM(P$54:P61),IF(P$16-$C62&lt;10,O62,0)))</f>
        <v>321679074.39073354</v>
      </c>
      <c r="Q62" s="195">
        <f>IF(AND(Q$16=2017,$C62&lt;Q$16),Q$26/10,IF(Q$16=$C62,Q$26-SUM(Q$54:Q61),IF(Q$16-$C62&lt;10,P62,0)))</f>
        <v>321679074.39073354</v>
      </c>
      <c r="R62" s="195">
        <f>IF(AND(R$16=2017,$C62&lt;R$16),R$26/10,IF(R$16=$C62,R$26-SUM(R$54:R61),IF(R$16-$C62&lt;10,Q62,0)))</f>
        <v>0</v>
      </c>
      <c r="S62" s="195">
        <f>IF(AND(S$16=2017,$C62&lt;S$16),S$26/10,IF(S$16=$C62,S$26-SUM(S$54:S61),IF(S$16-$C62&lt;10,R62,0)))</f>
        <v>0</v>
      </c>
      <c r="T62" s="195">
        <f>IF(AND(T$16=2017,$C62&lt;T$16),T$26/10,IF(T$16=$C62,T$26-SUM(T$54:T61),IF(T$16-$C62&lt;10,S62,0)))</f>
        <v>0</v>
      </c>
      <c r="U62" s="195">
        <f>IF(AND(U$16=2017,$C62&lt;U$16),U$26/10,IF(U$16=$C62,U$26-SUM(U$54:U61),IF(U$16-$C62&lt;10,T62,0)))</f>
        <v>0</v>
      </c>
      <c r="V62" s="195">
        <f>IF(AND(V$16=2017,$C62&lt;V$16),V$26/10,IF(V$16=$C62,V$26-SUM(V$54:V61),IF(V$16-$C62&lt;10,U62,0)))</f>
        <v>0</v>
      </c>
      <c r="W62" s="195">
        <f>IF(AND(W$16=2017,$C62&lt;W$16),W$26/10,IF(W$16=$C62,W$26-SUM(W$54:W61),IF(W$16-$C62&lt;10,V62,0)))</f>
        <v>0</v>
      </c>
      <c r="X62" s="195">
        <f>IF(AND(X$16=2017,$C62&lt;X$16),X$26/10,IF(X$16=$C62,X$26-SUM(X$54:X61),IF(X$16-$C62&lt;10,W62,0)))</f>
        <v>0</v>
      </c>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c r="AX62" s="163"/>
      <c r="AY62" s="163"/>
      <c r="AZ62" s="163"/>
      <c r="BA62" s="163"/>
      <c r="BB62" s="163"/>
      <c r="BC62" s="163"/>
      <c r="BD62" s="163"/>
      <c r="BE62" s="163"/>
      <c r="BF62" s="163"/>
      <c r="BG62" s="163"/>
      <c r="BH62" s="163"/>
      <c r="BI62" s="163"/>
      <c r="BJ62" s="163"/>
      <c r="BK62" s="163"/>
      <c r="BL62" s="163"/>
      <c r="BM62" s="163"/>
      <c r="BN62" s="163"/>
      <c r="BO62" s="163"/>
      <c r="BP62" s="163"/>
      <c r="BQ62" s="163"/>
      <c r="BR62" s="163"/>
      <c r="BS62" s="163"/>
      <c r="BT62" s="163"/>
      <c r="BU62" s="163"/>
      <c r="BV62" s="163"/>
      <c r="BW62" s="163"/>
      <c r="BX62" s="163"/>
      <c r="BY62" s="163"/>
      <c r="BZ62" s="163"/>
      <c r="CA62" s="163"/>
      <c r="CB62" s="163"/>
      <c r="CC62" s="163"/>
      <c r="CD62" s="163"/>
      <c r="CE62" s="163"/>
      <c r="CF62" s="163"/>
      <c r="CG62" s="163"/>
      <c r="CH62" s="163"/>
      <c r="CI62" s="163"/>
      <c r="CJ62" s="163"/>
      <c r="CK62" s="163"/>
      <c r="CL62" s="163"/>
      <c r="CM62" s="163"/>
      <c r="CN62" s="163"/>
      <c r="CO62" s="163"/>
      <c r="CP62" s="163"/>
      <c r="CQ62" s="163"/>
      <c r="CR62" s="163"/>
      <c r="CS62" s="163"/>
      <c r="CT62" s="163"/>
      <c r="CU62" s="163"/>
      <c r="CV62" s="163"/>
      <c r="CW62" s="163"/>
      <c r="CX62" s="163"/>
      <c r="CY62" s="163"/>
      <c r="CZ62" s="163"/>
      <c r="DA62" s="163"/>
      <c r="DB62" s="163"/>
      <c r="DC62" s="163"/>
      <c r="DD62" s="163"/>
      <c r="DE62" s="163"/>
      <c r="DF62" s="163"/>
      <c r="DG62" s="163"/>
      <c r="DH62" s="163"/>
      <c r="DI62" s="163"/>
      <c r="DJ62" s="163"/>
      <c r="DK62" s="163"/>
      <c r="DL62" s="163"/>
      <c r="DM62" s="163"/>
      <c r="DN62" s="163"/>
      <c r="DO62" s="163"/>
      <c r="DP62" s="163"/>
      <c r="DQ62" s="163"/>
      <c r="DR62" s="163"/>
      <c r="DS62" s="163"/>
      <c r="DT62" s="163"/>
      <c r="DU62" s="163"/>
      <c r="DV62" s="163"/>
      <c r="DW62" s="163"/>
      <c r="DX62" s="163"/>
      <c r="DY62" s="163"/>
      <c r="DZ62" s="163"/>
      <c r="EA62" s="163"/>
      <c r="EB62" s="163"/>
      <c r="EC62" s="163"/>
      <c r="ED62" s="163"/>
      <c r="EE62" s="163"/>
      <c r="EF62" s="163"/>
      <c r="EG62" s="163"/>
      <c r="EH62" s="163"/>
      <c r="EI62" s="163"/>
      <c r="EJ62" s="163"/>
      <c r="EK62" s="163"/>
      <c r="EL62" s="163"/>
      <c r="EM62" s="163"/>
      <c r="EN62" s="163"/>
      <c r="EO62" s="163"/>
      <c r="EP62" s="163"/>
      <c r="EQ62" s="163"/>
      <c r="ER62" s="163"/>
      <c r="ES62" s="163"/>
      <c r="ET62" s="163"/>
      <c r="EU62" s="163"/>
      <c r="EV62" s="163"/>
      <c r="EW62" s="163"/>
      <c r="EX62" s="163"/>
      <c r="EY62" s="163"/>
      <c r="EZ62" s="163"/>
      <c r="FA62" s="163"/>
      <c r="FB62" s="163"/>
      <c r="FC62" s="163"/>
      <c r="FD62" s="163"/>
      <c r="FE62" s="163"/>
      <c r="FF62" s="163"/>
      <c r="FG62" s="163"/>
      <c r="FH62" s="163"/>
      <c r="FI62" s="163"/>
      <c r="FJ62" s="163"/>
      <c r="FK62" s="163"/>
      <c r="FL62" s="163"/>
      <c r="FM62" s="163"/>
      <c r="FN62" s="163"/>
      <c r="FO62" s="163"/>
      <c r="FP62" s="163"/>
      <c r="FQ62" s="163"/>
      <c r="FR62" s="163"/>
      <c r="FS62" s="163"/>
      <c r="FT62" s="163"/>
      <c r="FU62" s="163"/>
      <c r="FV62" s="163"/>
      <c r="FW62" s="163"/>
      <c r="FX62" s="163"/>
      <c r="FY62" s="163"/>
      <c r="FZ62" s="163"/>
      <c r="GA62" s="163"/>
      <c r="GB62" s="163"/>
      <c r="GC62" s="163"/>
      <c r="GD62" s="163"/>
      <c r="GE62" s="163"/>
      <c r="GF62" s="163"/>
      <c r="GG62" s="163"/>
      <c r="GH62" s="163"/>
      <c r="GI62" s="163"/>
      <c r="GJ62" s="163"/>
      <c r="GK62" s="163"/>
      <c r="GL62" s="163"/>
      <c r="GM62" s="163"/>
      <c r="GN62" s="163"/>
      <c r="GO62" s="163"/>
      <c r="GP62" s="163"/>
      <c r="GQ62" s="163"/>
      <c r="GR62" s="163"/>
      <c r="GS62" s="163"/>
      <c r="GT62" s="163"/>
      <c r="GU62" s="163"/>
      <c r="GV62" s="163"/>
      <c r="GW62" s="163"/>
      <c r="GX62" s="163"/>
      <c r="GY62" s="163"/>
      <c r="GZ62" s="163"/>
      <c r="HA62" s="163"/>
      <c r="HB62" s="163"/>
      <c r="HC62" s="163"/>
      <c r="HD62" s="163"/>
      <c r="HE62" s="163"/>
      <c r="HF62" s="163"/>
    </row>
    <row r="63" spans="1:214" outlineLevel="1" x14ac:dyDescent="0.2">
      <c r="A63" s="163"/>
      <c r="B63" s="177" t="s">
        <v>249</v>
      </c>
      <c r="C63" s="177">
        <v>2016</v>
      </c>
      <c r="D63" s="163"/>
      <c r="E63" s="163" t="s">
        <v>142</v>
      </c>
      <c r="F63" s="163"/>
      <c r="G63" s="163"/>
      <c r="H63" s="163"/>
      <c r="I63" s="163"/>
      <c r="J63" s="195">
        <f>IF(AND(J$16=2017,$C63&lt;J$16),J$26/10,IF(J$16=$C63,J$26-SUM(J$54:J62),IF(J$16-$C63&lt;10,I63,0)))</f>
        <v>321679074.39073354</v>
      </c>
      <c r="K63" s="195">
        <f>IF(AND(K$16=2017,$C63&lt;K$16),K$26/10,IF(K$16=$C63,K$26-SUM(K$54:K62),IF(K$16-$C63&lt;10,J63,0)))</f>
        <v>321679074.39073354</v>
      </c>
      <c r="L63" s="195">
        <f>IF(AND(L$16=2017,$C63&lt;L$16),L$26/10,IF(L$16=$C63,L$26-SUM(L$54:L62),IF(L$16-$C63&lt;10,K63,0)))</f>
        <v>321679074.39073354</v>
      </c>
      <c r="M63" s="195">
        <f>IF(AND(M$16=2017,$C63&lt;M$16),M$26/10,IF(M$16=$C63,M$26-SUM(M$54:M62),IF(M$16-$C63&lt;10,L63,0)))</f>
        <v>321679074.39073354</v>
      </c>
      <c r="N63" s="195">
        <f>IF(AND(N$16=2017,$C63&lt;N$16),N$26/10,IF(N$16=$C63,N$26-SUM(N$54:N62),IF(N$16-$C63&lt;10,M63,0)))</f>
        <v>321679074.39073354</v>
      </c>
      <c r="O63" s="195">
        <f>IF(AND(O$16=2017,$C63&lt;O$16),O$26/10,IF(O$16=$C63,O$26-SUM(O$54:O62),IF(O$16-$C63&lt;10,N63,0)))</f>
        <v>321679074.39073354</v>
      </c>
      <c r="P63" s="195">
        <f>IF(AND(P$16=2017,$C63&lt;P$16),P$26/10,IF(P$16=$C63,P$26-SUM(P$54:P62),IF(P$16-$C63&lt;10,O63,0)))</f>
        <v>321679074.39073354</v>
      </c>
      <c r="Q63" s="195">
        <f>IF(AND(Q$16=2017,$C63&lt;Q$16),Q$26/10,IF(Q$16=$C63,Q$26-SUM(Q$54:Q62),IF(Q$16-$C63&lt;10,P63,0)))</f>
        <v>321679074.39073354</v>
      </c>
      <c r="R63" s="195">
        <f>IF(AND(R$16=2017,$C63&lt;R$16),R$26/10,IF(R$16=$C63,R$26-SUM(R$54:R62),IF(R$16-$C63&lt;10,Q63,0)))</f>
        <v>321679074.39073354</v>
      </c>
      <c r="S63" s="195">
        <f>IF(AND(S$16=2017,$C63&lt;S$16),S$26/10,IF(S$16=$C63,S$26-SUM(S$54:S62),IF(S$16-$C63&lt;10,R63,0)))</f>
        <v>0</v>
      </c>
      <c r="T63" s="195">
        <f>IF(AND(T$16=2017,$C63&lt;T$16),T$26/10,IF(T$16=$C63,T$26-SUM(T$54:T62),IF(T$16-$C63&lt;10,S63,0)))</f>
        <v>0</v>
      </c>
      <c r="U63" s="195">
        <f>IF(AND(U$16=2017,$C63&lt;U$16),U$26/10,IF(U$16=$C63,U$26-SUM(U$54:U62),IF(U$16-$C63&lt;10,T63,0)))</f>
        <v>0</v>
      </c>
      <c r="V63" s="195">
        <f>IF(AND(V$16=2017,$C63&lt;V$16),V$26/10,IF(V$16=$C63,V$26-SUM(V$54:V62),IF(V$16-$C63&lt;10,U63,0)))</f>
        <v>0</v>
      </c>
      <c r="W63" s="195">
        <f>IF(AND(W$16=2017,$C63&lt;W$16),W$26/10,IF(W$16=$C63,W$26-SUM(W$54:W62),IF(W$16-$C63&lt;10,V63,0)))</f>
        <v>0</v>
      </c>
      <c r="X63" s="195">
        <f>IF(AND(X$16=2017,$C63&lt;X$16),X$26/10,IF(X$16=$C63,X$26-SUM(X$54:X62),IF(X$16-$C63&lt;10,W63,0)))</f>
        <v>0</v>
      </c>
      <c r="Y63" s="163"/>
      <c r="Z63" s="163"/>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3"/>
      <c r="BN63" s="163"/>
      <c r="BO63" s="163"/>
      <c r="BP63" s="163"/>
      <c r="BQ63" s="163"/>
      <c r="BR63" s="163"/>
      <c r="BS63" s="163"/>
      <c r="BT63" s="163"/>
      <c r="BU63" s="163"/>
      <c r="BV63" s="163"/>
      <c r="BW63" s="163"/>
      <c r="BX63" s="163"/>
      <c r="BY63" s="163"/>
      <c r="BZ63" s="163"/>
      <c r="CA63" s="163"/>
      <c r="CB63" s="163"/>
      <c r="CC63" s="163"/>
      <c r="CD63" s="163"/>
      <c r="CE63" s="163"/>
      <c r="CF63" s="163"/>
      <c r="CG63" s="163"/>
      <c r="CH63" s="163"/>
      <c r="CI63" s="163"/>
      <c r="CJ63" s="163"/>
      <c r="CK63" s="163"/>
      <c r="CL63" s="163"/>
      <c r="CM63" s="163"/>
      <c r="CN63" s="163"/>
      <c r="CO63" s="163"/>
      <c r="CP63" s="163"/>
      <c r="CQ63" s="163"/>
      <c r="CR63" s="163"/>
      <c r="CS63" s="163"/>
      <c r="CT63" s="163"/>
      <c r="CU63" s="163"/>
      <c r="CV63" s="163"/>
      <c r="CW63" s="163"/>
      <c r="CX63" s="163"/>
      <c r="CY63" s="163"/>
      <c r="CZ63" s="163"/>
      <c r="DA63" s="163"/>
      <c r="DB63" s="163"/>
      <c r="DC63" s="163"/>
      <c r="DD63" s="163"/>
      <c r="DE63" s="163"/>
      <c r="DF63" s="163"/>
      <c r="DG63" s="163"/>
      <c r="DH63" s="163"/>
      <c r="DI63" s="163"/>
      <c r="DJ63" s="163"/>
      <c r="DK63" s="163"/>
      <c r="DL63" s="163"/>
      <c r="DM63" s="163"/>
      <c r="DN63" s="163"/>
      <c r="DO63" s="163"/>
      <c r="DP63" s="163"/>
      <c r="DQ63" s="163"/>
      <c r="DR63" s="163"/>
      <c r="DS63" s="163"/>
      <c r="DT63" s="163"/>
      <c r="DU63" s="163"/>
      <c r="DV63" s="163"/>
      <c r="DW63" s="163"/>
      <c r="DX63" s="163"/>
      <c r="DY63" s="163"/>
      <c r="DZ63" s="163"/>
      <c r="EA63" s="163"/>
      <c r="EB63" s="163"/>
      <c r="EC63" s="163"/>
      <c r="ED63" s="163"/>
      <c r="EE63" s="163"/>
      <c r="EF63" s="163"/>
      <c r="EG63" s="163"/>
      <c r="EH63" s="163"/>
      <c r="EI63" s="163"/>
      <c r="EJ63" s="163"/>
      <c r="EK63" s="163"/>
      <c r="EL63" s="163"/>
      <c r="EM63" s="163"/>
      <c r="EN63" s="163"/>
      <c r="EO63" s="163"/>
      <c r="EP63" s="163"/>
      <c r="EQ63" s="163"/>
      <c r="ER63" s="163"/>
      <c r="ES63" s="163"/>
      <c r="ET63" s="163"/>
      <c r="EU63" s="163"/>
      <c r="EV63" s="163"/>
      <c r="EW63" s="163"/>
      <c r="EX63" s="163"/>
      <c r="EY63" s="163"/>
      <c r="EZ63" s="163"/>
      <c r="FA63" s="163"/>
      <c r="FB63" s="163"/>
      <c r="FC63" s="163"/>
      <c r="FD63" s="163"/>
      <c r="FE63" s="163"/>
      <c r="FF63" s="163"/>
      <c r="FG63" s="163"/>
      <c r="FH63" s="163"/>
      <c r="FI63" s="163"/>
      <c r="FJ63" s="163"/>
      <c r="FK63" s="163"/>
      <c r="FL63" s="163"/>
      <c r="FM63" s="163"/>
      <c r="FN63" s="163"/>
      <c r="FO63" s="163"/>
      <c r="FP63" s="163"/>
      <c r="FQ63" s="163"/>
      <c r="FR63" s="163"/>
      <c r="FS63" s="163"/>
      <c r="FT63" s="163"/>
      <c r="FU63" s="163"/>
      <c r="FV63" s="163"/>
      <c r="FW63" s="163"/>
      <c r="FX63" s="163"/>
      <c r="FY63" s="163"/>
      <c r="FZ63" s="163"/>
      <c r="GA63" s="163"/>
      <c r="GB63" s="163"/>
      <c r="GC63" s="163"/>
      <c r="GD63" s="163"/>
      <c r="GE63" s="163"/>
      <c r="GF63" s="163"/>
      <c r="GG63" s="163"/>
      <c r="GH63" s="163"/>
      <c r="GI63" s="163"/>
      <c r="GJ63" s="163"/>
      <c r="GK63" s="163"/>
      <c r="GL63" s="163"/>
      <c r="GM63" s="163"/>
      <c r="GN63" s="163"/>
      <c r="GO63" s="163"/>
      <c r="GP63" s="163"/>
      <c r="GQ63" s="163"/>
      <c r="GR63" s="163"/>
      <c r="GS63" s="163"/>
      <c r="GT63" s="163"/>
      <c r="GU63" s="163"/>
      <c r="GV63" s="163"/>
      <c r="GW63" s="163"/>
      <c r="GX63" s="163"/>
      <c r="GY63" s="163"/>
      <c r="GZ63" s="163"/>
      <c r="HA63" s="163"/>
      <c r="HB63" s="163"/>
      <c r="HC63" s="163"/>
      <c r="HD63" s="163"/>
      <c r="HE63" s="163"/>
      <c r="HF63" s="163"/>
    </row>
    <row r="64" spans="1:214" outlineLevel="1" x14ac:dyDescent="0.2">
      <c r="A64" s="163"/>
      <c r="B64" s="177" t="s">
        <v>249</v>
      </c>
      <c r="C64" s="173">
        <v>2017</v>
      </c>
      <c r="D64" s="163"/>
      <c r="E64" s="163" t="s">
        <v>142</v>
      </c>
      <c r="F64" s="163"/>
      <c r="G64" s="163"/>
      <c r="H64" s="163"/>
      <c r="I64" s="163"/>
      <c r="J64" s="195">
        <f>IF(AND(J$16=2017,$C64&lt;J$16),J$26/10,IF(J$16=$C64,J$26-SUM(J$54:J63),IF(J$16-$C64&lt;10,I64,0)))</f>
        <v>321679074.39073324</v>
      </c>
      <c r="K64" s="195">
        <f>IF(AND(K$16=2017,$C64&lt;K$16),K$26/10,IF(K$16=$C64,K$26-SUM(K$54:K63),IF(K$16-$C64&lt;10,J64,0)))</f>
        <v>321679074.39073324</v>
      </c>
      <c r="L64" s="195">
        <f>IF(AND(L$16=2017,$C64&lt;L$16),L$26/10,IF(L$16=$C64,L$26-SUM(L$54:L63),IF(L$16-$C64&lt;10,K64,0)))</f>
        <v>321679074.39073324</v>
      </c>
      <c r="M64" s="195">
        <f>IF(AND(M$16=2017,$C64&lt;M$16),M$26/10,IF(M$16=$C64,M$26-SUM(M$54:M63),IF(M$16-$C64&lt;10,L64,0)))</f>
        <v>321679074.39073324</v>
      </c>
      <c r="N64" s="195">
        <f>IF(AND(N$16=2017,$C64&lt;N$16),N$26/10,IF(N$16=$C64,N$26-SUM(N$54:N63),IF(N$16-$C64&lt;10,M64,0)))</f>
        <v>321679074.39073324</v>
      </c>
      <c r="O64" s="195">
        <f>IF(AND(O$16=2017,$C64&lt;O$16),O$26/10,IF(O$16=$C64,O$26-SUM(O$54:O63),IF(O$16-$C64&lt;10,N64,0)))</f>
        <v>321679074.39073324</v>
      </c>
      <c r="P64" s="195">
        <f>IF(AND(P$16=2017,$C64&lt;P$16),P$26/10,IF(P$16=$C64,P$26-SUM(P$54:P63),IF(P$16-$C64&lt;10,O64,0)))</f>
        <v>321679074.39073324</v>
      </c>
      <c r="Q64" s="195">
        <f>IF(AND(Q$16=2017,$C64&lt;Q$16),Q$26/10,IF(Q$16=$C64,Q$26-SUM(Q$54:Q63),IF(Q$16-$C64&lt;10,P64,0)))</f>
        <v>321679074.39073324</v>
      </c>
      <c r="R64" s="195">
        <f>IF(AND(R$16=2017,$C64&lt;R$16),R$26/10,IF(R$16=$C64,R$26-SUM(R$54:R63),IF(R$16-$C64&lt;10,Q64,0)))</f>
        <v>321679074.39073324</v>
      </c>
      <c r="S64" s="195">
        <f>IF(AND(S$16=2017,$C64&lt;S$16),S$26/10,IF(S$16=$C64,S$26-SUM(S$54:S63),IF(S$16-$C64&lt;10,R64,0)))</f>
        <v>321679074.39073324</v>
      </c>
      <c r="T64" s="195">
        <f>IF(AND(T$16=2017,$C64&lt;T$16),T$26/10,IF(T$16=$C64,T$26-SUM(T$54:T63),IF(T$16-$C64&lt;10,S64,0)))</f>
        <v>0</v>
      </c>
      <c r="U64" s="195">
        <f>IF(AND(U$16=2017,$C64&lt;U$16),U$26/10,IF(U$16=$C64,U$26-SUM(U$54:U63),IF(U$16-$C64&lt;10,T64,0)))</f>
        <v>0</v>
      </c>
      <c r="V64" s="195">
        <f>IF(AND(V$16=2017,$C64&lt;V$16),V$26/10,IF(V$16=$C64,V$26-SUM(V$54:V63),IF(V$16-$C64&lt;10,U64,0)))</f>
        <v>0</v>
      </c>
      <c r="W64" s="195">
        <f>IF(AND(W$16=2017,$C64&lt;W$16),W$26/10,IF(W$16=$C64,W$26-SUM(W$54:W63),IF(W$16-$C64&lt;10,V64,0)))</f>
        <v>0</v>
      </c>
      <c r="X64" s="195">
        <f>IF(AND(X$16=2017,$C64&lt;X$16),X$26/10,IF(X$16=$C64,X$26-SUM(X$54:X63),IF(X$16-$C64&lt;10,W64,0)))</f>
        <v>0</v>
      </c>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3"/>
      <c r="DD64" s="163"/>
      <c r="DE64" s="163"/>
      <c r="DF64" s="163"/>
      <c r="DG64" s="163"/>
      <c r="DH64" s="163"/>
      <c r="DI64" s="163"/>
      <c r="DJ64" s="163"/>
      <c r="DK64" s="163"/>
      <c r="DL64" s="163"/>
      <c r="DM64" s="163"/>
      <c r="DN64" s="163"/>
      <c r="DO64" s="163"/>
      <c r="DP64" s="163"/>
      <c r="DQ64" s="163"/>
      <c r="DR64" s="163"/>
      <c r="DS64" s="163"/>
      <c r="DT64" s="163"/>
      <c r="DU64" s="163"/>
      <c r="DV64" s="163"/>
      <c r="DW64" s="163"/>
      <c r="DX64" s="163"/>
      <c r="DY64" s="163"/>
      <c r="DZ64" s="163"/>
      <c r="EA64" s="163"/>
      <c r="EB64" s="163"/>
      <c r="EC64" s="163"/>
      <c r="ED64" s="163"/>
      <c r="EE64" s="163"/>
      <c r="EF64" s="163"/>
      <c r="EG64" s="163"/>
      <c r="EH64" s="163"/>
      <c r="EI64" s="163"/>
      <c r="EJ64" s="163"/>
      <c r="EK64" s="163"/>
      <c r="EL64" s="163"/>
      <c r="EM64" s="163"/>
      <c r="EN64" s="163"/>
      <c r="EO64" s="163"/>
      <c r="EP64" s="163"/>
      <c r="EQ64" s="163"/>
      <c r="ER64" s="163"/>
      <c r="ES64" s="163"/>
      <c r="ET64" s="163"/>
      <c r="EU64" s="163"/>
      <c r="EV64" s="163"/>
      <c r="EW64" s="163"/>
      <c r="EX64" s="163"/>
      <c r="EY64" s="163"/>
      <c r="EZ64" s="163"/>
      <c r="FA64" s="163"/>
      <c r="FB64" s="163"/>
      <c r="FC64" s="163"/>
      <c r="FD64" s="163"/>
      <c r="FE64" s="163"/>
      <c r="FF64" s="163"/>
      <c r="FG64" s="163"/>
      <c r="FH64" s="163"/>
      <c r="FI64" s="163"/>
      <c r="FJ64" s="163"/>
      <c r="FK64" s="163"/>
      <c r="FL64" s="163"/>
      <c r="FM64" s="163"/>
      <c r="FN64" s="163"/>
      <c r="FO64" s="163"/>
      <c r="FP64" s="163"/>
      <c r="FQ64" s="163"/>
      <c r="FR64" s="163"/>
      <c r="FS64" s="163"/>
      <c r="FT64" s="163"/>
      <c r="FU64" s="163"/>
      <c r="FV64" s="163"/>
      <c r="FW64" s="163"/>
      <c r="FX64" s="163"/>
      <c r="FY64" s="163"/>
      <c r="FZ64" s="163"/>
      <c r="GA64" s="163"/>
      <c r="GB64" s="163"/>
      <c r="GC64" s="163"/>
      <c r="GD64" s="163"/>
      <c r="GE64" s="163"/>
      <c r="GF64" s="163"/>
      <c r="GG64" s="163"/>
      <c r="GH64" s="163"/>
      <c r="GI64" s="163"/>
      <c r="GJ64" s="163"/>
      <c r="GK64" s="163"/>
      <c r="GL64" s="163"/>
      <c r="GM64" s="163"/>
      <c r="GN64" s="163"/>
      <c r="GO64" s="163"/>
      <c r="GP64" s="163"/>
      <c r="GQ64" s="163"/>
      <c r="GR64" s="163"/>
      <c r="GS64" s="163"/>
      <c r="GT64" s="163"/>
      <c r="GU64" s="163"/>
      <c r="GV64" s="163"/>
      <c r="GW64" s="163"/>
      <c r="GX64" s="163"/>
      <c r="GY64" s="163"/>
      <c r="GZ64" s="163"/>
      <c r="HA64" s="163"/>
      <c r="HB64" s="163"/>
      <c r="HC64" s="163"/>
      <c r="HD64" s="163"/>
      <c r="HE64" s="163"/>
      <c r="HF64" s="163"/>
    </row>
    <row r="65" spans="1:214" outlineLevel="1" x14ac:dyDescent="0.2">
      <c r="A65" s="163"/>
      <c r="B65" s="177" t="s">
        <v>249</v>
      </c>
      <c r="C65" s="177">
        <v>2018</v>
      </c>
      <c r="D65" s="163"/>
      <c r="E65" s="163" t="s">
        <v>142</v>
      </c>
      <c r="F65" s="163"/>
      <c r="G65" s="163"/>
      <c r="H65" s="163"/>
      <c r="I65" s="163"/>
      <c r="J65" s="195">
        <f>IF(AND(J$16=2017,$C65&lt;J$16),J$26/10,IF(J$16=$C65,J$26-SUM(J$54:J64),IF(J$16-$C65&lt;10,I65,0)))</f>
        <v>0</v>
      </c>
      <c r="K65" s="195">
        <f>IF(AND(K$16=2017,$C65&lt;K$16),K$26/10,IF(K$16=$C65,K$26-SUM(K$54:K64),IF(K$16-$C65&lt;10,J65,0)))</f>
        <v>628834209.03524113</v>
      </c>
      <c r="L65" s="195">
        <f>IF(AND(L$16=2017,$C65&lt;L$16),L$26/10,IF(L$16=$C65,L$26-SUM(L$54:L64),IF(L$16-$C65&lt;10,K65,0)))</f>
        <v>628834209.03524113</v>
      </c>
      <c r="M65" s="195">
        <f>IF(AND(M$16=2017,$C65&lt;M$16),M$26/10,IF(M$16=$C65,M$26-SUM(M$54:M64),IF(M$16-$C65&lt;10,L65,0)))</f>
        <v>628834209.03524113</v>
      </c>
      <c r="N65" s="195">
        <f>IF(AND(N$16=2017,$C65&lt;N$16),N$26/10,IF(N$16=$C65,N$26-SUM(N$54:N64),IF(N$16-$C65&lt;10,M65,0)))</f>
        <v>628834209.03524113</v>
      </c>
      <c r="O65" s="195">
        <f>IF(AND(O$16=2017,$C65&lt;O$16),O$26/10,IF(O$16=$C65,O$26-SUM(O$54:O64),IF(O$16-$C65&lt;10,N65,0)))</f>
        <v>628834209.03524113</v>
      </c>
      <c r="P65" s="195">
        <f>IF(AND(P$16=2017,$C65&lt;P$16),P$26/10,IF(P$16=$C65,P$26-SUM(P$54:P64),IF(P$16-$C65&lt;10,O65,0)))</f>
        <v>628834209.03524113</v>
      </c>
      <c r="Q65" s="195">
        <f>IF(AND(Q$16=2017,$C65&lt;Q$16),Q$26/10,IF(Q$16=$C65,Q$26-SUM(Q$54:Q64),IF(Q$16-$C65&lt;10,P65,0)))</f>
        <v>628834209.03524113</v>
      </c>
      <c r="R65" s="195">
        <f>IF(AND(R$16=2017,$C65&lt;R$16),R$26/10,IF(R$16=$C65,R$26-SUM(R$54:R64),IF(R$16-$C65&lt;10,Q65,0)))</f>
        <v>628834209.03524113</v>
      </c>
      <c r="S65" s="195">
        <f>IF(AND(S$16=2017,$C65&lt;S$16),S$26/10,IF(S$16=$C65,S$26-SUM(S$54:S64),IF(S$16-$C65&lt;10,R65,0)))</f>
        <v>628834209.03524113</v>
      </c>
      <c r="T65" s="195">
        <f>IF(AND(T$16=2017,$C65&lt;T$16),T$26/10,IF(T$16=$C65,T$26-SUM(T$54:T64),IF(T$16-$C65&lt;10,S65,0)))</f>
        <v>628834209.03524113</v>
      </c>
      <c r="U65" s="195">
        <f>IF(AND(U$16=2017,$C65&lt;U$16),U$26/10,IF(U$16=$C65,U$26-SUM(U$54:U64),IF(U$16-$C65&lt;10,T65,0)))</f>
        <v>0</v>
      </c>
      <c r="V65" s="195">
        <f>IF(AND(V$16=2017,$C65&lt;V$16),V$26/10,IF(V$16=$C65,V$26-SUM(V$54:V64),IF(V$16-$C65&lt;10,U65,0)))</f>
        <v>0</v>
      </c>
      <c r="W65" s="195">
        <f>IF(AND(W$16=2017,$C65&lt;W$16),W$26/10,IF(W$16=$C65,W$26-SUM(W$54:W64),IF(W$16-$C65&lt;10,V65,0)))</f>
        <v>0</v>
      </c>
      <c r="X65" s="195">
        <f>IF(AND(X$16=2017,$C65&lt;X$16),X$26/10,IF(X$16=$C65,X$26-SUM(X$54:X64),IF(X$16-$C65&lt;10,W65,0)))</f>
        <v>0</v>
      </c>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163"/>
      <c r="BF65" s="163"/>
      <c r="BG65" s="163"/>
      <c r="BH65" s="163"/>
      <c r="BI65" s="163"/>
      <c r="BJ65" s="163"/>
      <c r="BK65" s="163"/>
      <c r="BL65" s="163"/>
      <c r="BM65" s="163"/>
      <c r="BN65" s="163"/>
      <c r="BO65" s="163"/>
      <c r="BP65" s="163"/>
      <c r="BQ65" s="163"/>
      <c r="BR65" s="163"/>
      <c r="BS65" s="163"/>
      <c r="BT65" s="163"/>
      <c r="BU65" s="163"/>
      <c r="BV65" s="163"/>
      <c r="BW65" s="163"/>
      <c r="BX65" s="163"/>
      <c r="BY65" s="163"/>
      <c r="BZ65" s="163"/>
      <c r="CA65" s="163"/>
      <c r="CB65" s="163"/>
      <c r="CC65" s="163"/>
      <c r="CD65" s="163"/>
      <c r="CE65" s="163"/>
      <c r="CF65" s="163"/>
      <c r="CG65" s="163"/>
      <c r="CH65" s="163"/>
      <c r="CI65" s="163"/>
      <c r="CJ65" s="163"/>
      <c r="CK65" s="163"/>
      <c r="CL65" s="163"/>
      <c r="CM65" s="163"/>
      <c r="CN65" s="163"/>
      <c r="CO65" s="163"/>
      <c r="CP65" s="163"/>
      <c r="CQ65" s="163"/>
      <c r="CR65" s="163"/>
      <c r="CS65" s="163"/>
      <c r="CT65" s="163"/>
      <c r="CU65" s="163"/>
      <c r="CV65" s="163"/>
      <c r="CW65" s="163"/>
      <c r="CX65" s="163"/>
      <c r="CY65" s="163"/>
      <c r="CZ65" s="163"/>
      <c r="DA65" s="163"/>
      <c r="DB65" s="163"/>
      <c r="DC65" s="163"/>
      <c r="DD65" s="163"/>
      <c r="DE65" s="163"/>
      <c r="DF65" s="163"/>
      <c r="DG65" s="163"/>
      <c r="DH65" s="163"/>
      <c r="DI65" s="163"/>
      <c r="DJ65" s="163"/>
      <c r="DK65" s="163"/>
      <c r="DL65" s="163"/>
      <c r="DM65" s="163"/>
      <c r="DN65" s="163"/>
      <c r="DO65" s="163"/>
      <c r="DP65" s="163"/>
      <c r="DQ65" s="163"/>
      <c r="DR65" s="163"/>
      <c r="DS65" s="163"/>
      <c r="DT65" s="163"/>
      <c r="DU65" s="163"/>
      <c r="DV65" s="163"/>
      <c r="DW65" s="163"/>
      <c r="DX65" s="163"/>
      <c r="DY65" s="163"/>
      <c r="DZ65" s="163"/>
      <c r="EA65" s="163"/>
      <c r="EB65" s="163"/>
      <c r="EC65" s="163"/>
      <c r="ED65" s="163"/>
      <c r="EE65" s="163"/>
      <c r="EF65" s="163"/>
      <c r="EG65" s="163"/>
      <c r="EH65" s="163"/>
      <c r="EI65" s="163"/>
      <c r="EJ65" s="163"/>
      <c r="EK65" s="163"/>
      <c r="EL65" s="163"/>
      <c r="EM65" s="163"/>
      <c r="EN65" s="163"/>
      <c r="EO65" s="163"/>
      <c r="EP65" s="163"/>
      <c r="EQ65" s="163"/>
      <c r="ER65" s="163"/>
      <c r="ES65" s="163"/>
      <c r="ET65" s="163"/>
      <c r="EU65" s="163"/>
      <c r="EV65" s="163"/>
      <c r="EW65" s="163"/>
      <c r="EX65" s="163"/>
      <c r="EY65" s="163"/>
      <c r="EZ65" s="163"/>
      <c r="FA65" s="163"/>
      <c r="FB65" s="163"/>
      <c r="FC65" s="163"/>
      <c r="FD65" s="163"/>
      <c r="FE65" s="163"/>
      <c r="FF65" s="163"/>
      <c r="FG65" s="163"/>
      <c r="FH65" s="163"/>
      <c r="FI65" s="163"/>
      <c r="FJ65" s="163"/>
      <c r="FK65" s="163"/>
      <c r="FL65" s="163"/>
      <c r="FM65" s="163"/>
      <c r="FN65" s="163"/>
      <c r="FO65" s="163"/>
      <c r="FP65" s="163"/>
      <c r="FQ65" s="163"/>
      <c r="FR65" s="163"/>
      <c r="FS65" s="163"/>
      <c r="FT65" s="163"/>
      <c r="FU65" s="163"/>
      <c r="FV65" s="163"/>
      <c r="FW65" s="163"/>
      <c r="FX65" s="163"/>
      <c r="FY65" s="163"/>
      <c r="FZ65" s="163"/>
      <c r="GA65" s="163"/>
      <c r="GB65" s="163"/>
      <c r="GC65" s="163"/>
      <c r="GD65" s="163"/>
      <c r="GE65" s="163"/>
      <c r="GF65" s="163"/>
      <c r="GG65" s="163"/>
      <c r="GH65" s="163"/>
      <c r="GI65" s="163"/>
      <c r="GJ65" s="163"/>
      <c r="GK65" s="163"/>
      <c r="GL65" s="163"/>
      <c r="GM65" s="163"/>
      <c r="GN65" s="163"/>
      <c r="GO65" s="163"/>
      <c r="GP65" s="163"/>
      <c r="GQ65" s="163"/>
      <c r="GR65" s="163"/>
      <c r="GS65" s="163"/>
      <c r="GT65" s="163"/>
      <c r="GU65" s="163"/>
      <c r="GV65" s="163"/>
      <c r="GW65" s="163"/>
      <c r="GX65" s="163"/>
      <c r="GY65" s="163"/>
      <c r="GZ65" s="163"/>
      <c r="HA65" s="163"/>
      <c r="HB65" s="163"/>
      <c r="HC65" s="163"/>
      <c r="HD65" s="163"/>
      <c r="HE65" s="163"/>
      <c r="HF65" s="163"/>
    </row>
    <row r="66" spans="1:214" outlineLevel="1" x14ac:dyDescent="0.2">
      <c r="A66" s="163"/>
      <c r="B66" s="177" t="s">
        <v>249</v>
      </c>
      <c r="C66" s="173">
        <v>2019</v>
      </c>
      <c r="D66" s="163"/>
      <c r="E66" s="163" t="s">
        <v>142</v>
      </c>
      <c r="F66" s="163"/>
      <c r="G66" s="163"/>
      <c r="H66" s="163"/>
      <c r="I66" s="163"/>
      <c r="J66" s="195">
        <f>IF(AND(J$16=2017,$C66&lt;J$16),J$26/10,IF(J$16=$C66,J$26-SUM(J$54:J65),IF(J$16-$C66&lt;10,I66,0)))</f>
        <v>0</v>
      </c>
      <c r="K66" s="195">
        <f>IF(AND(K$16=2017,$C66&lt;K$16),K$26/10,IF(K$16=$C66,K$26-SUM(K$54:K65),IF(K$16-$C66&lt;10,J66,0)))</f>
        <v>0</v>
      </c>
      <c r="L66" s="195">
        <f>IF(AND(L$16=2017,$C66&lt;L$16),L$26/10,IF(L$16=$C66,L$26-SUM(L$54:L65),IF(L$16-$C66&lt;10,K66,0)))</f>
        <v>1183761332.4846077</v>
      </c>
      <c r="M66" s="195">
        <f>IF(AND(M$16=2017,$C66&lt;M$16),M$26/10,IF(M$16=$C66,M$26-SUM(M$54:M65),IF(M$16-$C66&lt;10,L66,0)))</f>
        <v>1183761332.4846077</v>
      </c>
      <c r="N66" s="195">
        <f>IF(AND(N$16=2017,$C66&lt;N$16),N$26/10,IF(N$16=$C66,N$26-SUM(N$54:N65),IF(N$16-$C66&lt;10,M66,0)))</f>
        <v>1183761332.4846077</v>
      </c>
      <c r="O66" s="195">
        <f>IF(AND(O$16=2017,$C66&lt;O$16),O$26/10,IF(O$16=$C66,O$26-SUM(O$54:O65),IF(O$16-$C66&lt;10,N66,0)))</f>
        <v>1183761332.4846077</v>
      </c>
      <c r="P66" s="195">
        <f>IF(AND(P$16=2017,$C66&lt;P$16),P$26/10,IF(P$16=$C66,P$26-SUM(P$54:P65),IF(P$16-$C66&lt;10,O66,0)))</f>
        <v>1183761332.4846077</v>
      </c>
      <c r="Q66" s="195">
        <f>IF(AND(Q$16=2017,$C66&lt;Q$16),Q$26/10,IF(Q$16=$C66,Q$26-SUM(Q$54:Q65),IF(Q$16-$C66&lt;10,P66,0)))</f>
        <v>1183761332.4846077</v>
      </c>
      <c r="R66" s="195">
        <f>IF(AND(R$16=2017,$C66&lt;R$16),R$26/10,IF(R$16=$C66,R$26-SUM(R$54:R65),IF(R$16-$C66&lt;10,Q66,0)))</f>
        <v>1183761332.4846077</v>
      </c>
      <c r="S66" s="195">
        <f>IF(AND(S$16=2017,$C66&lt;S$16),S$26/10,IF(S$16=$C66,S$26-SUM(S$54:S65),IF(S$16-$C66&lt;10,R66,0)))</f>
        <v>1183761332.4846077</v>
      </c>
      <c r="T66" s="195">
        <f>IF(AND(T$16=2017,$C66&lt;T$16),T$26/10,IF(T$16=$C66,T$26-SUM(T$54:T65),IF(T$16-$C66&lt;10,S66,0)))</f>
        <v>1183761332.4846077</v>
      </c>
      <c r="U66" s="195">
        <f>IF(AND(U$16=2017,$C66&lt;U$16),U$26/10,IF(U$16=$C66,U$26-SUM(U$54:U65),IF(U$16-$C66&lt;10,T66,0)))</f>
        <v>1183761332.4846077</v>
      </c>
      <c r="V66" s="195">
        <f>IF(AND(V$16=2017,$C66&lt;V$16),V$26/10,IF(V$16=$C66,V$26-SUM(V$54:V65),IF(V$16-$C66&lt;10,U66,0)))</f>
        <v>0</v>
      </c>
      <c r="W66" s="195">
        <f>IF(AND(W$16=2017,$C66&lt;W$16),W$26/10,IF(W$16=$C66,W$26-SUM(W$54:W65),IF(W$16-$C66&lt;10,V66,0)))</f>
        <v>0</v>
      </c>
      <c r="X66" s="195">
        <f>IF(AND(X$16=2017,$C66&lt;X$16),X$26/10,IF(X$16=$C66,X$26-SUM(X$54:X65),IF(X$16-$C66&lt;10,W66,0)))</f>
        <v>0</v>
      </c>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3"/>
      <c r="AY66" s="163"/>
      <c r="AZ66" s="163"/>
      <c r="BA66" s="163"/>
      <c r="BB66" s="163"/>
      <c r="BC66" s="163"/>
      <c r="BD66" s="163"/>
      <c r="BE66" s="163"/>
      <c r="BF66" s="163"/>
      <c r="BG66" s="163"/>
      <c r="BH66" s="163"/>
      <c r="BI66" s="163"/>
      <c r="BJ66" s="163"/>
      <c r="BK66" s="163"/>
      <c r="BL66" s="163"/>
      <c r="BM66" s="163"/>
      <c r="BN66" s="163"/>
      <c r="BO66" s="163"/>
      <c r="BP66" s="163"/>
      <c r="BQ66" s="163"/>
      <c r="BR66" s="163"/>
      <c r="BS66" s="163"/>
      <c r="BT66" s="163"/>
      <c r="BU66" s="163"/>
      <c r="BV66" s="163"/>
      <c r="BW66" s="163"/>
      <c r="BX66" s="163"/>
      <c r="BY66" s="163"/>
      <c r="BZ66" s="163"/>
      <c r="CA66" s="163"/>
      <c r="CB66" s="163"/>
      <c r="CC66" s="163"/>
      <c r="CD66" s="163"/>
      <c r="CE66" s="163"/>
      <c r="CF66" s="163"/>
      <c r="CG66" s="163"/>
      <c r="CH66" s="163"/>
      <c r="CI66" s="163"/>
      <c r="CJ66" s="163"/>
      <c r="CK66" s="163"/>
      <c r="CL66" s="163"/>
      <c r="CM66" s="163"/>
      <c r="CN66" s="163"/>
      <c r="CO66" s="163"/>
      <c r="CP66" s="163"/>
      <c r="CQ66" s="163"/>
      <c r="CR66" s="163"/>
      <c r="CS66" s="163"/>
      <c r="CT66" s="163"/>
      <c r="CU66" s="163"/>
      <c r="CV66" s="163"/>
      <c r="CW66" s="163"/>
      <c r="CX66" s="163"/>
      <c r="CY66" s="163"/>
      <c r="CZ66" s="163"/>
      <c r="DA66" s="163"/>
      <c r="DB66" s="163"/>
      <c r="DC66" s="163"/>
      <c r="DD66" s="163"/>
      <c r="DE66" s="163"/>
      <c r="DF66" s="163"/>
      <c r="DG66" s="163"/>
      <c r="DH66" s="163"/>
      <c r="DI66" s="163"/>
      <c r="DJ66" s="163"/>
      <c r="DK66" s="163"/>
      <c r="DL66" s="163"/>
      <c r="DM66" s="163"/>
      <c r="DN66" s="163"/>
      <c r="DO66" s="163"/>
      <c r="DP66" s="163"/>
      <c r="DQ66" s="163"/>
      <c r="DR66" s="163"/>
      <c r="DS66" s="163"/>
      <c r="DT66" s="163"/>
      <c r="DU66" s="163"/>
      <c r="DV66" s="163"/>
      <c r="DW66" s="163"/>
      <c r="DX66" s="163"/>
      <c r="DY66" s="163"/>
      <c r="DZ66" s="163"/>
      <c r="EA66" s="163"/>
      <c r="EB66" s="163"/>
      <c r="EC66" s="163"/>
      <c r="ED66" s="163"/>
      <c r="EE66" s="163"/>
      <c r="EF66" s="163"/>
      <c r="EG66" s="163"/>
      <c r="EH66" s="163"/>
      <c r="EI66" s="163"/>
      <c r="EJ66" s="163"/>
      <c r="EK66" s="163"/>
      <c r="EL66" s="163"/>
      <c r="EM66" s="163"/>
      <c r="EN66" s="163"/>
      <c r="EO66" s="163"/>
      <c r="EP66" s="163"/>
      <c r="EQ66" s="163"/>
      <c r="ER66" s="163"/>
      <c r="ES66" s="163"/>
      <c r="ET66" s="163"/>
      <c r="EU66" s="163"/>
      <c r="EV66" s="163"/>
      <c r="EW66" s="163"/>
      <c r="EX66" s="163"/>
      <c r="EY66" s="163"/>
      <c r="EZ66" s="163"/>
      <c r="FA66" s="163"/>
      <c r="FB66" s="163"/>
      <c r="FC66" s="163"/>
      <c r="FD66" s="163"/>
      <c r="FE66" s="163"/>
      <c r="FF66" s="163"/>
      <c r="FG66" s="163"/>
      <c r="FH66" s="163"/>
      <c r="FI66" s="163"/>
      <c r="FJ66" s="163"/>
      <c r="FK66" s="163"/>
      <c r="FL66" s="163"/>
      <c r="FM66" s="163"/>
      <c r="FN66" s="163"/>
      <c r="FO66" s="163"/>
      <c r="FP66" s="163"/>
      <c r="FQ66" s="163"/>
      <c r="FR66" s="163"/>
      <c r="FS66" s="163"/>
      <c r="FT66" s="163"/>
      <c r="FU66" s="163"/>
      <c r="FV66" s="163"/>
      <c r="FW66" s="163"/>
      <c r="FX66" s="163"/>
      <c r="FY66" s="163"/>
      <c r="FZ66" s="163"/>
      <c r="GA66" s="163"/>
      <c r="GB66" s="163"/>
      <c r="GC66" s="163"/>
      <c r="GD66" s="163"/>
      <c r="GE66" s="163"/>
      <c r="GF66" s="163"/>
      <c r="GG66" s="163"/>
      <c r="GH66" s="163"/>
      <c r="GI66" s="163"/>
      <c r="GJ66" s="163"/>
      <c r="GK66" s="163"/>
      <c r="GL66" s="163"/>
      <c r="GM66" s="163"/>
      <c r="GN66" s="163"/>
      <c r="GO66" s="163"/>
      <c r="GP66" s="163"/>
      <c r="GQ66" s="163"/>
      <c r="GR66" s="163"/>
      <c r="GS66" s="163"/>
      <c r="GT66" s="163"/>
      <c r="GU66" s="163"/>
      <c r="GV66" s="163"/>
      <c r="GW66" s="163"/>
      <c r="GX66" s="163"/>
      <c r="GY66" s="163"/>
      <c r="GZ66" s="163"/>
      <c r="HA66" s="163"/>
      <c r="HB66" s="163"/>
      <c r="HC66" s="163"/>
      <c r="HD66" s="163"/>
      <c r="HE66" s="163"/>
      <c r="HF66" s="163"/>
    </row>
    <row r="67" spans="1:214" outlineLevel="1" x14ac:dyDescent="0.2">
      <c r="A67" s="163"/>
      <c r="B67" s="177" t="s">
        <v>249</v>
      </c>
      <c r="C67" s="177">
        <v>2020</v>
      </c>
      <c r="D67" s="163"/>
      <c r="E67" s="163" t="s">
        <v>142</v>
      </c>
      <c r="F67" s="163"/>
      <c r="G67" s="163"/>
      <c r="H67" s="163"/>
      <c r="I67" s="163"/>
      <c r="J67" s="195">
        <f>IF(AND(J$16=2017,$C67&lt;J$16),J$26/10,IF(J$16=$C67,J$26-SUM(J$54:J66),IF(J$16-$C67&lt;10,I67,0)))</f>
        <v>0</v>
      </c>
      <c r="K67" s="195">
        <f>IF(AND(K$16=2017,$C67&lt;K$16),K$26/10,IF(K$16=$C67,K$26-SUM(K$54:K66),IF(K$16-$C67&lt;10,J67,0)))</f>
        <v>0</v>
      </c>
      <c r="L67" s="195">
        <f>IF(AND(L$16=2017,$C67&lt;L$16),L$26/10,IF(L$16=$C67,L$26-SUM(L$54:L66),IF(L$16-$C67&lt;10,K67,0)))</f>
        <v>0</v>
      </c>
      <c r="M67" s="195">
        <f>IF(AND(M$16=2017,$C67&lt;M$16),M$26/10,IF(M$16=$C67,M$26-SUM(M$54:M66),IF(M$16-$C67&lt;10,L67,0)))</f>
        <v>616213079.61943722</v>
      </c>
      <c r="N67" s="195">
        <f>IF(AND(N$16=2017,$C67&lt;N$16),N$26/10,IF(N$16=$C67,N$26-SUM(N$54:N66),IF(N$16-$C67&lt;10,M67,0)))</f>
        <v>616213079.61943722</v>
      </c>
      <c r="O67" s="195">
        <f>IF(AND(O$16=2017,$C67&lt;O$16),O$26/10,IF(O$16=$C67,O$26-SUM(O$54:O66),IF(O$16-$C67&lt;10,N67,0)))</f>
        <v>616213079.61943722</v>
      </c>
      <c r="P67" s="195">
        <f>IF(AND(P$16=2017,$C67&lt;P$16),P$26/10,IF(P$16=$C67,P$26-SUM(P$54:P66),IF(P$16-$C67&lt;10,O67,0)))</f>
        <v>616213079.61943722</v>
      </c>
      <c r="Q67" s="195">
        <f>IF(AND(Q$16=2017,$C67&lt;Q$16),Q$26/10,IF(Q$16=$C67,Q$26-SUM(Q$54:Q66),IF(Q$16-$C67&lt;10,P67,0)))</f>
        <v>616213079.61943722</v>
      </c>
      <c r="R67" s="195">
        <f>IF(AND(R$16=2017,$C67&lt;R$16),R$26/10,IF(R$16=$C67,R$26-SUM(R$54:R66),IF(R$16-$C67&lt;10,Q67,0)))</f>
        <v>616213079.61943722</v>
      </c>
      <c r="S67" s="195">
        <f>IF(AND(S$16=2017,$C67&lt;S$16),S$26/10,IF(S$16=$C67,S$26-SUM(S$54:S66),IF(S$16-$C67&lt;10,R67,0)))</f>
        <v>616213079.61943722</v>
      </c>
      <c r="T67" s="195">
        <f>IF(AND(T$16=2017,$C67&lt;T$16),T$26/10,IF(T$16=$C67,T$26-SUM(T$54:T66),IF(T$16-$C67&lt;10,S67,0)))</f>
        <v>616213079.61943722</v>
      </c>
      <c r="U67" s="195">
        <f>IF(AND(U$16=2017,$C67&lt;U$16),U$26/10,IF(U$16=$C67,U$26-SUM(U$54:U66),IF(U$16-$C67&lt;10,T67,0)))</f>
        <v>616213079.61943722</v>
      </c>
      <c r="V67" s="195">
        <f>IF(AND(V$16=2017,$C67&lt;V$16),V$26/10,IF(V$16=$C67,V$26-SUM(V$54:V66),IF(V$16-$C67&lt;10,U67,0)))</f>
        <v>616213079.61943722</v>
      </c>
      <c r="W67" s="195">
        <f>IF(AND(W$16=2017,$C67&lt;W$16),W$26/10,IF(W$16=$C67,W$26-SUM(W$54:W66),IF(W$16-$C67&lt;10,V67,0)))</f>
        <v>0</v>
      </c>
      <c r="X67" s="195">
        <f>IF(AND(X$16=2017,$C67&lt;X$16),X$26/10,IF(X$16=$C67,X$26-SUM(X$54:X66),IF(X$16-$C67&lt;10,W67,0)))</f>
        <v>0</v>
      </c>
      <c r="Y67" s="163"/>
      <c r="Z67" s="163"/>
      <c r="AA67" s="163"/>
      <c r="AB67" s="163"/>
      <c r="AC67" s="163"/>
      <c r="AD67" s="163"/>
      <c r="AE67" s="163"/>
      <c r="AF67" s="163"/>
      <c r="AG67" s="163"/>
      <c r="AH67" s="163"/>
      <c r="AI67" s="163"/>
      <c r="AJ67" s="163"/>
      <c r="AK67" s="163"/>
      <c r="AL67" s="163"/>
      <c r="AM67" s="163"/>
      <c r="AN67" s="163"/>
      <c r="AO67" s="163"/>
      <c r="AP67" s="163"/>
      <c r="AQ67" s="163"/>
      <c r="AR67" s="163"/>
      <c r="AS67" s="163"/>
      <c r="AT67" s="163"/>
      <c r="AU67" s="163"/>
      <c r="AV67" s="163"/>
      <c r="AW67" s="163"/>
      <c r="AX67" s="163"/>
      <c r="AY67" s="163"/>
      <c r="AZ67" s="163"/>
      <c r="BA67" s="163"/>
      <c r="BB67" s="163"/>
      <c r="BC67" s="163"/>
      <c r="BD67" s="163"/>
      <c r="BE67" s="163"/>
      <c r="BF67" s="163"/>
      <c r="BG67" s="163"/>
      <c r="BH67" s="163"/>
      <c r="BI67" s="163"/>
      <c r="BJ67" s="163"/>
      <c r="BK67" s="163"/>
      <c r="BL67" s="163"/>
      <c r="BM67" s="163"/>
      <c r="BN67" s="163"/>
      <c r="BO67" s="163"/>
      <c r="BP67" s="163"/>
      <c r="BQ67" s="163"/>
      <c r="BR67" s="163"/>
      <c r="BS67" s="163"/>
      <c r="BT67" s="163"/>
      <c r="BU67" s="163"/>
      <c r="BV67" s="163"/>
      <c r="BW67" s="163"/>
      <c r="BX67" s="163"/>
      <c r="BY67" s="163"/>
      <c r="BZ67" s="163"/>
      <c r="CA67" s="163"/>
      <c r="CB67" s="163"/>
      <c r="CC67" s="163"/>
      <c r="CD67" s="163"/>
      <c r="CE67" s="163"/>
      <c r="CF67" s="163"/>
      <c r="CG67" s="163"/>
      <c r="CH67" s="163"/>
      <c r="CI67" s="163"/>
      <c r="CJ67" s="163"/>
      <c r="CK67" s="163"/>
      <c r="CL67" s="163"/>
      <c r="CM67" s="163"/>
      <c r="CN67" s="163"/>
      <c r="CO67" s="163"/>
      <c r="CP67" s="163"/>
      <c r="CQ67" s="163"/>
      <c r="CR67" s="163"/>
      <c r="CS67" s="163"/>
      <c r="CT67" s="163"/>
      <c r="CU67" s="163"/>
      <c r="CV67" s="163"/>
      <c r="CW67" s="163"/>
      <c r="CX67" s="163"/>
      <c r="CY67" s="163"/>
      <c r="CZ67" s="163"/>
      <c r="DA67" s="163"/>
      <c r="DB67" s="163"/>
      <c r="DC67" s="163"/>
      <c r="DD67" s="163"/>
      <c r="DE67" s="163"/>
      <c r="DF67" s="163"/>
      <c r="DG67" s="163"/>
      <c r="DH67" s="163"/>
      <c r="DI67" s="163"/>
      <c r="DJ67" s="163"/>
      <c r="DK67" s="163"/>
      <c r="DL67" s="163"/>
      <c r="DM67" s="163"/>
      <c r="DN67" s="163"/>
      <c r="DO67" s="163"/>
      <c r="DP67" s="163"/>
      <c r="DQ67" s="163"/>
      <c r="DR67" s="163"/>
      <c r="DS67" s="163"/>
      <c r="DT67" s="163"/>
      <c r="DU67" s="163"/>
      <c r="DV67" s="163"/>
      <c r="DW67" s="163"/>
      <c r="DX67" s="163"/>
      <c r="DY67" s="163"/>
      <c r="DZ67" s="163"/>
      <c r="EA67" s="163"/>
      <c r="EB67" s="163"/>
      <c r="EC67" s="163"/>
      <c r="ED67" s="163"/>
      <c r="EE67" s="163"/>
      <c r="EF67" s="163"/>
      <c r="EG67" s="163"/>
      <c r="EH67" s="163"/>
      <c r="EI67" s="163"/>
      <c r="EJ67" s="163"/>
      <c r="EK67" s="163"/>
      <c r="EL67" s="163"/>
      <c r="EM67" s="163"/>
      <c r="EN67" s="163"/>
      <c r="EO67" s="163"/>
      <c r="EP67" s="163"/>
      <c r="EQ67" s="163"/>
      <c r="ER67" s="163"/>
      <c r="ES67" s="163"/>
      <c r="ET67" s="163"/>
      <c r="EU67" s="163"/>
      <c r="EV67" s="163"/>
      <c r="EW67" s="163"/>
      <c r="EX67" s="163"/>
      <c r="EY67" s="163"/>
      <c r="EZ67" s="163"/>
      <c r="FA67" s="163"/>
      <c r="FB67" s="163"/>
      <c r="FC67" s="163"/>
      <c r="FD67" s="163"/>
      <c r="FE67" s="163"/>
      <c r="FF67" s="163"/>
      <c r="FG67" s="163"/>
      <c r="FH67" s="163"/>
      <c r="FI67" s="163"/>
      <c r="FJ67" s="163"/>
      <c r="FK67" s="163"/>
      <c r="FL67" s="163"/>
      <c r="FM67" s="163"/>
      <c r="FN67" s="163"/>
      <c r="FO67" s="163"/>
      <c r="FP67" s="163"/>
      <c r="FQ67" s="163"/>
      <c r="FR67" s="163"/>
      <c r="FS67" s="163"/>
      <c r="FT67" s="163"/>
      <c r="FU67" s="163"/>
      <c r="FV67" s="163"/>
      <c r="FW67" s="163"/>
      <c r="FX67" s="163"/>
      <c r="FY67" s="163"/>
      <c r="FZ67" s="163"/>
      <c r="GA67" s="163"/>
      <c r="GB67" s="163"/>
      <c r="GC67" s="163"/>
      <c r="GD67" s="163"/>
      <c r="GE67" s="163"/>
      <c r="GF67" s="163"/>
      <c r="GG67" s="163"/>
      <c r="GH67" s="163"/>
      <c r="GI67" s="163"/>
      <c r="GJ67" s="163"/>
      <c r="GK67" s="163"/>
      <c r="GL67" s="163"/>
      <c r="GM67" s="163"/>
      <c r="GN67" s="163"/>
      <c r="GO67" s="163"/>
      <c r="GP67" s="163"/>
      <c r="GQ67" s="163"/>
      <c r="GR67" s="163"/>
      <c r="GS67" s="163"/>
      <c r="GT67" s="163"/>
      <c r="GU67" s="163"/>
      <c r="GV67" s="163"/>
      <c r="GW67" s="163"/>
      <c r="GX67" s="163"/>
      <c r="GY67" s="163"/>
      <c r="GZ67" s="163"/>
      <c r="HA67" s="163"/>
      <c r="HB67" s="163"/>
      <c r="HC67" s="163"/>
      <c r="HD67" s="163"/>
      <c r="HE67" s="163"/>
      <c r="HF67" s="163"/>
    </row>
    <row r="68" spans="1:214" outlineLevel="1" x14ac:dyDescent="0.2">
      <c r="A68" s="163"/>
      <c r="B68" s="177" t="s">
        <v>249</v>
      </c>
      <c r="C68" s="173">
        <v>2021</v>
      </c>
      <c r="D68" s="163"/>
      <c r="E68" s="163" t="s">
        <v>142</v>
      </c>
      <c r="F68" s="163"/>
      <c r="G68" s="163"/>
      <c r="H68" s="163"/>
      <c r="I68" s="163"/>
      <c r="J68" s="195">
        <f>IF(AND(J$16=2017,$C68&lt;J$16),J$26/10,IF(J$16=$C68,J$26-SUM(J$54:J67),IF(J$16-$C68&lt;10,I68,0)))</f>
        <v>0</v>
      </c>
      <c r="K68" s="195">
        <f>IF(AND(K$16=2017,$C68&lt;K$16),K$26/10,IF(K$16=$C68,K$26-SUM(K$54:K67),IF(K$16-$C68&lt;10,J68,0)))</f>
        <v>0</v>
      </c>
      <c r="L68" s="195">
        <f>IF(AND(L$16=2017,$C68&lt;L$16),L$26/10,IF(L$16=$C68,L$26-SUM(L$54:L67),IF(L$16-$C68&lt;10,K68,0)))</f>
        <v>0</v>
      </c>
      <c r="M68" s="195">
        <f>IF(AND(M$16=2017,$C68&lt;M$16),M$26/10,IF(M$16=$C68,M$26-SUM(M$54:M67),IF(M$16-$C68&lt;10,L68,0)))</f>
        <v>0</v>
      </c>
      <c r="N68" s="195">
        <f>IF(AND(N$16=2017,$C68&lt;N$16),N$26/10,IF(N$16=$C68,N$26-SUM(N$54:N67),IF(N$16-$C68&lt;10,M68,0)))</f>
        <v>397573377.07703209</v>
      </c>
      <c r="O68" s="195">
        <f>IF(AND(O$16=2017,$C68&lt;O$16),O$26/10,IF(O$16=$C68,O$26-SUM(O$54:O67),IF(O$16-$C68&lt;10,N68,0)))</f>
        <v>397573377.07703209</v>
      </c>
      <c r="P68" s="195">
        <f>IF(AND(P$16=2017,$C68&lt;P$16),P$26/10,IF(P$16=$C68,P$26-SUM(P$54:P67),IF(P$16-$C68&lt;10,O68,0)))</f>
        <v>397573377.07703209</v>
      </c>
      <c r="Q68" s="195">
        <f>IF(AND(Q$16=2017,$C68&lt;Q$16),Q$26/10,IF(Q$16=$C68,Q$26-SUM(Q$54:Q67),IF(Q$16-$C68&lt;10,P68,0)))</f>
        <v>397573377.07703209</v>
      </c>
      <c r="R68" s="195">
        <f>IF(AND(R$16=2017,$C68&lt;R$16),R$26/10,IF(R$16=$C68,R$26-SUM(R$54:R67),IF(R$16-$C68&lt;10,Q68,0)))</f>
        <v>397573377.07703209</v>
      </c>
      <c r="S68" s="195">
        <f>IF(AND(S$16=2017,$C68&lt;S$16),S$26/10,IF(S$16=$C68,S$26-SUM(S$54:S67),IF(S$16-$C68&lt;10,R68,0)))</f>
        <v>397573377.07703209</v>
      </c>
      <c r="T68" s="195">
        <f>IF(AND(T$16=2017,$C68&lt;T$16),T$26/10,IF(T$16=$C68,T$26-SUM(T$54:T67),IF(T$16-$C68&lt;10,S68,0)))</f>
        <v>397573377.07703209</v>
      </c>
      <c r="U68" s="195">
        <f>IF(AND(U$16=2017,$C68&lt;U$16),U$26/10,IF(U$16=$C68,U$26-SUM(U$54:U67),IF(U$16-$C68&lt;10,T68,0)))</f>
        <v>397573377.07703209</v>
      </c>
      <c r="V68" s="195">
        <f>IF(AND(V$16=2017,$C68&lt;V$16),V$26/10,IF(V$16=$C68,V$26-SUM(V$54:V67),IF(V$16-$C68&lt;10,U68,0)))</f>
        <v>397573377.07703209</v>
      </c>
      <c r="W68" s="195">
        <f>IF(AND(W$16=2017,$C68&lt;W$16),W$26/10,IF(W$16=$C68,W$26-SUM(W$54:W67),IF(W$16-$C68&lt;10,V68,0)))</f>
        <v>397573377.07703209</v>
      </c>
      <c r="X68" s="195">
        <f>IF(AND(X$16=2017,$C68&lt;X$16),X$26/10,IF(X$16=$C68,X$26-SUM(X$54:X67),IF(X$16-$C68&lt;10,W68,0)))</f>
        <v>0</v>
      </c>
      <c r="Y68" s="163"/>
      <c r="Z68" s="163"/>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c r="AX68" s="163"/>
      <c r="AY68" s="163"/>
      <c r="AZ68" s="163"/>
      <c r="BA68" s="163"/>
      <c r="BB68" s="163"/>
      <c r="BC68" s="163"/>
      <c r="BD68" s="163"/>
      <c r="BE68" s="163"/>
      <c r="BF68" s="163"/>
      <c r="BG68" s="163"/>
      <c r="BH68" s="163"/>
      <c r="BI68" s="163"/>
      <c r="BJ68" s="163"/>
      <c r="BK68" s="163"/>
      <c r="BL68" s="163"/>
      <c r="BM68" s="163"/>
      <c r="BN68" s="163"/>
      <c r="BO68" s="163"/>
      <c r="BP68" s="163"/>
      <c r="BQ68" s="163"/>
      <c r="BR68" s="163"/>
      <c r="BS68" s="163"/>
      <c r="BT68" s="163"/>
      <c r="BU68" s="163"/>
      <c r="BV68" s="163"/>
      <c r="BW68" s="163"/>
      <c r="BX68" s="163"/>
      <c r="BY68" s="163"/>
      <c r="BZ68" s="163"/>
      <c r="CA68" s="163"/>
      <c r="CB68" s="163"/>
      <c r="CC68" s="163"/>
      <c r="CD68" s="163"/>
      <c r="CE68" s="163"/>
      <c r="CF68" s="163"/>
      <c r="CG68" s="163"/>
      <c r="CH68" s="163"/>
      <c r="CI68" s="163"/>
      <c r="CJ68" s="163"/>
      <c r="CK68" s="163"/>
      <c r="CL68" s="163"/>
      <c r="CM68" s="163"/>
      <c r="CN68" s="163"/>
      <c r="CO68" s="163"/>
      <c r="CP68" s="163"/>
      <c r="CQ68" s="163"/>
      <c r="CR68" s="163"/>
      <c r="CS68" s="163"/>
      <c r="CT68" s="163"/>
      <c r="CU68" s="163"/>
      <c r="CV68" s="163"/>
      <c r="CW68" s="163"/>
      <c r="CX68" s="163"/>
      <c r="CY68" s="163"/>
      <c r="CZ68" s="163"/>
      <c r="DA68" s="163"/>
      <c r="DB68" s="163"/>
      <c r="DC68" s="163"/>
      <c r="DD68" s="163"/>
      <c r="DE68" s="163"/>
      <c r="DF68" s="163"/>
      <c r="DG68" s="163"/>
      <c r="DH68" s="163"/>
      <c r="DI68" s="163"/>
      <c r="DJ68" s="163"/>
      <c r="DK68" s="163"/>
      <c r="DL68" s="163"/>
      <c r="DM68" s="163"/>
      <c r="DN68" s="163"/>
      <c r="DO68" s="163"/>
      <c r="DP68" s="163"/>
      <c r="DQ68" s="163"/>
      <c r="DR68" s="163"/>
      <c r="DS68" s="163"/>
      <c r="DT68" s="163"/>
      <c r="DU68" s="163"/>
      <c r="DV68" s="163"/>
      <c r="DW68" s="163"/>
      <c r="DX68" s="163"/>
      <c r="DY68" s="163"/>
      <c r="DZ68" s="163"/>
      <c r="EA68" s="163"/>
      <c r="EB68" s="163"/>
      <c r="EC68" s="163"/>
      <c r="ED68" s="163"/>
      <c r="EE68" s="163"/>
      <c r="EF68" s="163"/>
      <c r="EG68" s="163"/>
      <c r="EH68" s="163"/>
      <c r="EI68" s="163"/>
      <c r="EJ68" s="163"/>
      <c r="EK68" s="163"/>
      <c r="EL68" s="163"/>
      <c r="EM68" s="163"/>
      <c r="EN68" s="163"/>
      <c r="EO68" s="163"/>
      <c r="EP68" s="163"/>
      <c r="EQ68" s="163"/>
      <c r="ER68" s="163"/>
      <c r="ES68" s="163"/>
      <c r="ET68" s="163"/>
      <c r="EU68" s="163"/>
      <c r="EV68" s="163"/>
      <c r="EW68" s="163"/>
      <c r="EX68" s="163"/>
      <c r="EY68" s="163"/>
      <c r="EZ68" s="163"/>
      <c r="FA68" s="163"/>
      <c r="FB68" s="163"/>
      <c r="FC68" s="163"/>
      <c r="FD68" s="163"/>
      <c r="FE68" s="163"/>
      <c r="FF68" s="163"/>
      <c r="FG68" s="163"/>
      <c r="FH68" s="163"/>
      <c r="FI68" s="163"/>
      <c r="FJ68" s="163"/>
      <c r="FK68" s="163"/>
      <c r="FL68" s="163"/>
      <c r="FM68" s="163"/>
      <c r="FN68" s="163"/>
      <c r="FO68" s="163"/>
      <c r="FP68" s="163"/>
      <c r="FQ68" s="163"/>
      <c r="FR68" s="163"/>
      <c r="FS68" s="163"/>
      <c r="FT68" s="163"/>
      <c r="FU68" s="163"/>
      <c r="FV68" s="163"/>
      <c r="FW68" s="163"/>
      <c r="FX68" s="163"/>
      <c r="FY68" s="163"/>
      <c r="FZ68" s="163"/>
      <c r="GA68" s="163"/>
      <c r="GB68" s="163"/>
      <c r="GC68" s="163"/>
      <c r="GD68" s="163"/>
      <c r="GE68" s="163"/>
      <c r="GF68" s="163"/>
      <c r="GG68" s="163"/>
      <c r="GH68" s="163"/>
      <c r="GI68" s="163"/>
      <c r="GJ68" s="163"/>
      <c r="GK68" s="163"/>
      <c r="GL68" s="163"/>
      <c r="GM68" s="163"/>
      <c r="GN68" s="163"/>
      <c r="GO68" s="163"/>
      <c r="GP68" s="163"/>
      <c r="GQ68" s="163"/>
      <c r="GR68" s="163"/>
      <c r="GS68" s="163"/>
      <c r="GT68" s="163"/>
      <c r="GU68" s="163"/>
      <c r="GV68" s="163"/>
      <c r="GW68" s="163"/>
      <c r="GX68" s="163"/>
      <c r="GY68" s="163"/>
      <c r="GZ68" s="163"/>
      <c r="HA68" s="163"/>
      <c r="HB68" s="163"/>
      <c r="HC68" s="163"/>
      <c r="HD68" s="163"/>
      <c r="HE68" s="163"/>
      <c r="HF68" s="163"/>
    </row>
    <row r="69" spans="1:214" outlineLevel="1" x14ac:dyDescent="0.2">
      <c r="A69" s="163"/>
      <c r="B69" s="177" t="s">
        <v>249</v>
      </c>
      <c r="C69" s="177">
        <v>2022</v>
      </c>
      <c r="D69" s="163"/>
      <c r="E69" s="163" t="s">
        <v>142</v>
      </c>
      <c r="F69" s="163"/>
      <c r="G69" s="163"/>
      <c r="H69" s="163"/>
      <c r="I69" s="163"/>
      <c r="J69" s="195">
        <f>IF(AND(J$16=2017,$C69&lt;J$16),J$26/10,IF(J$16=$C69,J$26-SUM(J$54:J68),IF(J$16-$C69&lt;10,I69,0)))</f>
        <v>0</v>
      </c>
      <c r="K69" s="195">
        <f>IF(AND(K$16=2017,$C69&lt;K$16),K$26/10,IF(K$16=$C69,K$26-SUM(K$54:K68),IF(K$16-$C69&lt;10,J69,0)))</f>
        <v>0</v>
      </c>
      <c r="L69" s="195">
        <f>IF(AND(L$16=2017,$C69&lt;L$16),L$26/10,IF(L$16=$C69,L$26-SUM(L$54:L68),IF(L$16-$C69&lt;10,K69,0)))</f>
        <v>0</v>
      </c>
      <c r="M69" s="195">
        <f>IF(AND(M$16=2017,$C69&lt;M$16),M$26/10,IF(M$16=$C69,M$26-SUM(M$54:M68),IF(M$16-$C69&lt;10,L69,0)))</f>
        <v>0</v>
      </c>
      <c r="N69" s="195">
        <f>IF(AND(N$16=2017,$C69&lt;N$16),N$26/10,IF(N$16=$C69,N$26-SUM(N$54:N68),IF(N$16-$C69&lt;10,M69,0)))</f>
        <v>0</v>
      </c>
      <c r="O69" s="195">
        <f>IF(AND(O$16=2017,$C69&lt;O$16),O$26/10,IF(O$16=$C69,O$26-SUM(O$54:O68),IF(O$16-$C69&lt;10,N69,0)))</f>
        <v>480015352.40437222</v>
      </c>
      <c r="P69" s="195">
        <f>IF(AND(P$16=2017,$C69&lt;P$16),P$26/10,IF(P$16=$C69,P$26-SUM(P$54:P68),IF(P$16-$C69&lt;10,O69,0)))</f>
        <v>480015352.40437222</v>
      </c>
      <c r="Q69" s="195">
        <f>IF(AND(Q$16=2017,$C69&lt;Q$16),Q$26/10,IF(Q$16=$C69,Q$26-SUM(Q$54:Q68),IF(Q$16-$C69&lt;10,P69,0)))</f>
        <v>480015352.40437222</v>
      </c>
      <c r="R69" s="195">
        <f>IF(AND(R$16=2017,$C69&lt;R$16),R$26/10,IF(R$16=$C69,R$26-SUM(R$54:R68),IF(R$16-$C69&lt;10,Q69,0)))</f>
        <v>480015352.40437222</v>
      </c>
      <c r="S69" s="195">
        <f>IF(AND(S$16=2017,$C69&lt;S$16),S$26/10,IF(S$16=$C69,S$26-SUM(S$54:S68),IF(S$16-$C69&lt;10,R69,0)))</f>
        <v>480015352.40437222</v>
      </c>
      <c r="T69" s="195">
        <f>IF(AND(T$16=2017,$C69&lt;T$16),T$26/10,IF(T$16=$C69,T$26-SUM(T$54:T68),IF(T$16-$C69&lt;10,S69,0)))</f>
        <v>480015352.40437222</v>
      </c>
      <c r="U69" s="195">
        <f>IF(AND(U$16=2017,$C69&lt;U$16),U$26/10,IF(U$16=$C69,U$26-SUM(U$54:U68),IF(U$16-$C69&lt;10,T69,0)))</f>
        <v>480015352.40437222</v>
      </c>
      <c r="V69" s="195">
        <f>IF(AND(V$16=2017,$C69&lt;V$16),V$26/10,IF(V$16=$C69,V$26-SUM(V$54:V68),IF(V$16-$C69&lt;10,U69,0)))</f>
        <v>480015352.40437222</v>
      </c>
      <c r="W69" s="195">
        <f>IF(AND(W$16=2017,$C69&lt;W$16),W$26/10,IF(W$16=$C69,W$26-SUM(W$54:W68),IF(W$16-$C69&lt;10,V69,0)))</f>
        <v>480015352.40437222</v>
      </c>
      <c r="X69" s="195">
        <f>IF(AND(X$16=2017,$C69&lt;X$16),X$26/10,IF(X$16=$C69,X$26-SUM(X$54:X68),IF(X$16-$C69&lt;10,W69,0)))</f>
        <v>480015352.40437222</v>
      </c>
      <c r="Y69" s="163"/>
      <c r="Z69" s="163"/>
      <c r="AA69" s="163"/>
      <c r="AB69" s="163"/>
      <c r="AC69" s="163"/>
      <c r="AD69" s="163"/>
      <c r="AE69" s="163"/>
      <c r="AF69" s="163"/>
      <c r="AG69" s="163"/>
      <c r="AH69" s="163"/>
      <c r="AI69" s="163"/>
      <c r="AJ69" s="163"/>
      <c r="AK69" s="163"/>
      <c r="AL69" s="163"/>
      <c r="AM69" s="163"/>
      <c r="AN69" s="163"/>
      <c r="AO69" s="163"/>
      <c r="AP69" s="163"/>
      <c r="AQ69" s="163"/>
      <c r="AR69" s="163"/>
      <c r="AS69" s="163"/>
      <c r="AT69" s="163"/>
      <c r="AU69" s="163"/>
      <c r="AV69" s="163"/>
      <c r="AW69" s="163"/>
      <c r="AX69" s="163"/>
      <c r="AY69" s="163"/>
      <c r="AZ69" s="163"/>
      <c r="BA69" s="163"/>
      <c r="BB69" s="163"/>
      <c r="BC69" s="163"/>
      <c r="BD69" s="163"/>
      <c r="BE69" s="163"/>
      <c r="BF69" s="163"/>
      <c r="BG69" s="163"/>
      <c r="BH69" s="163"/>
      <c r="BI69" s="163"/>
      <c r="BJ69" s="163"/>
      <c r="BK69" s="163"/>
      <c r="BL69" s="163"/>
      <c r="BM69" s="163"/>
      <c r="BN69" s="163"/>
      <c r="BO69" s="163"/>
      <c r="BP69" s="163"/>
      <c r="BQ69" s="163"/>
      <c r="BR69" s="163"/>
      <c r="BS69" s="163"/>
      <c r="BT69" s="163"/>
      <c r="BU69" s="163"/>
      <c r="BV69" s="163"/>
      <c r="BW69" s="163"/>
      <c r="BX69" s="163"/>
      <c r="BY69" s="163"/>
      <c r="BZ69" s="163"/>
      <c r="CA69" s="163"/>
      <c r="CB69" s="163"/>
      <c r="CC69" s="163"/>
      <c r="CD69" s="163"/>
      <c r="CE69" s="163"/>
      <c r="CF69" s="163"/>
      <c r="CG69" s="163"/>
      <c r="CH69" s="163"/>
      <c r="CI69" s="163"/>
      <c r="CJ69" s="163"/>
      <c r="CK69" s="163"/>
      <c r="CL69" s="163"/>
      <c r="CM69" s="163"/>
      <c r="CN69" s="163"/>
      <c r="CO69" s="163"/>
      <c r="CP69" s="163"/>
      <c r="CQ69" s="163"/>
      <c r="CR69" s="163"/>
      <c r="CS69" s="163"/>
      <c r="CT69" s="163"/>
      <c r="CU69" s="163"/>
      <c r="CV69" s="163"/>
      <c r="CW69" s="163"/>
      <c r="CX69" s="163"/>
      <c r="CY69" s="163"/>
      <c r="CZ69" s="163"/>
      <c r="DA69" s="163"/>
      <c r="DB69" s="163"/>
      <c r="DC69" s="163"/>
      <c r="DD69" s="163"/>
      <c r="DE69" s="163"/>
      <c r="DF69" s="163"/>
      <c r="DG69" s="163"/>
      <c r="DH69" s="163"/>
      <c r="DI69" s="163"/>
      <c r="DJ69" s="163"/>
      <c r="DK69" s="163"/>
      <c r="DL69" s="163"/>
      <c r="DM69" s="163"/>
      <c r="DN69" s="163"/>
      <c r="DO69" s="163"/>
      <c r="DP69" s="163"/>
      <c r="DQ69" s="163"/>
      <c r="DR69" s="163"/>
      <c r="DS69" s="163"/>
      <c r="DT69" s="163"/>
      <c r="DU69" s="163"/>
      <c r="DV69" s="163"/>
      <c r="DW69" s="163"/>
      <c r="DX69" s="163"/>
      <c r="DY69" s="163"/>
      <c r="DZ69" s="163"/>
      <c r="EA69" s="163"/>
      <c r="EB69" s="163"/>
      <c r="EC69" s="163"/>
      <c r="ED69" s="163"/>
      <c r="EE69" s="163"/>
      <c r="EF69" s="163"/>
      <c r="EG69" s="163"/>
      <c r="EH69" s="163"/>
      <c r="EI69" s="163"/>
      <c r="EJ69" s="163"/>
      <c r="EK69" s="163"/>
      <c r="EL69" s="163"/>
      <c r="EM69" s="163"/>
      <c r="EN69" s="163"/>
      <c r="EO69" s="163"/>
      <c r="EP69" s="163"/>
      <c r="EQ69" s="163"/>
      <c r="ER69" s="163"/>
      <c r="ES69" s="163"/>
      <c r="ET69" s="163"/>
      <c r="EU69" s="163"/>
      <c r="EV69" s="163"/>
      <c r="EW69" s="163"/>
      <c r="EX69" s="163"/>
      <c r="EY69" s="163"/>
      <c r="EZ69" s="163"/>
      <c r="FA69" s="163"/>
      <c r="FB69" s="163"/>
      <c r="FC69" s="163"/>
      <c r="FD69" s="163"/>
      <c r="FE69" s="163"/>
      <c r="FF69" s="163"/>
      <c r="FG69" s="163"/>
      <c r="FH69" s="163"/>
      <c r="FI69" s="163"/>
      <c r="FJ69" s="163"/>
      <c r="FK69" s="163"/>
      <c r="FL69" s="163"/>
      <c r="FM69" s="163"/>
      <c r="FN69" s="163"/>
      <c r="FO69" s="163"/>
      <c r="FP69" s="163"/>
      <c r="FQ69" s="163"/>
      <c r="FR69" s="163"/>
      <c r="FS69" s="163"/>
      <c r="FT69" s="163"/>
      <c r="FU69" s="163"/>
      <c r="FV69" s="163"/>
      <c r="FW69" s="163"/>
      <c r="FX69" s="163"/>
      <c r="FY69" s="163"/>
      <c r="FZ69" s="163"/>
      <c r="GA69" s="163"/>
      <c r="GB69" s="163"/>
      <c r="GC69" s="163"/>
      <c r="GD69" s="163"/>
      <c r="GE69" s="163"/>
      <c r="GF69" s="163"/>
      <c r="GG69" s="163"/>
      <c r="GH69" s="163"/>
      <c r="GI69" s="163"/>
      <c r="GJ69" s="163"/>
      <c r="GK69" s="163"/>
      <c r="GL69" s="163"/>
      <c r="GM69" s="163"/>
      <c r="GN69" s="163"/>
      <c r="GO69" s="163"/>
      <c r="GP69" s="163"/>
      <c r="GQ69" s="163"/>
      <c r="GR69" s="163"/>
      <c r="GS69" s="163"/>
      <c r="GT69" s="163"/>
      <c r="GU69" s="163"/>
      <c r="GV69" s="163"/>
      <c r="GW69" s="163"/>
      <c r="GX69" s="163"/>
      <c r="GY69" s="163"/>
      <c r="GZ69" s="163"/>
      <c r="HA69" s="163"/>
      <c r="HB69" s="163"/>
      <c r="HC69" s="163"/>
      <c r="HD69" s="163"/>
      <c r="HE69" s="163"/>
      <c r="HF69" s="163"/>
    </row>
    <row r="70" spans="1:214" outlineLevel="1" x14ac:dyDescent="0.2">
      <c r="A70" s="163"/>
      <c r="B70" s="177" t="s">
        <v>249</v>
      </c>
      <c r="C70" s="173">
        <v>2023</v>
      </c>
      <c r="D70" s="163"/>
      <c r="E70" s="163" t="s">
        <v>142</v>
      </c>
      <c r="F70" s="163"/>
      <c r="G70" s="163"/>
      <c r="H70" s="163"/>
      <c r="I70" s="163"/>
      <c r="J70" s="195">
        <f>IF(AND(J$16=2017,$C70&lt;J$16),J$26/10,IF(J$16=$C70,J$26-SUM(J$54:J69),IF(J$16-$C70&lt;10,I70,0)))</f>
        <v>0</v>
      </c>
      <c r="K70" s="195">
        <f>IF(AND(K$16=2017,$C70&lt;K$16),K$26/10,IF(K$16=$C70,K$26-SUM(K$54:K69),IF(K$16-$C70&lt;10,J70,0)))</f>
        <v>0</v>
      </c>
      <c r="L70" s="195">
        <f>IF(AND(L$16=2017,$C70&lt;L$16),L$26/10,IF(L$16=$C70,L$26-SUM(L$54:L69),IF(L$16-$C70&lt;10,K70,0)))</f>
        <v>0</v>
      </c>
      <c r="M70" s="195">
        <f>IF(AND(M$16=2017,$C70&lt;M$16),M$26/10,IF(M$16=$C70,M$26-SUM(M$54:M69),IF(M$16-$C70&lt;10,L70,0)))</f>
        <v>0</v>
      </c>
      <c r="N70" s="195">
        <f>IF(AND(N$16=2017,$C70&lt;N$16),N$26/10,IF(N$16=$C70,N$26-SUM(N$54:N69),IF(N$16-$C70&lt;10,M70,0)))</f>
        <v>0</v>
      </c>
      <c r="O70" s="195">
        <f>IF(AND(O$16=2017,$C70&lt;O$16),O$26/10,IF(O$16=$C70,O$26-SUM(O$54:O69),IF(O$16-$C70&lt;10,N70,0)))</f>
        <v>0</v>
      </c>
      <c r="P70" s="195">
        <f>IF(AND(P$16=2017,$C70&lt;P$16),P$26/10,IF(P$16=$C70,P$26-SUM(P$54:P69),IF(P$16-$C70&lt;10,O70,0)))</f>
        <v>1461785714.5909491</v>
      </c>
      <c r="Q70" s="195">
        <f>IF(AND(Q$16=2017,$C70&lt;Q$16),Q$26/10,IF(Q$16=$C70,Q$26-SUM(Q$54:Q69),IF(Q$16-$C70&lt;10,P70,0)))</f>
        <v>1461785714.5909491</v>
      </c>
      <c r="R70" s="195">
        <f>IF(AND(R$16=2017,$C70&lt;R$16),R$26/10,IF(R$16=$C70,R$26-SUM(R$54:R69),IF(R$16-$C70&lt;10,Q70,0)))</f>
        <v>1461785714.5909491</v>
      </c>
      <c r="S70" s="195">
        <f>IF(AND(S$16=2017,$C70&lt;S$16),S$26/10,IF(S$16=$C70,S$26-SUM(S$54:S69),IF(S$16-$C70&lt;10,R70,0)))</f>
        <v>1461785714.5909491</v>
      </c>
      <c r="T70" s="195">
        <f>IF(AND(T$16=2017,$C70&lt;T$16),T$26/10,IF(T$16=$C70,T$26-SUM(T$54:T69),IF(T$16-$C70&lt;10,S70,0)))</f>
        <v>1461785714.5909491</v>
      </c>
      <c r="U70" s="195">
        <f>IF(AND(U$16=2017,$C70&lt;U$16),U$26/10,IF(U$16=$C70,U$26-SUM(U$54:U69),IF(U$16-$C70&lt;10,T70,0)))</f>
        <v>1461785714.5909491</v>
      </c>
      <c r="V70" s="195">
        <f>IF(AND(V$16=2017,$C70&lt;V$16),V$26/10,IF(V$16=$C70,V$26-SUM(V$54:V69),IF(V$16-$C70&lt;10,U70,0)))</f>
        <v>1461785714.5909491</v>
      </c>
      <c r="W70" s="195">
        <f>IF(AND(W$16=2017,$C70&lt;W$16),W$26/10,IF(W$16=$C70,W$26-SUM(W$54:W69),IF(W$16-$C70&lt;10,V70,0)))</f>
        <v>1461785714.5909491</v>
      </c>
      <c r="X70" s="195">
        <f>IF(AND(X$16=2017,$C70&lt;X$16),X$26/10,IF(X$16=$C70,X$26-SUM(X$54:X69),IF(X$16-$C70&lt;10,W70,0)))</f>
        <v>1461785714.5909491</v>
      </c>
      <c r="Y70" s="163"/>
      <c r="Z70" s="163"/>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c r="AX70" s="163"/>
      <c r="AY70" s="163"/>
      <c r="AZ70" s="163"/>
      <c r="BA70" s="163"/>
      <c r="BB70" s="163"/>
      <c r="BC70" s="163"/>
      <c r="BD70" s="163"/>
      <c r="BE70" s="163"/>
      <c r="BF70" s="163"/>
      <c r="BG70" s="163"/>
      <c r="BH70" s="163"/>
      <c r="BI70" s="163"/>
      <c r="BJ70" s="163"/>
      <c r="BK70" s="163"/>
      <c r="BL70" s="163"/>
      <c r="BM70" s="163"/>
      <c r="BN70" s="163"/>
      <c r="BO70" s="163"/>
      <c r="BP70" s="163"/>
      <c r="BQ70" s="163"/>
      <c r="BR70" s="163"/>
      <c r="BS70" s="163"/>
      <c r="BT70" s="163"/>
      <c r="BU70" s="163"/>
      <c r="BV70" s="163"/>
      <c r="BW70" s="163"/>
      <c r="BX70" s="163"/>
      <c r="BY70" s="163"/>
      <c r="BZ70" s="163"/>
      <c r="CA70" s="163"/>
      <c r="CB70" s="163"/>
      <c r="CC70" s="163"/>
      <c r="CD70" s="163"/>
      <c r="CE70" s="163"/>
      <c r="CF70" s="163"/>
      <c r="CG70" s="163"/>
      <c r="CH70" s="163"/>
      <c r="CI70" s="163"/>
      <c r="CJ70" s="163"/>
      <c r="CK70" s="163"/>
      <c r="CL70" s="163"/>
      <c r="CM70" s="163"/>
      <c r="CN70" s="163"/>
      <c r="CO70" s="163"/>
      <c r="CP70" s="163"/>
      <c r="CQ70" s="163"/>
      <c r="CR70" s="163"/>
      <c r="CS70" s="163"/>
      <c r="CT70" s="163"/>
      <c r="CU70" s="163"/>
      <c r="CV70" s="163"/>
      <c r="CW70" s="163"/>
      <c r="CX70" s="163"/>
      <c r="CY70" s="163"/>
      <c r="CZ70" s="163"/>
      <c r="DA70" s="163"/>
      <c r="DB70" s="163"/>
      <c r="DC70" s="163"/>
      <c r="DD70" s="163"/>
      <c r="DE70" s="163"/>
      <c r="DF70" s="163"/>
      <c r="DG70" s="163"/>
      <c r="DH70" s="163"/>
      <c r="DI70" s="163"/>
      <c r="DJ70" s="163"/>
      <c r="DK70" s="163"/>
      <c r="DL70" s="163"/>
      <c r="DM70" s="163"/>
      <c r="DN70" s="163"/>
      <c r="DO70" s="163"/>
      <c r="DP70" s="163"/>
      <c r="DQ70" s="163"/>
      <c r="DR70" s="163"/>
      <c r="DS70" s="163"/>
      <c r="DT70" s="163"/>
      <c r="DU70" s="163"/>
      <c r="DV70" s="163"/>
      <c r="DW70" s="163"/>
      <c r="DX70" s="163"/>
      <c r="DY70" s="163"/>
      <c r="DZ70" s="163"/>
      <c r="EA70" s="163"/>
      <c r="EB70" s="163"/>
      <c r="EC70" s="163"/>
      <c r="ED70" s="163"/>
      <c r="EE70" s="163"/>
      <c r="EF70" s="163"/>
      <c r="EG70" s="163"/>
      <c r="EH70" s="163"/>
      <c r="EI70" s="163"/>
      <c r="EJ70" s="163"/>
      <c r="EK70" s="163"/>
      <c r="EL70" s="163"/>
      <c r="EM70" s="163"/>
      <c r="EN70" s="163"/>
      <c r="EO70" s="163"/>
      <c r="EP70" s="163"/>
      <c r="EQ70" s="163"/>
      <c r="ER70" s="163"/>
      <c r="ES70" s="163"/>
      <c r="ET70" s="163"/>
      <c r="EU70" s="163"/>
      <c r="EV70" s="163"/>
      <c r="EW70" s="163"/>
      <c r="EX70" s="163"/>
      <c r="EY70" s="163"/>
      <c r="EZ70" s="163"/>
      <c r="FA70" s="163"/>
      <c r="FB70" s="163"/>
      <c r="FC70" s="163"/>
      <c r="FD70" s="163"/>
      <c r="FE70" s="163"/>
      <c r="FF70" s="163"/>
      <c r="FG70" s="163"/>
      <c r="FH70" s="163"/>
      <c r="FI70" s="163"/>
      <c r="FJ70" s="163"/>
      <c r="FK70" s="163"/>
      <c r="FL70" s="163"/>
      <c r="FM70" s="163"/>
      <c r="FN70" s="163"/>
      <c r="FO70" s="163"/>
      <c r="FP70" s="163"/>
      <c r="FQ70" s="163"/>
      <c r="FR70" s="163"/>
      <c r="FS70" s="163"/>
      <c r="FT70" s="163"/>
      <c r="FU70" s="163"/>
      <c r="FV70" s="163"/>
      <c r="FW70" s="163"/>
      <c r="FX70" s="163"/>
      <c r="FY70" s="163"/>
      <c r="FZ70" s="163"/>
      <c r="GA70" s="163"/>
      <c r="GB70" s="163"/>
      <c r="GC70" s="163"/>
      <c r="GD70" s="163"/>
      <c r="GE70" s="163"/>
      <c r="GF70" s="163"/>
      <c r="GG70" s="163"/>
      <c r="GH70" s="163"/>
      <c r="GI70" s="163"/>
      <c r="GJ70" s="163"/>
      <c r="GK70" s="163"/>
      <c r="GL70" s="163"/>
      <c r="GM70" s="163"/>
      <c r="GN70" s="163"/>
      <c r="GO70" s="163"/>
      <c r="GP70" s="163"/>
      <c r="GQ70" s="163"/>
      <c r="GR70" s="163"/>
      <c r="GS70" s="163"/>
      <c r="GT70" s="163"/>
      <c r="GU70" s="163"/>
      <c r="GV70" s="163"/>
      <c r="GW70" s="163"/>
      <c r="GX70" s="163"/>
      <c r="GY70" s="163"/>
      <c r="GZ70" s="163"/>
      <c r="HA70" s="163"/>
      <c r="HB70" s="163"/>
      <c r="HC70" s="163"/>
      <c r="HD70" s="163"/>
      <c r="HE70" s="163"/>
      <c r="HF70" s="163"/>
    </row>
    <row r="71" spans="1:214" outlineLevel="1" x14ac:dyDescent="0.2">
      <c r="A71" s="163"/>
      <c r="B71" s="177" t="s">
        <v>249</v>
      </c>
      <c r="C71" s="177">
        <v>2024</v>
      </c>
      <c r="D71" s="163"/>
      <c r="E71" s="163" t="s">
        <v>142</v>
      </c>
      <c r="F71" s="163"/>
      <c r="G71" s="163"/>
      <c r="H71" s="163"/>
      <c r="I71" s="163"/>
      <c r="J71" s="195">
        <f>IF(AND(J$16=2017,$C71&lt;J$16),J$26/10,IF(J$16=$C71,J$26-SUM(J$54:J70),IF(J$16-$C71&lt;10,I71,0)))</f>
        <v>0</v>
      </c>
      <c r="K71" s="195">
        <f>IF(AND(K$16=2017,$C71&lt;K$16),K$26/10,IF(K$16=$C71,K$26-SUM(K$54:K70),IF(K$16-$C71&lt;10,J71,0)))</f>
        <v>0</v>
      </c>
      <c r="L71" s="195">
        <f>IF(AND(L$16=2017,$C71&lt;L$16),L$26/10,IF(L$16=$C71,L$26-SUM(L$54:L70),IF(L$16-$C71&lt;10,K71,0)))</f>
        <v>0</v>
      </c>
      <c r="M71" s="195">
        <f>IF(AND(M$16=2017,$C71&lt;M$16),M$26/10,IF(M$16=$C71,M$26-SUM(M$54:M70),IF(M$16-$C71&lt;10,L71,0)))</f>
        <v>0</v>
      </c>
      <c r="N71" s="195">
        <f>IF(AND(N$16=2017,$C71&lt;N$16),N$26/10,IF(N$16=$C71,N$26-SUM(N$54:N70),IF(N$16-$C71&lt;10,M71,0)))</f>
        <v>0</v>
      </c>
      <c r="O71" s="195">
        <f>IF(AND(O$16=2017,$C71&lt;O$16),O$26/10,IF(O$16=$C71,O$26-SUM(O$54:O70),IF(O$16-$C71&lt;10,N71,0)))</f>
        <v>0</v>
      </c>
      <c r="P71" s="195">
        <f>IF(AND(P$16=2017,$C71&lt;P$16),P$26/10,IF(P$16=$C71,P$26-SUM(P$54:P70),IF(P$16-$C71&lt;10,O71,0)))</f>
        <v>0</v>
      </c>
      <c r="Q71" s="195">
        <f>IF(AND(Q$16=2017,$C71&lt;Q$16),Q$26/10,IF(Q$16=$C71,Q$26-SUM(Q$54:Q70),IF(Q$16-$C71&lt;10,P71,0)))</f>
        <v>846869149.24494648</v>
      </c>
      <c r="R71" s="195">
        <f>IF(AND(R$16=2017,$C71&lt;R$16),R$26/10,IF(R$16=$C71,R$26-SUM(R$54:R70),IF(R$16-$C71&lt;10,Q71,0)))</f>
        <v>846869149.24494648</v>
      </c>
      <c r="S71" s="195">
        <f>IF(AND(S$16=2017,$C71&lt;S$16),S$26/10,IF(S$16=$C71,S$26-SUM(S$54:S70),IF(S$16-$C71&lt;10,R71,0)))</f>
        <v>846869149.24494648</v>
      </c>
      <c r="T71" s="195">
        <f>IF(AND(T$16=2017,$C71&lt;T$16),T$26/10,IF(T$16=$C71,T$26-SUM(T$54:T70),IF(T$16-$C71&lt;10,S71,0)))</f>
        <v>846869149.24494648</v>
      </c>
      <c r="U71" s="195">
        <f>IF(AND(U$16=2017,$C71&lt;U$16),U$26/10,IF(U$16=$C71,U$26-SUM(U$54:U70),IF(U$16-$C71&lt;10,T71,0)))</f>
        <v>846869149.24494648</v>
      </c>
      <c r="V71" s="195">
        <f>IF(AND(V$16=2017,$C71&lt;V$16),V$26/10,IF(V$16=$C71,V$26-SUM(V$54:V70),IF(V$16-$C71&lt;10,U71,0)))</f>
        <v>846869149.24494648</v>
      </c>
      <c r="W71" s="195">
        <f>IF(AND(W$16=2017,$C71&lt;W$16),W$26/10,IF(W$16=$C71,W$26-SUM(W$54:W70),IF(W$16-$C71&lt;10,V71,0)))</f>
        <v>846869149.24494648</v>
      </c>
      <c r="X71" s="195">
        <f>IF(AND(X$16=2017,$C71&lt;X$16),X$26/10,IF(X$16=$C71,X$26-SUM(X$54:X70),IF(X$16-$C71&lt;10,W71,0)))</f>
        <v>846869149.24494648</v>
      </c>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3"/>
      <c r="BB71" s="163"/>
      <c r="BC71" s="163"/>
      <c r="BD71" s="163"/>
      <c r="BE71" s="163"/>
      <c r="BF71" s="163"/>
      <c r="BG71" s="163"/>
      <c r="BH71" s="163"/>
      <c r="BI71" s="163"/>
      <c r="BJ71" s="163"/>
      <c r="BK71" s="163"/>
      <c r="BL71" s="163"/>
      <c r="BM71" s="163"/>
      <c r="BN71" s="163"/>
      <c r="BO71" s="163"/>
      <c r="BP71" s="163"/>
      <c r="BQ71" s="163"/>
      <c r="BR71" s="163"/>
      <c r="BS71" s="163"/>
      <c r="BT71" s="163"/>
      <c r="BU71" s="163"/>
      <c r="BV71" s="163"/>
      <c r="BW71" s="163"/>
      <c r="BX71" s="163"/>
      <c r="BY71" s="163"/>
      <c r="BZ71" s="163"/>
      <c r="CA71" s="163"/>
      <c r="CB71" s="163"/>
      <c r="CC71" s="163"/>
      <c r="CD71" s="163"/>
      <c r="CE71" s="163"/>
      <c r="CF71" s="163"/>
      <c r="CG71" s="163"/>
      <c r="CH71" s="163"/>
      <c r="CI71" s="163"/>
      <c r="CJ71" s="163"/>
      <c r="CK71" s="163"/>
      <c r="CL71" s="163"/>
      <c r="CM71" s="163"/>
      <c r="CN71" s="163"/>
      <c r="CO71" s="163"/>
      <c r="CP71" s="163"/>
      <c r="CQ71" s="163"/>
      <c r="CR71" s="163"/>
      <c r="CS71" s="163"/>
      <c r="CT71" s="163"/>
      <c r="CU71" s="163"/>
      <c r="CV71" s="163"/>
      <c r="CW71" s="163"/>
      <c r="CX71" s="163"/>
      <c r="CY71" s="163"/>
      <c r="CZ71" s="163"/>
      <c r="DA71" s="163"/>
      <c r="DB71" s="163"/>
      <c r="DC71" s="163"/>
      <c r="DD71" s="163"/>
      <c r="DE71" s="163"/>
      <c r="DF71" s="163"/>
      <c r="DG71" s="163"/>
      <c r="DH71" s="163"/>
      <c r="DI71" s="163"/>
      <c r="DJ71" s="163"/>
      <c r="DK71" s="163"/>
      <c r="DL71" s="163"/>
      <c r="DM71" s="163"/>
      <c r="DN71" s="163"/>
      <c r="DO71" s="163"/>
      <c r="DP71" s="163"/>
      <c r="DQ71" s="163"/>
      <c r="DR71" s="163"/>
      <c r="DS71" s="163"/>
      <c r="DT71" s="163"/>
      <c r="DU71" s="163"/>
      <c r="DV71" s="163"/>
      <c r="DW71" s="163"/>
      <c r="DX71" s="163"/>
      <c r="DY71" s="163"/>
      <c r="DZ71" s="163"/>
      <c r="EA71" s="163"/>
      <c r="EB71" s="163"/>
      <c r="EC71" s="163"/>
      <c r="ED71" s="163"/>
      <c r="EE71" s="163"/>
      <c r="EF71" s="163"/>
      <c r="EG71" s="163"/>
      <c r="EH71" s="163"/>
      <c r="EI71" s="163"/>
      <c r="EJ71" s="163"/>
      <c r="EK71" s="163"/>
      <c r="EL71" s="163"/>
      <c r="EM71" s="163"/>
      <c r="EN71" s="163"/>
      <c r="EO71" s="163"/>
      <c r="EP71" s="163"/>
      <c r="EQ71" s="163"/>
      <c r="ER71" s="163"/>
      <c r="ES71" s="163"/>
      <c r="ET71" s="163"/>
      <c r="EU71" s="163"/>
      <c r="EV71" s="163"/>
      <c r="EW71" s="163"/>
      <c r="EX71" s="163"/>
      <c r="EY71" s="163"/>
      <c r="EZ71" s="163"/>
      <c r="FA71" s="163"/>
      <c r="FB71" s="163"/>
      <c r="FC71" s="163"/>
      <c r="FD71" s="163"/>
      <c r="FE71" s="163"/>
      <c r="FF71" s="163"/>
      <c r="FG71" s="163"/>
      <c r="FH71" s="163"/>
      <c r="FI71" s="163"/>
      <c r="FJ71" s="163"/>
      <c r="FK71" s="163"/>
      <c r="FL71" s="163"/>
      <c r="FM71" s="163"/>
      <c r="FN71" s="163"/>
      <c r="FO71" s="163"/>
      <c r="FP71" s="163"/>
      <c r="FQ71" s="163"/>
      <c r="FR71" s="163"/>
      <c r="FS71" s="163"/>
      <c r="FT71" s="163"/>
      <c r="FU71" s="163"/>
      <c r="FV71" s="163"/>
      <c r="FW71" s="163"/>
      <c r="FX71" s="163"/>
      <c r="FY71" s="163"/>
      <c r="FZ71" s="163"/>
      <c r="GA71" s="163"/>
      <c r="GB71" s="163"/>
      <c r="GC71" s="163"/>
      <c r="GD71" s="163"/>
      <c r="GE71" s="163"/>
      <c r="GF71" s="163"/>
      <c r="GG71" s="163"/>
      <c r="GH71" s="163"/>
      <c r="GI71" s="163"/>
      <c r="GJ71" s="163"/>
      <c r="GK71" s="163"/>
      <c r="GL71" s="163"/>
      <c r="GM71" s="163"/>
      <c r="GN71" s="163"/>
      <c r="GO71" s="163"/>
      <c r="GP71" s="163"/>
      <c r="GQ71" s="163"/>
      <c r="GR71" s="163"/>
      <c r="GS71" s="163"/>
      <c r="GT71" s="163"/>
      <c r="GU71" s="163"/>
      <c r="GV71" s="163"/>
      <c r="GW71" s="163"/>
      <c r="GX71" s="163"/>
      <c r="GY71" s="163"/>
      <c r="GZ71" s="163"/>
      <c r="HA71" s="163"/>
      <c r="HB71" s="163"/>
      <c r="HC71" s="163"/>
      <c r="HD71" s="163"/>
      <c r="HE71" s="163"/>
      <c r="HF71" s="163"/>
    </row>
    <row r="72" spans="1:214" outlineLevel="1" x14ac:dyDescent="0.2">
      <c r="A72" s="163"/>
      <c r="B72" s="177" t="s">
        <v>249</v>
      </c>
      <c r="C72" s="173">
        <v>2025</v>
      </c>
      <c r="D72" s="163"/>
      <c r="E72" s="163" t="s">
        <v>142</v>
      </c>
      <c r="F72" s="163"/>
      <c r="G72" s="163"/>
      <c r="H72" s="163"/>
      <c r="I72" s="163"/>
      <c r="J72" s="195">
        <f>IF(AND(J$16=2017,$C72&lt;J$16),J$26/10,IF(J$16=$C72,J$26-SUM(J$54:J71),IF(J$16-$C72&lt;10,I72,0)))</f>
        <v>0</v>
      </c>
      <c r="K72" s="195">
        <f>IF(AND(K$16=2017,$C72&lt;K$16),K$26/10,IF(K$16=$C72,K$26-SUM(K$54:K71),IF(K$16-$C72&lt;10,J72,0)))</f>
        <v>0</v>
      </c>
      <c r="L72" s="195">
        <f>IF(AND(L$16=2017,$C72&lt;L$16),L$26/10,IF(L$16=$C72,L$26-SUM(L$54:L71),IF(L$16-$C72&lt;10,K72,0)))</f>
        <v>0</v>
      </c>
      <c r="M72" s="195">
        <f>IF(AND(M$16=2017,$C72&lt;M$16),M$26/10,IF(M$16=$C72,M$26-SUM(M$54:M71),IF(M$16-$C72&lt;10,L72,0)))</f>
        <v>0</v>
      </c>
      <c r="N72" s="195">
        <f>IF(AND(N$16=2017,$C72&lt;N$16),N$26/10,IF(N$16=$C72,N$26-SUM(N$54:N71),IF(N$16-$C72&lt;10,M72,0)))</f>
        <v>0</v>
      </c>
      <c r="O72" s="195">
        <f>IF(AND(O$16=2017,$C72&lt;O$16),O$26/10,IF(O$16=$C72,O$26-SUM(O$54:O71),IF(O$16-$C72&lt;10,N72,0)))</f>
        <v>0</v>
      </c>
      <c r="P72" s="195">
        <f>IF(AND(P$16=2017,$C72&lt;P$16),P$26/10,IF(P$16=$C72,P$26-SUM(P$54:P71),IF(P$16-$C72&lt;10,O72,0)))</f>
        <v>0</v>
      </c>
      <c r="Q72" s="195">
        <f>IF(AND(Q$16=2017,$C72&lt;Q$16),Q$26/10,IF(Q$16=$C72,Q$26-SUM(Q$54:Q71),IF(Q$16-$C72&lt;10,P72,0)))</f>
        <v>0</v>
      </c>
      <c r="R72" s="195">
        <f>IF(AND(R$16=2017,$C72&lt;R$16),R$26/10,IF(R$16=$C72,R$26-SUM(R$54:R71),IF(R$16-$C72&lt;10,Q72,0)))</f>
        <v>2673286321.5564537</v>
      </c>
      <c r="S72" s="195">
        <f>IF(AND(S$16=2017,$C72&lt;S$16),S$26/10,IF(S$16=$C72,S$26-SUM(S$54:S71),IF(S$16-$C72&lt;10,R72,0)))</f>
        <v>2673286321.5564537</v>
      </c>
      <c r="T72" s="195">
        <f>IF(AND(T$16=2017,$C72&lt;T$16),T$26/10,IF(T$16=$C72,T$26-SUM(T$54:T71),IF(T$16-$C72&lt;10,S72,0)))</f>
        <v>2673286321.5564537</v>
      </c>
      <c r="U72" s="195">
        <f>IF(AND(U$16=2017,$C72&lt;U$16),U$26/10,IF(U$16=$C72,U$26-SUM(U$54:U71),IF(U$16-$C72&lt;10,T72,0)))</f>
        <v>2673286321.5564537</v>
      </c>
      <c r="V72" s="195">
        <f>IF(AND(V$16=2017,$C72&lt;V$16),V$26/10,IF(V$16=$C72,V$26-SUM(V$54:V71),IF(V$16-$C72&lt;10,U72,0)))</f>
        <v>2673286321.5564537</v>
      </c>
      <c r="W72" s="195">
        <f>IF(AND(W$16=2017,$C72&lt;W$16),W$26/10,IF(W$16=$C72,W$26-SUM(W$54:W71),IF(W$16-$C72&lt;10,V72,0)))</f>
        <v>2673286321.5564537</v>
      </c>
      <c r="X72" s="195">
        <f>IF(AND(X$16=2017,$C72&lt;X$16),X$26/10,IF(X$16=$C72,X$26-SUM(X$54:X71),IF(X$16-$C72&lt;10,W72,0)))</f>
        <v>2673286321.5564537</v>
      </c>
      <c r="Y72" s="163"/>
      <c r="Z72" s="163"/>
      <c r="AA72" s="163"/>
      <c r="AB72" s="163"/>
      <c r="AC72" s="163"/>
      <c r="AD72" s="163"/>
      <c r="AE72" s="163"/>
      <c r="AF72" s="163"/>
      <c r="AG72" s="163"/>
      <c r="AH72" s="163"/>
      <c r="AI72" s="163"/>
      <c r="AJ72" s="163"/>
      <c r="AK72" s="163"/>
      <c r="AL72" s="163"/>
      <c r="AM72" s="163"/>
      <c r="AN72" s="163"/>
      <c r="AO72" s="163"/>
      <c r="AP72" s="163"/>
      <c r="AQ72" s="163"/>
      <c r="AR72" s="163"/>
      <c r="AS72" s="163"/>
      <c r="AT72" s="163"/>
      <c r="AU72" s="163"/>
      <c r="AV72" s="163"/>
      <c r="AW72" s="163"/>
      <c r="AX72" s="163"/>
      <c r="AY72" s="163"/>
      <c r="AZ72" s="163"/>
      <c r="BA72" s="163"/>
      <c r="BB72" s="163"/>
      <c r="BC72" s="163"/>
      <c r="BD72" s="163"/>
      <c r="BE72" s="163"/>
      <c r="BF72" s="163"/>
      <c r="BG72" s="163"/>
      <c r="BH72" s="163"/>
      <c r="BI72" s="163"/>
      <c r="BJ72" s="163"/>
      <c r="BK72" s="163"/>
      <c r="BL72" s="163"/>
      <c r="BM72" s="163"/>
      <c r="BN72" s="163"/>
      <c r="BO72" s="163"/>
      <c r="BP72" s="163"/>
      <c r="BQ72" s="163"/>
      <c r="BR72" s="163"/>
      <c r="BS72" s="163"/>
      <c r="BT72" s="163"/>
      <c r="BU72" s="163"/>
      <c r="BV72" s="163"/>
      <c r="BW72" s="163"/>
      <c r="BX72" s="163"/>
      <c r="BY72" s="163"/>
      <c r="BZ72" s="163"/>
      <c r="CA72" s="163"/>
      <c r="CB72" s="163"/>
      <c r="CC72" s="163"/>
      <c r="CD72" s="163"/>
      <c r="CE72" s="163"/>
      <c r="CF72" s="163"/>
      <c r="CG72" s="163"/>
      <c r="CH72" s="163"/>
      <c r="CI72" s="163"/>
      <c r="CJ72" s="163"/>
      <c r="CK72" s="163"/>
      <c r="CL72" s="163"/>
      <c r="CM72" s="163"/>
      <c r="CN72" s="163"/>
      <c r="CO72" s="163"/>
      <c r="CP72" s="163"/>
      <c r="CQ72" s="163"/>
      <c r="CR72" s="163"/>
      <c r="CS72" s="163"/>
      <c r="CT72" s="163"/>
      <c r="CU72" s="163"/>
      <c r="CV72" s="163"/>
      <c r="CW72" s="163"/>
      <c r="CX72" s="163"/>
      <c r="CY72" s="163"/>
      <c r="CZ72" s="163"/>
      <c r="DA72" s="163"/>
      <c r="DB72" s="163"/>
      <c r="DC72" s="163"/>
      <c r="DD72" s="163"/>
      <c r="DE72" s="163"/>
      <c r="DF72" s="163"/>
      <c r="DG72" s="163"/>
      <c r="DH72" s="163"/>
      <c r="DI72" s="163"/>
      <c r="DJ72" s="163"/>
      <c r="DK72" s="163"/>
      <c r="DL72" s="163"/>
      <c r="DM72" s="163"/>
      <c r="DN72" s="163"/>
      <c r="DO72" s="163"/>
      <c r="DP72" s="163"/>
      <c r="DQ72" s="163"/>
      <c r="DR72" s="163"/>
      <c r="DS72" s="163"/>
      <c r="DT72" s="163"/>
      <c r="DU72" s="163"/>
      <c r="DV72" s="163"/>
      <c r="DW72" s="163"/>
      <c r="DX72" s="163"/>
      <c r="DY72" s="163"/>
      <c r="DZ72" s="163"/>
      <c r="EA72" s="163"/>
      <c r="EB72" s="163"/>
      <c r="EC72" s="163"/>
      <c r="ED72" s="163"/>
      <c r="EE72" s="163"/>
      <c r="EF72" s="163"/>
      <c r="EG72" s="163"/>
      <c r="EH72" s="163"/>
      <c r="EI72" s="163"/>
      <c r="EJ72" s="163"/>
      <c r="EK72" s="163"/>
      <c r="EL72" s="163"/>
      <c r="EM72" s="163"/>
      <c r="EN72" s="163"/>
      <c r="EO72" s="163"/>
      <c r="EP72" s="163"/>
      <c r="EQ72" s="163"/>
      <c r="ER72" s="163"/>
      <c r="ES72" s="163"/>
      <c r="ET72" s="163"/>
      <c r="EU72" s="163"/>
      <c r="EV72" s="163"/>
      <c r="EW72" s="163"/>
      <c r="EX72" s="163"/>
      <c r="EY72" s="163"/>
      <c r="EZ72" s="163"/>
      <c r="FA72" s="163"/>
      <c r="FB72" s="163"/>
      <c r="FC72" s="163"/>
      <c r="FD72" s="163"/>
      <c r="FE72" s="163"/>
      <c r="FF72" s="163"/>
      <c r="FG72" s="163"/>
      <c r="FH72" s="163"/>
      <c r="FI72" s="163"/>
      <c r="FJ72" s="163"/>
      <c r="FK72" s="163"/>
      <c r="FL72" s="163"/>
      <c r="FM72" s="163"/>
      <c r="FN72" s="163"/>
      <c r="FO72" s="163"/>
      <c r="FP72" s="163"/>
      <c r="FQ72" s="163"/>
      <c r="FR72" s="163"/>
      <c r="FS72" s="163"/>
      <c r="FT72" s="163"/>
      <c r="FU72" s="163"/>
      <c r="FV72" s="163"/>
      <c r="FW72" s="163"/>
      <c r="FX72" s="163"/>
      <c r="FY72" s="163"/>
      <c r="FZ72" s="163"/>
      <c r="GA72" s="163"/>
      <c r="GB72" s="163"/>
      <c r="GC72" s="163"/>
      <c r="GD72" s="163"/>
      <c r="GE72" s="163"/>
      <c r="GF72" s="163"/>
      <c r="GG72" s="163"/>
      <c r="GH72" s="163"/>
      <c r="GI72" s="163"/>
      <c r="GJ72" s="163"/>
      <c r="GK72" s="163"/>
      <c r="GL72" s="163"/>
      <c r="GM72" s="163"/>
      <c r="GN72" s="163"/>
      <c r="GO72" s="163"/>
      <c r="GP72" s="163"/>
      <c r="GQ72" s="163"/>
      <c r="GR72" s="163"/>
      <c r="GS72" s="163"/>
      <c r="GT72" s="163"/>
      <c r="GU72" s="163"/>
      <c r="GV72" s="163"/>
      <c r="GW72" s="163"/>
      <c r="GX72" s="163"/>
      <c r="GY72" s="163"/>
      <c r="GZ72" s="163"/>
      <c r="HA72" s="163"/>
      <c r="HB72" s="163"/>
      <c r="HC72" s="163"/>
      <c r="HD72" s="163"/>
      <c r="HE72" s="163"/>
      <c r="HF72" s="163"/>
    </row>
    <row r="73" spans="1:214" outlineLevel="1" x14ac:dyDescent="0.2">
      <c r="A73" s="163"/>
      <c r="B73" s="177" t="s">
        <v>249</v>
      </c>
      <c r="C73" s="177">
        <v>2026</v>
      </c>
      <c r="D73" s="163"/>
      <c r="E73" s="163" t="s">
        <v>142</v>
      </c>
      <c r="F73" s="163"/>
      <c r="G73" s="163"/>
      <c r="H73" s="163"/>
      <c r="I73" s="163"/>
      <c r="J73" s="195">
        <f>IF(AND(J$16=2017,$C73&lt;J$16),J$26/10,IF(J$16=$C73,J$26-SUM(J$54:J72),IF(J$16-$C73&lt;10,I73,0)))</f>
        <v>0</v>
      </c>
      <c r="K73" s="195">
        <f>IF(AND(K$16=2017,$C73&lt;K$16),K$26/10,IF(K$16=$C73,K$26-SUM(K$54:K72),IF(K$16-$C73&lt;10,J73,0)))</f>
        <v>0</v>
      </c>
      <c r="L73" s="195">
        <f>IF(AND(L$16=2017,$C73&lt;L$16),L$26/10,IF(L$16=$C73,L$26-SUM(L$54:L72),IF(L$16-$C73&lt;10,K73,0)))</f>
        <v>0</v>
      </c>
      <c r="M73" s="195">
        <f>IF(AND(M$16=2017,$C73&lt;M$16),M$26/10,IF(M$16=$C73,M$26-SUM(M$54:M72),IF(M$16-$C73&lt;10,L73,0)))</f>
        <v>0</v>
      </c>
      <c r="N73" s="195">
        <f>IF(AND(N$16=2017,$C73&lt;N$16),N$26/10,IF(N$16=$C73,N$26-SUM(N$54:N72),IF(N$16-$C73&lt;10,M73,0)))</f>
        <v>0</v>
      </c>
      <c r="O73" s="195">
        <f>IF(AND(O$16=2017,$C73&lt;O$16),O$26/10,IF(O$16=$C73,O$26-SUM(O$54:O72),IF(O$16-$C73&lt;10,N73,0)))</f>
        <v>0</v>
      </c>
      <c r="P73" s="195">
        <f>IF(AND(P$16=2017,$C73&lt;P$16),P$26/10,IF(P$16=$C73,P$26-SUM(P$54:P72),IF(P$16-$C73&lt;10,O73,0)))</f>
        <v>0</v>
      </c>
      <c r="Q73" s="195">
        <f>IF(AND(Q$16=2017,$C73&lt;Q$16),Q$26/10,IF(Q$16=$C73,Q$26-SUM(Q$54:Q72),IF(Q$16-$C73&lt;10,P73,0)))</f>
        <v>0</v>
      </c>
      <c r="R73" s="195">
        <f>IF(AND(R$16=2017,$C73&lt;R$16),R$26/10,IF(R$16=$C73,R$26-SUM(R$54:R72),IF(R$16-$C73&lt;10,Q73,0)))</f>
        <v>0</v>
      </c>
      <c r="S73" s="195">
        <f>IF(AND(S$16=2017,$C73&lt;S$16),S$26/10,IF(S$16=$C73,S$26-SUM(S$54:S72),IF(S$16-$C73&lt;10,R73,0)))</f>
        <v>3208130407.2465992</v>
      </c>
      <c r="T73" s="195">
        <f>IF(AND(T$16=2017,$C73&lt;T$16),T$26/10,IF(T$16=$C73,T$26-SUM(T$54:T72),IF(T$16-$C73&lt;10,S73,0)))</f>
        <v>3208130407.2465992</v>
      </c>
      <c r="U73" s="195">
        <f>IF(AND(U$16=2017,$C73&lt;U$16),U$26/10,IF(U$16=$C73,U$26-SUM(U$54:U72),IF(U$16-$C73&lt;10,T73,0)))</f>
        <v>3208130407.2465992</v>
      </c>
      <c r="V73" s="195">
        <f>IF(AND(V$16=2017,$C73&lt;V$16),V$26/10,IF(V$16=$C73,V$26-SUM(V$54:V72),IF(V$16-$C73&lt;10,U73,0)))</f>
        <v>3208130407.2465992</v>
      </c>
      <c r="W73" s="195">
        <f>IF(AND(W$16=2017,$C73&lt;W$16),W$26/10,IF(W$16=$C73,W$26-SUM(W$54:W72),IF(W$16-$C73&lt;10,V73,0)))</f>
        <v>3208130407.2465992</v>
      </c>
      <c r="X73" s="195">
        <f>IF(AND(X$16=2017,$C73&lt;X$16),X$26/10,IF(X$16=$C73,X$26-SUM(X$54:X72),IF(X$16-$C73&lt;10,W73,0)))</f>
        <v>3208130407.2465992</v>
      </c>
      <c r="Y73" s="163"/>
      <c r="Z73" s="163"/>
      <c r="AA73" s="163"/>
      <c r="AB73" s="163"/>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3"/>
      <c r="BN73" s="163"/>
      <c r="BO73" s="163"/>
      <c r="BP73" s="163"/>
      <c r="BQ73" s="163"/>
      <c r="BR73" s="163"/>
      <c r="BS73" s="163"/>
      <c r="BT73" s="163"/>
      <c r="BU73" s="163"/>
      <c r="BV73" s="163"/>
      <c r="BW73" s="163"/>
      <c r="BX73" s="163"/>
      <c r="BY73" s="163"/>
      <c r="BZ73" s="163"/>
      <c r="CA73" s="163"/>
      <c r="CB73" s="163"/>
      <c r="CC73" s="163"/>
      <c r="CD73" s="163"/>
      <c r="CE73" s="163"/>
      <c r="CF73" s="163"/>
      <c r="CG73" s="163"/>
      <c r="CH73" s="163"/>
      <c r="CI73" s="163"/>
      <c r="CJ73" s="163"/>
      <c r="CK73" s="163"/>
      <c r="CL73" s="163"/>
      <c r="CM73" s="163"/>
      <c r="CN73" s="163"/>
      <c r="CO73" s="163"/>
      <c r="CP73" s="163"/>
      <c r="CQ73" s="163"/>
      <c r="CR73" s="163"/>
      <c r="CS73" s="163"/>
      <c r="CT73" s="163"/>
      <c r="CU73" s="163"/>
      <c r="CV73" s="163"/>
      <c r="CW73" s="163"/>
      <c r="CX73" s="163"/>
      <c r="CY73" s="163"/>
      <c r="CZ73" s="163"/>
      <c r="DA73" s="163"/>
      <c r="DB73" s="163"/>
      <c r="DC73" s="163"/>
      <c r="DD73" s="163"/>
      <c r="DE73" s="163"/>
      <c r="DF73" s="163"/>
      <c r="DG73" s="163"/>
      <c r="DH73" s="163"/>
      <c r="DI73" s="163"/>
      <c r="DJ73" s="163"/>
      <c r="DK73" s="163"/>
      <c r="DL73" s="163"/>
      <c r="DM73" s="163"/>
      <c r="DN73" s="163"/>
      <c r="DO73" s="163"/>
      <c r="DP73" s="163"/>
      <c r="DQ73" s="163"/>
      <c r="DR73" s="163"/>
      <c r="DS73" s="163"/>
      <c r="DT73" s="163"/>
      <c r="DU73" s="163"/>
      <c r="DV73" s="163"/>
      <c r="DW73" s="163"/>
      <c r="DX73" s="163"/>
      <c r="DY73" s="163"/>
      <c r="DZ73" s="163"/>
      <c r="EA73" s="163"/>
      <c r="EB73" s="163"/>
      <c r="EC73" s="163"/>
      <c r="ED73" s="163"/>
      <c r="EE73" s="163"/>
      <c r="EF73" s="163"/>
      <c r="EG73" s="163"/>
      <c r="EH73" s="163"/>
      <c r="EI73" s="163"/>
      <c r="EJ73" s="163"/>
      <c r="EK73" s="163"/>
      <c r="EL73" s="163"/>
      <c r="EM73" s="163"/>
      <c r="EN73" s="163"/>
      <c r="EO73" s="163"/>
      <c r="EP73" s="163"/>
      <c r="EQ73" s="163"/>
      <c r="ER73" s="163"/>
      <c r="ES73" s="163"/>
      <c r="ET73" s="163"/>
      <c r="EU73" s="163"/>
      <c r="EV73" s="163"/>
      <c r="EW73" s="163"/>
      <c r="EX73" s="163"/>
      <c r="EY73" s="163"/>
      <c r="EZ73" s="163"/>
      <c r="FA73" s="163"/>
      <c r="FB73" s="163"/>
      <c r="FC73" s="163"/>
      <c r="FD73" s="163"/>
      <c r="FE73" s="163"/>
      <c r="FF73" s="163"/>
      <c r="FG73" s="163"/>
      <c r="FH73" s="163"/>
      <c r="FI73" s="163"/>
      <c r="FJ73" s="163"/>
      <c r="FK73" s="163"/>
      <c r="FL73" s="163"/>
      <c r="FM73" s="163"/>
      <c r="FN73" s="163"/>
      <c r="FO73" s="163"/>
      <c r="FP73" s="163"/>
      <c r="FQ73" s="163"/>
      <c r="FR73" s="163"/>
      <c r="FS73" s="163"/>
      <c r="FT73" s="163"/>
      <c r="FU73" s="163"/>
      <c r="FV73" s="163"/>
      <c r="FW73" s="163"/>
      <c r="FX73" s="163"/>
      <c r="FY73" s="163"/>
      <c r="FZ73" s="163"/>
      <c r="GA73" s="163"/>
      <c r="GB73" s="163"/>
      <c r="GC73" s="163"/>
      <c r="GD73" s="163"/>
      <c r="GE73" s="163"/>
      <c r="GF73" s="163"/>
      <c r="GG73" s="163"/>
      <c r="GH73" s="163"/>
      <c r="GI73" s="163"/>
      <c r="GJ73" s="163"/>
      <c r="GK73" s="163"/>
      <c r="GL73" s="163"/>
      <c r="GM73" s="163"/>
      <c r="GN73" s="163"/>
      <c r="GO73" s="163"/>
      <c r="GP73" s="163"/>
      <c r="GQ73" s="163"/>
      <c r="GR73" s="163"/>
      <c r="GS73" s="163"/>
      <c r="GT73" s="163"/>
      <c r="GU73" s="163"/>
      <c r="GV73" s="163"/>
      <c r="GW73" s="163"/>
      <c r="GX73" s="163"/>
      <c r="GY73" s="163"/>
      <c r="GZ73" s="163"/>
      <c r="HA73" s="163"/>
      <c r="HB73" s="163"/>
      <c r="HC73" s="163"/>
      <c r="HD73" s="163"/>
      <c r="HE73" s="163"/>
      <c r="HF73" s="163"/>
    </row>
    <row r="74" spans="1:214" outlineLevel="1" x14ac:dyDescent="0.2">
      <c r="A74" s="163"/>
      <c r="B74" s="177" t="s">
        <v>249</v>
      </c>
      <c r="C74" s="173">
        <v>2027</v>
      </c>
      <c r="D74" s="163"/>
      <c r="E74" s="163" t="s">
        <v>142</v>
      </c>
      <c r="F74" s="163"/>
      <c r="G74" s="163"/>
      <c r="H74" s="163"/>
      <c r="I74" s="163"/>
      <c r="J74" s="195">
        <f>IF(AND(J$16=2017,$C74&lt;J$16),J$26/10,IF(J$16=$C74,J$26-SUM(J$54:J73),IF(J$16-$C74&lt;10,I74,0)))</f>
        <v>0</v>
      </c>
      <c r="K74" s="195">
        <f>IF(AND(K$16=2017,$C74&lt;K$16),K$26/10,IF(K$16=$C74,K$26-SUM(K$54:K73),IF(K$16-$C74&lt;10,J74,0)))</f>
        <v>0</v>
      </c>
      <c r="L74" s="195">
        <f>IF(AND(L$16=2017,$C74&lt;L$16),L$26/10,IF(L$16=$C74,L$26-SUM(L$54:L73),IF(L$16-$C74&lt;10,K74,0)))</f>
        <v>0</v>
      </c>
      <c r="M74" s="195">
        <f>IF(AND(M$16=2017,$C74&lt;M$16),M$26/10,IF(M$16=$C74,M$26-SUM(M$54:M73),IF(M$16-$C74&lt;10,L74,0)))</f>
        <v>0</v>
      </c>
      <c r="N74" s="195">
        <f>IF(AND(N$16=2017,$C74&lt;N$16),N$26/10,IF(N$16=$C74,N$26-SUM(N$54:N73),IF(N$16-$C74&lt;10,M74,0)))</f>
        <v>0</v>
      </c>
      <c r="O74" s="195">
        <f>IF(AND(O$16=2017,$C74&lt;O$16),O$26/10,IF(O$16=$C74,O$26-SUM(O$54:O73),IF(O$16-$C74&lt;10,N74,0)))</f>
        <v>0</v>
      </c>
      <c r="P74" s="195">
        <f>IF(AND(P$16=2017,$C74&lt;P$16),P$26/10,IF(P$16=$C74,P$26-SUM(P$54:P73),IF(P$16-$C74&lt;10,O74,0)))</f>
        <v>0</v>
      </c>
      <c r="Q74" s="195">
        <f>IF(AND(Q$16=2017,$C74&lt;Q$16),Q$26/10,IF(Q$16=$C74,Q$26-SUM(Q$54:Q73),IF(Q$16-$C74&lt;10,P74,0)))</f>
        <v>0</v>
      </c>
      <c r="R74" s="195">
        <f>IF(AND(R$16=2017,$C74&lt;R$16),R$26/10,IF(R$16=$C74,R$26-SUM(R$54:R73),IF(R$16-$C74&lt;10,Q74,0)))</f>
        <v>0</v>
      </c>
      <c r="S74" s="195">
        <f>IF(AND(S$16=2017,$C74&lt;S$16),S$26/10,IF(S$16=$C74,S$26-SUM(S$54:S73),IF(S$16-$C74&lt;10,R74,0)))</f>
        <v>0</v>
      </c>
      <c r="T74" s="195">
        <f>IF(AND(T$16=2017,$C74&lt;T$16),T$26/10,IF(T$16=$C74,T$26-SUM(T$54:T73),IF(T$16-$C74&lt;10,S74,0)))</f>
        <v>2840913684.6060658</v>
      </c>
      <c r="U74" s="195">
        <f>IF(AND(U$16=2017,$C74&lt;U$16),U$26/10,IF(U$16=$C74,U$26-SUM(U$54:U73),IF(U$16-$C74&lt;10,T74,0)))</f>
        <v>2840913684.6060658</v>
      </c>
      <c r="V74" s="195">
        <f>IF(AND(V$16=2017,$C74&lt;V$16),V$26/10,IF(V$16=$C74,V$26-SUM(V$54:V73),IF(V$16-$C74&lt;10,U74,0)))</f>
        <v>2840913684.6060658</v>
      </c>
      <c r="W74" s="195">
        <f>IF(AND(W$16=2017,$C74&lt;W$16),W$26/10,IF(W$16=$C74,W$26-SUM(W$54:W73),IF(W$16-$C74&lt;10,V74,0)))</f>
        <v>2840913684.6060658</v>
      </c>
      <c r="X74" s="195">
        <f>IF(AND(X$16=2017,$C74&lt;X$16),X$26/10,IF(X$16=$C74,X$26-SUM(X$54:X73),IF(X$16-$C74&lt;10,W74,0)))</f>
        <v>2840913684.6060658</v>
      </c>
      <c r="Y74" s="163"/>
      <c r="Z74" s="163"/>
      <c r="AA74" s="163"/>
      <c r="AB74" s="163"/>
      <c r="AC74" s="163"/>
      <c r="AD74" s="163"/>
      <c r="AE74" s="163"/>
      <c r="AF74" s="163"/>
      <c r="AG74" s="163"/>
      <c r="AH74" s="163"/>
      <c r="AI74" s="163"/>
      <c r="AJ74" s="163"/>
      <c r="AK74" s="163"/>
      <c r="AL74" s="163"/>
      <c r="AM74" s="163"/>
      <c r="AN74" s="163"/>
      <c r="AO74" s="163"/>
      <c r="AP74" s="163"/>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c r="BM74" s="163"/>
      <c r="BN74" s="163"/>
      <c r="BO74" s="163"/>
      <c r="BP74" s="163"/>
      <c r="BQ74" s="163"/>
      <c r="BR74" s="163"/>
      <c r="BS74" s="163"/>
      <c r="BT74" s="163"/>
      <c r="BU74" s="163"/>
      <c r="BV74" s="163"/>
      <c r="BW74" s="163"/>
      <c r="BX74" s="163"/>
      <c r="BY74" s="163"/>
      <c r="BZ74" s="163"/>
      <c r="CA74" s="163"/>
      <c r="CB74" s="163"/>
      <c r="CC74" s="163"/>
      <c r="CD74" s="163"/>
      <c r="CE74" s="163"/>
      <c r="CF74" s="163"/>
      <c r="CG74" s="163"/>
      <c r="CH74" s="163"/>
      <c r="CI74" s="163"/>
      <c r="CJ74" s="163"/>
      <c r="CK74" s="163"/>
      <c r="CL74" s="163"/>
      <c r="CM74" s="163"/>
      <c r="CN74" s="163"/>
      <c r="CO74" s="163"/>
      <c r="CP74" s="163"/>
      <c r="CQ74" s="163"/>
      <c r="CR74" s="163"/>
      <c r="CS74" s="163"/>
      <c r="CT74" s="163"/>
      <c r="CU74" s="163"/>
      <c r="CV74" s="163"/>
      <c r="CW74" s="163"/>
      <c r="CX74" s="163"/>
      <c r="CY74" s="163"/>
      <c r="CZ74" s="163"/>
      <c r="DA74" s="163"/>
      <c r="DB74" s="163"/>
      <c r="DC74" s="163"/>
      <c r="DD74" s="163"/>
      <c r="DE74" s="163"/>
      <c r="DF74" s="163"/>
      <c r="DG74" s="163"/>
      <c r="DH74" s="163"/>
      <c r="DI74" s="163"/>
      <c r="DJ74" s="163"/>
      <c r="DK74" s="163"/>
      <c r="DL74" s="163"/>
      <c r="DM74" s="163"/>
      <c r="DN74" s="163"/>
      <c r="DO74" s="163"/>
      <c r="DP74" s="163"/>
      <c r="DQ74" s="163"/>
      <c r="DR74" s="163"/>
      <c r="DS74" s="163"/>
      <c r="DT74" s="163"/>
      <c r="DU74" s="163"/>
      <c r="DV74" s="163"/>
      <c r="DW74" s="163"/>
      <c r="DX74" s="163"/>
      <c r="DY74" s="163"/>
      <c r="DZ74" s="163"/>
      <c r="EA74" s="163"/>
      <c r="EB74" s="163"/>
      <c r="EC74" s="163"/>
      <c r="ED74" s="163"/>
      <c r="EE74" s="163"/>
      <c r="EF74" s="163"/>
      <c r="EG74" s="163"/>
      <c r="EH74" s="163"/>
      <c r="EI74" s="163"/>
      <c r="EJ74" s="163"/>
      <c r="EK74" s="163"/>
      <c r="EL74" s="163"/>
      <c r="EM74" s="163"/>
      <c r="EN74" s="163"/>
      <c r="EO74" s="163"/>
      <c r="EP74" s="163"/>
      <c r="EQ74" s="163"/>
      <c r="ER74" s="163"/>
      <c r="ES74" s="163"/>
      <c r="ET74" s="163"/>
      <c r="EU74" s="163"/>
      <c r="EV74" s="163"/>
      <c r="EW74" s="163"/>
      <c r="EX74" s="163"/>
      <c r="EY74" s="163"/>
      <c r="EZ74" s="163"/>
      <c r="FA74" s="163"/>
      <c r="FB74" s="163"/>
      <c r="FC74" s="163"/>
      <c r="FD74" s="163"/>
      <c r="FE74" s="163"/>
      <c r="FF74" s="163"/>
      <c r="FG74" s="163"/>
      <c r="FH74" s="163"/>
      <c r="FI74" s="163"/>
      <c r="FJ74" s="163"/>
      <c r="FK74" s="163"/>
      <c r="FL74" s="163"/>
      <c r="FM74" s="163"/>
      <c r="FN74" s="163"/>
      <c r="FO74" s="163"/>
      <c r="FP74" s="163"/>
      <c r="FQ74" s="163"/>
      <c r="FR74" s="163"/>
      <c r="FS74" s="163"/>
      <c r="FT74" s="163"/>
      <c r="FU74" s="163"/>
      <c r="FV74" s="163"/>
      <c r="FW74" s="163"/>
      <c r="FX74" s="163"/>
      <c r="FY74" s="163"/>
      <c r="FZ74" s="163"/>
      <c r="GA74" s="163"/>
      <c r="GB74" s="163"/>
      <c r="GC74" s="163"/>
      <c r="GD74" s="163"/>
      <c r="GE74" s="163"/>
      <c r="GF74" s="163"/>
      <c r="GG74" s="163"/>
      <c r="GH74" s="163"/>
      <c r="GI74" s="163"/>
      <c r="GJ74" s="163"/>
      <c r="GK74" s="163"/>
      <c r="GL74" s="163"/>
      <c r="GM74" s="163"/>
      <c r="GN74" s="163"/>
      <c r="GO74" s="163"/>
      <c r="GP74" s="163"/>
      <c r="GQ74" s="163"/>
      <c r="GR74" s="163"/>
      <c r="GS74" s="163"/>
      <c r="GT74" s="163"/>
      <c r="GU74" s="163"/>
      <c r="GV74" s="163"/>
      <c r="GW74" s="163"/>
      <c r="GX74" s="163"/>
      <c r="GY74" s="163"/>
      <c r="GZ74" s="163"/>
      <c r="HA74" s="163"/>
      <c r="HB74" s="163"/>
      <c r="HC74" s="163"/>
      <c r="HD74" s="163"/>
      <c r="HE74" s="163"/>
      <c r="HF74" s="163"/>
    </row>
    <row r="75" spans="1:214" outlineLevel="1" x14ac:dyDescent="0.2">
      <c r="A75" s="163"/>
      <c r="B75" s="177" t="s">
        <v>249</v>
      </c>
      <c r="C75" s="177">
        <v>2028</v>
      </c>
      <c r="D75" s="163"/>
      <c r="E75" s="163" t="s">
        <v>142</v>
      </c>
      <c r="F75" s="163"/>
      <c r="G75" s="163"/>
      <c r="H75" s="163"/>
      <c r="I75" s="163"/>
      <c r="J75" s="195">
        <f>IF(AND(J$16=2017,$C75&lt;J$16),J$26/10,IF(J$16=$C75,J$26-SUM(J$54:J74),IF(J$16-$C75&lt;10,I75,0)))</f>
        <v>0</v>
      </c>
      <c r="K75" s="195">
        <f>IF(AND(K$16=2017,$C75&lt;K$16),K$26/10,IF(K$16=$C75,K$26-SUM(K$54:K74),IF(K$16-$C75&lt;10,J75,0)))</f>
        <v>0</v>
      </c>
      <c r="L75" s="195">
        <f>IF(AND(L$16=2017,$C75&lt;L$16),L$26/10,IF(L$16=$C75,L$26-SUM(L$54:L74),IF(L$16-$C75&lt;10,K75,0)))</f>
        <v>0</v>
      </c>
      <c r="M75" s="195">
        <f>IF(AND(M$16=2017,$C75&lt;M$16),M$26/10,IF(M$16=$C75,M$26-SUM(M$54:M74),IF(M$16-$C75&lt;10,L75,0)))</f>
        <v>0</v>
      </c>
      <c r="N75" s="195">
        <f>IF(AND(N$16=2017,$C75&lt;N$16),N$26/10,IF(N$16=$C75,N$26-SUM(N$54:N74),IF(N$16-$C75&lt;10,M75,0)))</f>
        <v>0</v>
      </c>
      <c r="O75" s="195">
        <f>IF(AND(O$16=2017,$C75&lt;O$16),O$26/10,IF(O$16=$C75,O$26-SUM(O$54:O74),IF(O$16-$C75&lt;10,N75,0)))</f>
        <v>0</v>
      </c>
      <c r="P75" s="195">
        <f>IF(AND(P$16=2017,$C75&lt;P$16),P$26/10,IF(P$16=$C75,P$26-SUM(P$54:P74),IF(P$16-$C75&lt;10,O75,0)))</f>
        <v>0</v>
      </c>
      <c r="Q75" s="195">
        <f>IF(AND(Q$16=2017,$C75&lt;Q$16),Q$26/10,IF(Q$16=$C75,Q$26-SUM(Q$54:Q74),IF(Q$16-$C75&lt;10,P75,0)))</f>
        <v>0</v>
      </c>
      <c r="R75" s="195">
        <f>IF(AND(R$16=2017,$C75&lt;R$16),R$26/10,IF(R$16=$C75,R$26-SUM(R$54:R74),IF(R$16-$C75&lt;10,Q75,0)))</f>
        <v>0</v>
      </c>
      <c r="S75" s="195">
        <f>IF(AND(S$16=2017,$C75&lt;S$16),S$26/10,IF(S$16=$C75,S$26-SUM(S$54:S74),IF(S$16-$C75&lt;10,R75,0)))</f>
        <v>0</v>
      </c>
      <c r="T75" s="195">
        <f>IF(AND(T$16=2017,$C75&lt;T$16),T$26/10,IF(T$16=$C75,T$26-SUM(T$54:T74),IF(T$16-$C75&lt;10,S75,0)))</f>
        <v>0</v>
      </c>
      <c r="U75" s="195">
        <f>IF(AND(U$16=2017,$C75&lt;U$16),U$26/10,IF(U$16=$C75,U$26-SUM(U$54:U74),IF(U$16-$C75&lt;10,T75,0)))</f>
        <v>3431209400.7798805</v>
      </c>
      <c r="V75" s="195">
        <f>IF(AND(V$16=2017,$C75&lt;V$16),V$26/10,IF(V$16=$C75,V$26-SUM(V$54:V74),IF(V$16-$C75&lt;10,U75,0)))</f>
        <v>3431209400.7798805</v>
      </c>
      <c r="W75" s="195">
        <f>IF(AND(W$16=2017,$C75&lt;W$16),W$26/10,IF(W$16=$C75,W$26-SUM(W$54:W74),IF(W$16-$C75&lt;10,V75,0)))</f>
        <v>3431209400.7798805</v>
      </c>
      <c r="X75" s="195">
        <f>IF(AND(X$16=2017,$C75&lt;X$16),X$26/10,IF(X$16=$C75,X$26-SUM(X$54:X74),IF(X$16-$C75&lt;10,W75,0)))</f>
        <v>3431209400.7798805</v>
      </c>
      <c r="Y75" s="163"/>
      <c r="Z75" s="163"/>
      <c r="AA75" s="163"/>
      <c r="AB75" s="163"/>
      <c r="AC75" s="163"/>
      <c r="AD75" s="163"/>
      <c r="AE75" s="163"/>
      <c r="AF75" s="163"/>
      <c r="AG75" s="163"/>
      <c r="AH75" s="163"/>
      <c r="AI75" s="163"/>
      <c r="AJ75" s="163"/>
      <c r="AK75" s="163"/>
      <c r="AL75" s="163"/>
      <c r="AM75" s="163"/>
      <c r="AN75" s="163"/>
      <c r="AO75" s="163"/>
      <c r="AP75" s="163"/>
      <c r="AQ75" s="163"/>
      <c r="AR75" s="163"/>
      <c r="AS75" s="163"/>
      <c r="AT75" s="163"/>
      <c r="AU75" s="163"/>
      <c r="AV75" s="163"/>
      <c r="AW75" s="163"/>
      <c r="AX75" s="163"/>
      <c r="AY75" s="163"/>
      <c r="AZ75" s="163"/>
      <c r="BA75" s="163"/>
      <c r="BB75" s="163"/>
      <c r="BC75" s="163"/>
      <c r="BD75" s="163"/>
      <c r="BE75" s="163"/>
      <c r="BF75" s="163"/>
      <c r="BG75" s="163"/>
      <c r="BH75" s="163"/>
      <c r="BI75" s="163"/>
      <c r="BJ75" s="163"/>
      <c r="BK75" s="163"/>
      <c r="BL75" s="163"/>
      <c r="BM75" s="163"/>
      <c r="BN75" s="163"/>
      <c r="BO75" s="163"/>
      <c r="BP75" s="163"/>
      <c r="BQ75" s="163"/>
      <c r="BR75" s="163"/>
      <c r="BS75" s="163"/>
      <c r="BT75" s="163"/>
      <c r="BU75" s="163"/>
      <c r="BV75" s="163"/>
      <c r="BW75" s="163"/>
      <c r="BX75" s="163"/>
      <c r="BY75" s="163"/>
      <c r="BZ75" s="163"/>
      <c r="CA75" s="163"/>
      <c r="CB75" s="163"/>
      <c r="CC75" s="163"/>
      <c r="CD75" s="163"/>
      <c r="CE75" s="163"/>
      <c r="CF75" s="163"/>
      <c r="CG75" s="163"/>
      <c r="CH75" s="163"/>
      <c r="CI75" s="163"/>
      <c r="CJ75" s="163"/>
      <c r="CK75" s="163"/>
      <c r="CL75" s="163"/>
      <c r="CM75" s="163"/>
      <c r="CN75" s="163"/>
      <c r="CO75" s="163"/>
      <c r="CP75" s="163"/>
      <c r="CQ75" s="163"/>
      <c r="CR75" s="163"/>
      <c r="CS75" s="163"/>
      <c r="CT75" s="163"/>
      <c r="CU75" s="163"/>
      <c r="CV75" s="163"/>
      <c r="CW75" s="163"/>
      <c r="CX75" s="163"/>
      <c r="CY75" s="163"/>
      <c r="CZ75" s="163"/>
      <c r="DA75" s="163"/>
      <c r="DB75" s="163"/>
      <c r="DC75" s="163"/>
      <c r="DD75" s="163"/>
      <c r="DE75" s="163"/>
      <c r="DF75" s="163"/>
      <c r="DG75" s="163"/>
      <c r="DH75" s="163"/>
      <c r="DI75" s="163"/>
      <c r="DJ75" s="163"/>
      <c r="DK75" s="163"/>
      <c r="DL75" s="163"/>
      <c r="DM75" s="163"/>
      <c r="DN75" s="163"/>
      <c r="DO75" s="163"/>
      <c r="DP75" s="163"/>
      <c r="DQ75" s="163"/>
      <c r="DR75" s="163"/>
      <c r="DS75" s="163"/>
      <c r="DT75" s="163"/>
      <c r="DU75" s="163"/>
      <c r="DV75" s="163"/>
      <c r="DW75" s="163"/>
      <c r="DX75" s="163"/>
      <c r="DY75" s="163"/>
      <c r="DZ75" s="163"/>
      <c r="EA75" s="163"/>
      <c r="EB75" s="163"/>
      <c r="EC75" s="163"/>
      <c r="ED75" s="163"/>
      <c r="EE75" s="163"/>
      <c r="EF75" s="163"/>
      <c r="EG75" s="163"/>
      <c r="EH75" s="163"/>
      <c r="EI75" s="163"/>
      <c r="EJ75" s="163"/>
      <c r="EK75" s="163"/>
      <c r="EL75" s="163"/>
      <c r="EM75" s="163"/>
      <c r="EN75" s="163"/>
      <c r="EO75" s="163"/>
      <c r="EP75" s="163"/>
      <c r="EQ75" s="163"/>
      <c r="ER75" s="163"/>
      <c r="ES75" s="163"/>
      <c r="ET75" s="163"/>
      <c r="EU75" s="163"/>
      <c r="EV75" s="163"/>
      <c r="EW75" s="163"/>
      <c r="EX75" s="163"/>
      <c r="EY75" s="163"/>
      <c r="EZ75" s="163"/>
      <c r="FA75" s="163"/>
      <c r="FB75" s="163"/>
      <c r="FC75" s="163"/>
      <c r="FD75" s="163"/>
      <c r="FE75" s="163"/>
      <c r="FF75" s="163"/>
      <c r="FG75" s="163"/>
      <c r="FH75" s="163"/>
      <c r="FI75" s="163"/>
      <c r="FJ75" s="163"/>
      <c r="FK75" s="163"/>
      <c r="FL75" s="163"/>
      <c r="FM75" s="163"/>
      <c r="FN75" s="163"/>
      <c r="FO75" s="163"/>
      <c r="FP75" s="163"/>
      <c r="FQ75" s="163"/>
      <c r="FR75" s="163"/>
      <c r="FS75" s="163"/>
      <c r="FT75" s="163"/>
      <c r="FU75" s="163"/>
      <c r="FV75" s="163"/>
      <c r="FW75" s="163"/>
      <c r="FX75" s="163"/>
      <c r="FY75" s="163"/>
      <c r="FZ75" s="163"/>
      <c r="GA75" s="163"/>
      <c r="GB75" s="163"/>
      <c r="GC75" s="163"/>
      <c r="GD75" s="163"/>
      <c r="GE75" s="163"/>
      <c r="GF75" s="163"/>
      <c r="GG75" s="163"/>
      <c r="GH75" s="163"/>
      <c r="GI75" s="163"/>
      <c r="GJ75" s="163"/>
      <c r="GK75" s="163"/>
      <c r="GL75" s="163"/>
      <c r="GM75" s="163"/>
      <c r="GN75" s="163"/>
      <c r="GO75" s="163"/>
      <c r="GP75" s="163"/>
      <c r="GQ75" s="163"/>
      <c r="GR75" s="163"/>
      <c r="GS75" s="163"/>
      <c r="GT75" s="163"/>
      <c r="GU75" s="163"/>
      <c r="GV75" s="163"/>
      <c r="GW75" s="163"/>
      <c r="GX75" s="163"/>
      <c r="GY75" s="163"/>
      <c r="GZ75" s="163"/>
      <c r="HA75" s="163"/>
      <c r="HB75" s="163"/>
      <c r="HC75" s="163"/>
      <c r="HD75" s="163"/>
      <c r="HE75" s="163"/>
      <c r="HF75" s="163"/>
    </row>
    <row r="76" spans="1:214" outlineLevel="1" x14ac:dyDescent="0.2">
      <c r="A76" s="163"/>
      <c r="B76" s="177" t="s">
        <v>249</v>
      </c>
      <c r="C76" s="173">
        <v>2029</v>
      </c>
      <c r="D76" s="163"/>
      <c r="E76" s="163" t="s">
        <v>142</v>
      </c>
      <c r="F76" s="163"/>
      <c r="G76" s="163"/>
      <c r="H76" s="163"/>
      <c r="I76" s="163"/>
      <c r="J76" s="195">
        <f>IF(AND(J$16=2017,$C76&lt;J$16),J$26/10,IF(J$16=$C76,J$26-SUM(J$54:J75),IF(J$16-$C76&lt;10,I76,0)))</f>
        <v>0</v>
      </c>
      <c r="K76" s="195">
        <f>IF(AND(K$16=2017,$C76&lt;K$16),K$26/10,IF(K$16=$C76,K$26-SUM(K$54:K75),IF(K$16-$C76&lt;10,J76,0)))</f>
        <v>0</v>
      </c>
      <c r="L76" s="195">
        <f>IF(AND(L$16=2017,$C76&lt;L$16),L$26/10,IF(L$16=$C76,L$26-SUM(L$54:L75),IF(L$16-$C76&lt;10,K76,0)))</f>
        <v>0</v>
      </c>
      <c r="M76" s="195">
        <f>IF(AND(M$16=2017,$C76&lt;M$16),M$26/10,IF(M$16=$C76,M$26-SUM(M$54:M75),IF(M$16-$C76&lt;10,L76,0)))</f>
        <v>0</v>
      </c>
      <c r="N76" s="195">
        <f>IF(AND(N$16=2017,$C76&lt;N$16),N$26/10,IF(N$16=$C76,N$26-SUM(N$54:N75),IF(N$16-$C76&lt;10,M76,0)))</f>
        <v>0</v>
      </c>
      <c r="O76" s="195">
        <f>IF(AND(O$16=2017,$C76&lt;O$16),O$26/10,IF(O$16=$C76,O$26-SUM(O$54:O75),IF(O$16-$C76&lt;10,N76,0)))</f>
        <v>0</v>
      </c>
      <c r="P76" s="195">
        <f>IF(AND(P$16=2017,$C76&lt;P$16),P$26/10,IF(P$16=$C76,P$26-SUM(P$54:P75),IF(P$16-$C76&lt;10,O76,0)))</f>
        <v>0</v>
      </c>
      <c r="Q76" s="195">
        <f>IF(AND(Q$16=2017,$C76&lt;Q$16),Q$26/10,IF(Q$16=$C76,Q$26-SUM(Q$54:Q75),IF(Q$16-$C76&lt;10,P76,0)))</f>
        <v>0</v>
      </c>
      <c r="R76" s="195">
        <f>IF(AND(R$16=2017,$C76&lt;R$16),R$26/10,IF(R$16=$C76,R$26-SUM(R$54:R75),IF(R$16-$C76&lt;10,Q76,0)))</f>
        <v>0</v>
      </c>
      <c r="S76" s="195">
        <f>IF(AND(S$16=2017,$C76&lt;S$16),S$26/10,IF(S$16=$C76,S$26-SUM(S$54:S75),IF(S$16-$C76&lt;10,R76,0)))</f>
        <v>0</v>
      </c>
      <c r="T76" s="195">
        <f>IF(AND(T$16=2017,$C76&lt;T$16),T$26/10,IF(T$16=$C76,T$26-SUM(T$54:T75),IF(T$16-$C76&lt;10,S76,0)))</f>
        <v>0</v>
      </c>
      <c r="U76" s="195">
        <f>IF(AND(U$16=2017,$C76&lt;U$16),U$26/10,IF(U$16=$C76,U$26-SUM(U$54:U75),IF(U$16-$C76&lt;10,T76,0)))</f>
        <v>0</v>
      </c>
      <c r="V76" s="195">
        <f>IF(AND(V$16=2017,$C76&lt;V$16),V$26/10,IF(V$16=$C76,V$26-SUM(V$54:V75),IF(V$16-$C76&lt;10,U76,0)))</f>
        <v>3026650743.3421707</v>
      </c>
      <c r="W76" s="195">
        <f>IF(AND(W$16=2017,$C76&lt;W$16),W$26/10,IF(W$16=$C76,W$26-SUM(W$54:W75),IF(W$16-$C76&lt;10,V76,0)))</f>
        <v>3026650743.3421707</v>
      </c>
      <c r="X76" s="195">
        <f>IF(AND(X$16=2017,$C76&lt;X$16),X$26/10,IF(X$16=$C76,X$26-SUM(X$54:X75),IF(X$16-$C76&lt;10,W76,0)))</f>
        <v>3026650743.3421707</v>
      </c>
      <c r="Y76" s="163"/>
      <c r="Z76" s="163"/>
      <c r="AA76" s="163"/>
      <c r="AB76" s="163"/>
      <c r="AC76" s="163"/>
      <c r="AD76" s="163"/>
      <c r="AE76" s="163"/>
      <c r="AF76" s="163"/>
      <c r="AG76" s="163"/>
      <c r="AH76" s="163"/>
      <c r="AI76" s="163"/>
      <c r="AJ76" s="163"/>
      <c r="AK76" s="163"/>
      <c r="AL76" s="163"/>
      <c r="AM76" s="163"/>
      <c r="AN76" s="163"/>
      <c r="AO76" s="163"/>
      <c r="AP76" s="163"/>
      <c r="AQ76" s="163"/>
      <c r="AR76" s="163"/>
      <c r="AS76" s="163"/>
      <c r="AT76" s="163"/>
      <c r="AU76" s="163"/>
      <c r="AV76" s="163"/>
      <c r="AW76" s="163"/>
      <c r="AX76" s="163"/>
      <c r="AY76" s="163"/>
      <c r="AZ76" s="163"/>
      <c r="BA76" s="163"/>
      <c r="BB76" s="163"/>
      <c r="BC76" s="163"/>
      <c r="BD76" s="163"/>
      <c r="BE76" s="163"/>
      <c r="BF76" s="163"/>
      <c r="BG76" s="163"/>
      <c r="BH76" s="163"/>
      <c r="BI76" s="163"/>
      <c r="BJ76" s="163"/>
      <c r="BK76" s="163"/>
      <c r="BL76" s="163"/>
      <c r="BM76" s="163"/>
      <c r="BN76" s="163"/>
      <c r="BO76" s="163"/>
      <c r="BP76" s="163"/>
      <c r="BQ76" s="163"/>
      <c r="BR76" s="163"/>
      <c r="BS76" s="163"/>
      <c r="BT76" s="163"/>
      <c r="BU76" s="163"/>
      <c r="BV76" s="163"/>
      <c r="BW76" s="163"/>
      <c r="BX76" s="163"/>
      <c r="BY76" s="163"/>
      <c r="BZ76" s="163"/>
      <c r="CA76" s="163"/>
      <c r="CB76" s="163"/>
      <c r="CC76" s="163"/>
      <c r="CD76" s="163"/>
      <c r="CE76" s="163"/>
      <c r="CF76" s="163"/>
      <c r="CG76" s="163"/>
      <c r="CH76" s="163"/>
      <c r="CI76" s="163"/>
      <c r="CJ76" s="163"/>
      <c r="CK76" s="163"/>
      <c r="CL76" s="163"/>
      <c r="CM76" s="163"/>
      <c r="CN76" s="163"/>
      <c r="CO76" s="163"/>
      <c r="CP76" s="163"/>
      <c r="CQ76" s="163"/>
      <c r="CR76" s="163"/>
      <c r="CS76" s="163"/>
      <c r="CT76" s="163"/>
      <c r="CU76" s="163"/>
      <c r="CV76" s="163"/>
      <c r="CW76" s="163"/>
      <c r="CX76" s="163"/>
      <c r="CY76" s="163"/>
      <c r="CZ76" s="163"/>
      <c r="DA76" s="163"/>
      <c r="DB76" s="163"/>
      <c r="DC76" s="163"/>
      <c r="DD76" s="163"/>
      <c r="DE76" s="163"/>
      <c r="DF76" s="163"/>
      <c r="DG76" s="163"/>
      <c r="DH76" s="163"/>
      <c r="DI76" s="163"/>
      <c r="DJ76" s="163"/>
      <c r="DK76" s="163"/>
      <c r="DL76" s="163"/>
      <c r="DM76" s="163"/>
      <c r="DN76" s="163"/>
      <c r="DO76" s="163"/>
      <c r="DP76" s="163"/>
      <c r="DQ76" s="163"/>
      <c r="DR76" s="163"/>
      <c r="DS76" s="163"/>
      <c r="DT76" s="163"/>
      <c r="DU76" s="163"/>
      <c r="DV76" s="163"/>
      <c r="DW76" s="163"/>
      <c r="DX76" s="163"/>
      <c r="DY76" s="163"/>
      <c r="DZ76" s="163"/>
      <c r="EA76" s="163"/>
      <c r="EB76" s="163"/>
      <c r="EC76" s="163"/>
      <c r="ED76" s="163"/>
      <c r="EE76" s="163"/>
      <c r="EF76" s="163"/>
      <c r="EG76" s="163"/>
      <c r="EH76" s="163"/>
      <c r="EI76" s="163"/>
      <c r="EJ76" s="163"/>
      <c r="EK76" s="163"/>
      <c r="EL76" s="163"/>
      <c r="EM76" s="163"/>
      <c r="EN76" s="163"/>
      <c r="EO76" s="163"/>
      <c r="EP76" s="163"/>
      <c r="EQ76" s="163"/>
      <c r="ER76" s="163"/>
      <c r="ES76" s="163"/>
      <c r="ET76" s="163"/>
      <c r="EU76" s="163"/>
      <c r="EV76" s="163"/>
      <c r="EW76" s="163"/>
      <c r="EX76" s="163"/>
      <c r="EY76" s="163"/>
      <c r="EZ76" s="163"/>
      <c r="FA76" s="163"/>
      <c r="FB76" s="163"/>
      <c r="FC76" s="163"/>
      <c r="FD76" s="163"/>
      <c r="FE76" s="163"/>
      <c r="FF76" s="163"/>
      <c r="FG76" s="163"/>
      <c r="FH76" s="163"/>
      <c r="FI76" s="163"/>
      <c r="FJ76" s="163"/>
      <c r="FK76" s="163"/>
      <c r="FL76" s="163"/>
      <c r="FM76" s="163"/>
      <c r="FN76" s="163"/>
      <c r="FO76" s="163"/>
      <c r="FP76" s="163"/>
      <c r="FQ76" s="163"/>
      <c r="FR76" s="163"/>
      <c r="FS76" s="163"/>
      <c r="FT76" s="163"/>
      <c r="FU76" s="163"/>
      <c r="FV76" s="163"/>
      <c r="FW76" s="163"/>
      <c r="FX76" s="163"/>
      <c r="FY76" s="163"/>
      <c r="FZ76" s="163"/>
      <c r="GA76" s="163"/>
      <c r="GB76" s="163"/>
      <c r="GC76" s="163"/>
      <c r="GD76" s="163"/>
      <c r="GE76" s="163"/>
      <c r="GF76" s="163"/>
      <c r="GG76" s="163"/>
      <c r="GH76" s="163"/>
      <c r="GI76" s="163"/>
      <c r="GJ76" s="163"/>
      <c r="GK76" s="163"/>
      <c r="GL76" s="163"/>
      <c r="GM76" s="163"/>
      <c r="GN76" s="163"/>
      <c r="GO76" s="163"/>
      <c r="GP76" s="163"/>
      <c r="GQ76" s="163"/>
      <c r="GR76" s="163"/>
      <c r="GS76" s="163"/>
      <c r="GT76" s="163"/>
      <c r="GU76" s="163"/>
      <c r="GV76" s="163"/>
      <c r="GW76" s="163"/>
      <c r="GX76" s="163"/>
      <c r="GY76" s="163"/>
      <c r="GZ76" s="163"/>
      <c r="HA76" s="163"/>
      <c r="HB76" s="163"/>
      <c r="HC76" s="163"/>
      <c r="HD76" s="163"/>
      <c r="HE76" s="163"/>
      <c r="HF76" s="163"/>
    </row>
    <row r="77" spans="1:214" outlineLevel="1" x14ac:dyDescent="0.2">
      <c r="A77" s="163"/>
      <c r="B77" s="177" t="s">
        <v>249</v>
      </c>
      <c r="C77" s="177">
        <v>2030</v>
      </c>
      <c r="D77" s="163"/>
      <c r="E77" s="163" t="s">
        <v>142</v>
      </c>
      <c r="F77" s="163"/>
      <c r="G77" s="163"/>
      <c r="H77" s="163"/>
      <c r="I77" s="163"/>
      <c r="J77" s="195">
        <f>IF(AND(J$16=2017,$C77&lt;J$16),J$26/10,IF(J$16=$C77,J$26-SUM(J$54:J76),IF(J$16-$C77&lt;10,I77,0)))</f>
        <v>0</v>
      </c>
      <c r="K77" s="195">
        <f>IF(AND(K$16=2017,$C77&lt;K$16),K$26/10,IF(K$16=$C77,K$26-SUM(K$54:K76),IF(K$16-$C77&lt;10,J77,0)))</f>
        <v>0</v>
      </c>
      <c r="L77" s="195">
        <f>IF(AND(L$16=2017,$C77&lt;L$16),L$26/10,IF(L$16=$C77,L$26-SUM(L$54:L76),IF(L$16-$C77&lt;10,K77,0)))</f>
        <v>0</v>
      </c>
      <c r="M77" s="195">
        <f>IF(AND(M$16=2017,$C77&lt;M$16),M$26/10,IF(M$16=$C77,M$26-SUM(M$54:M76),IF(M$16-$C77&lt;10,L77,0)))</f>
        <v>0</v>
      </c>
      <c r="N77" s="195">
        <f>IF(AND(N$16=2017,$C77&lt;N$16),N$26/10,IF(N$16=$C77,N$26-SUM(N$54:N76),IF(N$16-$C77&lt;10,M77,0)))</f>
        <v>0</v>
      </c>
      <c r="O77" s="195">
        <f>IF(AND(O$16=2017,$C77&lt;O$16),O$26/10,IF(O$16=$C77,O$26-SUM(O$54:O76),IF(O$16-$C77&lt;10,N77,0)))</f>
        <v>0</v>
      </c>
      <c r="P77" s="195">
        <f>IF(AND(P$16=2017,$C77&lt;P$16),P$26/10,IF(P$16=$C77,P$26-SUM(P$54:P76),IF(P$16-$C77&lt;10,O77,0)))</f>
        <v>0</v>
      </c>
      <c r="Q77" s="195">
        <f>IF(AND(Q$16=2017,$C77&lt;Q$16),Q$26/10,IF(Q$16=$C77,Q$26-SUM(Q$54:Q76),IF(Q$16-$C77&lt;10,P77,0)))</f>
        <v>0</v>
      </c>
      <c r="R77" s="195">
        <f>IF(AND(R$16=2017,$C77&lt;R$16),R$26/10,IF(R$16=$C77,R$26-SUM(R$54:R76),IF(R$16-$C77&lt;10,Q77,0)))</f>
        <v>0</v>
      </c>
      <c r="S77" s="195">
        <f>IF(AND(S$16=2017,$C77&lt;S$16),S$26/10,IF(S$16=$C77,S$26-SUM(S$54:S76),IF(S$16-$C77&lt;10,R77,0)))</f>
        <v>0</v>
      </c>
      <c r="T77" s="195">
        <f>IF(AND(T$16=2017,$C77&lt;T$16),T$26/10,IF(T$16=$C77,T$26-SUM(T$54:T76),IF(T$16-$C77&lt;10,S77,0)))</f>
        <v>0</v>
      </c>
      <c r="U77" s="195">
        <f>IF(AND(U$16=2017,$C77&lt;U$16),U$26/10,IF(U$16=$C77,U$26-SUM(U$54:U76),IF(U$16-$C77&lt;10,T77,0)))</f>
        <v>0</v>
      </c>
      <c r="V77" s="195">
        <f>IF(AND(V$16=2017,$C77&lt;V$16),V$26/10,IF(V$16=$C77,V$26-SUM(V$54:V76),IF(V$16-$C77&lt;10,U77,0)))</f>
        <v>0</v>
      </c>
      <c r="W77" s="195">
        <f>IF(AND(W$16=2017,$C77&lt;W$16),W$26/10,IF(W$16=$C77,W$26-SUM(W$54:W76),IF(W$16-$C77&lt;10,V77,0)))</f>
        <v>1562333134.3862</v>
      </c>
      <c r="X77" s="195">
        <f>IF(AND(X$16=2017,$C77&lt;X$16),X$26/10,IF(X$16=$C77,X$26-SUM(X$54:X76),IF(X$16-$C77&lt;10,W77,0)))</f>
        <v>1562333134.3862</v>
      </c>
      <c r="Y77" s="163"/>
      <c r="Z77" s="163"/>
      <c r="AA77" s="163"/>
      <c r="AB77" s="163"/>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3"/>
      <c r="BN77" s="163"/>
      <c r="BO77" s="163"/>
      <c r="BP77" s="163"/>
      <c r="BQ77" s="163"/>
      <c r="BR77" s="163"/>
      <c r="BS77" s="163"/>
      <c r="BT77" s="163"/>
      <c r="BU77" s="163"/>
      <c r="BV77" s="163"/>
      <c r="BW77" s="163"/>
      <c r="BX77" s="163"/>
      <c r="BY77" s="163"/>
      <c r="BZ77" s="163"/>
      <c r="CA77" s="163"/>
      <c r="CB77" s="163"/>
      <c r="CC77" s="163"/>
      <c r="CD77" s="163"/>
      <c r="CE77" s="163"/>
      <c r="CF77" s="163"/>
      <c r="CG77" s="163"/>
      <c r="CH77" s="163"/>
      <c r="CI77" s="163"/>
      <c r="CJ77" s="163"/>
      <c r="CK77" s="163"/>
      <c r="CL77" s="163"/>
      <c r="CM77" s="163"/>
      <c r="CN77" s="163"/>
      <c r="CO77" s="163"/>
      <c r="CP77" s="163"/>
      <c r="CQ77" s="163"/>
      <c r="CR77" s="163"/>
      <c r="CS77" s="163"/>
      <c r="CT77" s="163"/>
      <c r="CU77" s="163"/>
      <c r="CV77" s="163"/>
      <c r="CW77" s="163"/>
      <c r="CX77" s="163"/>
      <c r="CY77" s="163"/>
      <c r="CZ77" s="163"/>
      <c r="DA77" s="163"/>
      <c r="DB77" s="163"/>
      <c r="DC77" s="163"/>
      <c r="DD77" s="163"/>
      <c r="DE77" s="163"/>
      <c r="DF77" s="163"/>
      <c r="DG77" s="163"/>
      <c r="DH77" s="163"/>
      <c r="DI77" s="163"/>
      <c r="DJ77" s="163"/>
      <c r="DK77" s="163"/>
      <c r="DL77" s="163"/>
      <c r="DM77" s="163"/>
      <c r="DN77" s="163"/>
      <c r="DO77" s="163"/>
      <c r="DP77" s="163"/>
      <c r="DQ77" s="163"/>
      <c r="DR77" s="163"/>
      <c r="DS77" s="163"/>
      <c r="DT77" s="163"/>
      <c r="DU77" s="163"/>
      <c r="DV77" s="163"/>
      <c r="DW77" s="163"/>
      <c r="DX77" s="163"/>
      <c r="DY77" s="163"/>
      <c r="DZ77" s="163"/>
      <c r="EA77" s="163"/>
      <c r="EB77" s="163"/>
      <c r="EC77" s="163"/>
      <c r="ED77" s="163"/>
      <c r="EE77" s="163"/>
      <c r="EF77" s="163"/>
      <c r="EG77" s="163"/>
      <c r="EH77" s="163"/>
      <c r="EI77" s="163"/>
      <c r="EJ77" s="163"/>
      <c r="EK77" s="163"/>
      <c r="EL77" s="163"/>
      <c r="EM77" s="163"/>
      <c r="EN77" s="163"/>
      <c r="EO77" s="163"/>
      <c r="EP77" s="163"/>
      <c r="EQ77" s="163"/>
      <c r="ER77" s="163"/>
      <c r="ES77" s="163"/>
      <c r="ET77" s="163"/>
      <c r="EU77" s="163"/>
      <c r="EV77" s="163"/>
      <c r="EW77" s="163"/>
      <c r="EX77" s="163"/>
      <c r="EY77" s="163"/>
      <c r="EZ77" s="163"/>
      <c r="FA77" s="163"/>
      <c r="FB77" s="163"/>
      <c r="FC77" s="163"/>
      <c r="FD77" s="163"/>
      <c r="FE77" s="163"/>
      <c r="FF77" s="163"/>
      <c r="FG77" s="163"/>
      <c r="FH77" s="163"/>
      <c r="FI77" s="163"/>
      <c r="FJ77" s="163"/>
      <c r="FK77" s="163"/>
      <c r="FL77" s="163"/>
      <c r="FM77" s="163"/>
      <c r="FN77" s="163"/>
      <c r="FO77" s="163"/>
      <c r="FP77" s="163"/>
      <c r="FQ77" s="163"/>
      <c r="FR77" s="163"/>
      <c r="FS77" s="163"/>
      <c r="FT77" s="163"/>
      <c r="FU77" s="163"/>
      <c r="FV77" s="163"/>
      <c r="FW77" s="163"/>
      <c r="FX77" s="163"/>
      <c r="FY77" s="163"/>
      <c r="FZ77" s="163"/>
      <c r="GA77" s="163"/>
      <c r="GB77" s="163"/>
      <c r="GC77" s="163"/>
      <c r="GD77" s="163"/>
      <c r="GE77" s="163"/>
      <c r="GF77" s="163"/>
      <c r="GG77" s="163"/>
      <c r="GH77" s="163"/>
      <c r="GI77" s="163"/>
      <c r="GJ77" s="163"/>
      <c r="GK77" s="163"/>
      <c r="GL77" s="163"/>
      <c r="GM77" s="163"/>
      <c r="GN77" s="163"/>
      <c r="GO77" s="163"/>
      <c r="GP77" s="163"/>
      <c r="GQ77" s="163"/>
      <c r="GR77" s="163"/>
      <c r="GS77" s="163"/>
      <c r="GT77" s="163"/>
      <c r="GU77" s="163"/>
      <c r="GV77" s="163"/>
      <c r="GW77" s="163"/>
      <c r="GX77" s="163"/>
      <c r="GY77" s="163"/>
      <c r="GZ77" s="163"/>
      <c r="HA77" s="163"/>
      <c r="HB77" s="163"/>
      <c r="HC77" s="163"/>
      <c r="HD77" s="163"/>
      <c r="HE77" s="163"/>
      <c r="HF77" s="163"/>
    </row>
    <row r="78" spans="1:214" outlineLevel="1" x14ac:dyDescent="0.2">
      <c r="A78" s="163"/>
      <c r="B78" s="177" t="s">
        <v>249</v>
      </c>
      <c r="C78" s="173">
        <v>2031</v>
      </c>
      <c r="D78" s="163"/>
      <c r="E78" s="163" t="s">
        <v>142</v>
      </c>
      <c r="F78" s="163"/>
      <c r="G78" s="163"/>
      <c r="H78" s="163"/>
      <c r="I78" s="163"/>
      <c r="J78" s="195">
        <f>IF(AND(J$16=2017,$C78&lt;J$16),J$26/10,IF(J$16=$C78,J$26-SUM(J$54:J77),IF(J$16-$C78&lt;10,I78,0)))</f>
        <v>0</v>
      </c>
      <c r="K78" s="195">
        <f>IF(AND(K$16=2017,$C78&lt;K$16),K$26/10,IF(K$16=$C78,K$26-SUM(K$54:K77),IF(K$16-$C78&lt;10,J78,0)))</f>
        <v>0</v>
      </c>
      <c r="L78" s="195">
        <f>IF(AND(L$16=2017,$C78&lt;L$16),L$26/10,IF(L$16=$C78,L$26-SUM(L$54:L77),IF(L$16-$C78&lt;10,K78,0)))</f>
        <v>0</v>
      </c>
      <c r="M78" s="195">
        <f>IF(AND(M$16=2017,$C78&lt;M$16),M$26/10,IF(M$16=$C78,M$26-SUM(M$54:M77),IF(M$16-$C78&lt;10,L78,0)))</f>
        <v>0</v>
      </c>
      <c r="N78" s="195">
        <f>IF(AND(N$16=2017,$C78&lt;N$16),N$26/10,IF(N$16=$C78,N$26-SUM(N$54:N77),IF(N$16-$C78&lt;10,M78,0)))</f>
        <v>0</v>
      </c>
      <c r="O78" s="195">
        <f>IF(AND(O$16=2017,$C78&lt;O$16),O$26/10,IF(O$16=$C78,O$26-SUM(O$54:O77),IF(O$16-$C78&lt;10,N78,0)))</f>
        <v>0</v>
      </c>
      <c r="P78" s="195">
        <f>IF(AND(P$16=2017,$C78&lt;P$16),P$26/10,IF(P$16=$C78,P$26-SUM(P$54:P77),IF(P$16-$C78&lt;10,O78,0)))</f>
        <v>0</v>
      </c>
      <c r="Q78" s="195">
        <f>IF(AND(Q$16=2017,$C78&lt;Q$16),Q$26/10,IF(Q$16=$C78,Q$26-SUM(Q$54:Q77),IF(Q$16-$C78&lt;10,P78,0)))</f>
        <v>0</v>
      </c>
      <c r="R78" s="195">
        <f>IF(AND(R$16=2017,$C78&lt;R$16),R$26/10,IF(R$16=$C78,R$26-SUM(R$54:R77),IF(R$16-$C78&lt;10,Q78,0)))</f>
        <v>0</v>
      </c>
      <c r="S78" s="195">
        <f>IF(AND(S$16=2017,$C78&lt;S$16),S$26/10,IF(S$16=$C78,S$26-SUM(S$54:S77),IF(S$16-$C78&lt;10,R78,0)))</f>
        <v>0</v>
      </c>
      <c r="T78" s="195">
        <f>IF(AND(T$16=2017,$C78&lt;T$16),T$26/10,IF(T$16=$C78,T$26-SUM(T$54:T77),IF(T$16-$C78&lt;10,S78,0)))</f>
        <v>0</v>
      </c>
      <c r="U78" s="195">
        <f>IF(AND(U$16=2017,$C78&lt;U$16),U$26/10,IF(U$16=$C78,U$26-SUM(U$54:U77),IF(U$16-$C78&lt;10,T78,0)))</f>
        <v>0</v>
      </c>
      <c r="V78" s="195">
        <f>IF(AND(V$16=2017,$C78&lt;V$16),V$26/10,IF(V$16=$C78,V$26-SUM(V$54:V77),IF(V$16-$C78&lt;10,U78,0)))</f>
        <v>0</v>
      </c>
      <c r="W78" s="195">
        <f>IF(AND(W$16=2017,$C78&lt;W$16),W$26/10,IF(W$16=$C78,W$26-SUM(W$54:W77),IF(W$16-$C78&lt;10,V78,0)))</f>
        <v>0</v>
      </c>
      <c r="X78" s="195">
        <f>IF(AND(X$16=2017,$C78&lt;X$16),X$26/10,IF(X$16=$C78,X$26-SUM(X$54:X77),IF(X$16-$C78&lt;10,W78,0)))</f>
        <v>1647313572.8875122</v>
      </c>
      <c r="Y78" s="163"/>
      <c r="Z78" s="163"/>
      <c r="AA78" s="163"/>
      <c r="AB78" s="163"/>
      <c r="AC78" s="163"/>
      <c r="AD78" s="163"/>
      <c r="AE78" s="163"/>
      <c r="AF78" s="163"/>
      <c r="AG78" s="163"/>
      <c r="AH78" s="163"/>
      <c r="AI78" s="163"/>
      <c r="AJ78" s="163"/>
      <c r="AK78" s="163"/>
      <c r="AL78" s="163"/>
      <c r="AM78" s="163"/>
      <c r="AN78" s="163"/>
      <c r="AO78" s="163"/>
      <c r="AP78" s="163"/>
      <c r="AQ78" s="163"/>
      <c r="AR78" s="163"/>
      <c r="AS78" s="163"/>
      <c r="AT78" s="163"/>
      <c r="AU78" s="163"/>
      <c r="AV78" s="163"/>
      <c r="AW78" s="163"/>
      <c r="AX78" s="163"/>
      <c r="AY78" s="163"/>
      <c r="AZ78" s="163"/>
      <c r="BA78" s="163"/>
      <c r="BB78" s="163"/>
      <c r="BC78" s="163"/>
      <c r="BD78" s="163"/>
      <c r="BE78" s="163"/>
      <c r="BF78" s="163"/>
      <c r="BG78" s="163"/>
      <c r="BH78" s="163"/>
      <c r="BI78" s="163"/>
      <c r="BJ78" s="163"/>
      <c r="BK78" s="163"/>
      <c r="BL78" s="163"/>
      <c r="BM78" s="163"/>
      <c r="BN78" s="163"/>
      <c r="BO78" s="163"/>
      <c r="BP78" s="163"/>
      <c r="BQ78" s="163"/>
      <c r="BR78" s="163"/>
      <c r="BS78" s="163"/>
      <c r="BT78" s="163"/>
      <c r="BU78" s="163"/>
      <c r="BV78" s="163"/>
      <c r="BW78" s="163"/>
      <c r="BX78" s="163"/>
      <c r="BY78" s="163"/>
      <c r="BZ78" s="163"/>
      <c r="CA78" s="163"/>
      <c r="CB78" s="163"/>
      <c r="CC78" s="163"/>
      <c r="CD78" s="163"/>
      <c r="CE78" s="163"/>
      <c r="CF78" s="163"/>
      <c r="CG78" s="163"/>
      <c r="CH78" s="163"/>
      <c r="CI78" s="163"/>
      <c r="CJ78" s="163"/>
      <c r="CK78" s="163"/>
      <c r="CL78" s="163"/>
      <c r="CM78" s="163"/>
      <c r="CN78" s="163"/>
      <c r="CO78" s="163"/>
      <c r="CP78" s="163"/>
      <c r="CQ78" s="163"/>
      <c r="CR78" s="163"/>
      <c r="CS78" s="163"/>
      <c r="CT78" s="163"/>
      <c r="CU78" s="163"/>
      <c r="CV78" s="163"/>
      <c r="CW78" s="163"/>
      <c r="CX78" s="163"/>
      <c r="CY78" s="163"/>
      <c r="CZ78" s="163"/>
      <c r="DA78" s="163"/>
      <c r="DB78" s="163"/>
      <c r="DC78" s="163"/>
      <c r="DD78" s="163"/>
      <c r="DE78" s="163"/>
      <c r="DF78" s="163"/>
      <c r="DG78" s="163"/>
      <c r="DH78" s="163"/>
      <c r="DI78" s="163"/>
      <c r="DJ78" s="163"/>
      <c r="DK78" s="163"/>
      <c r="DL78" s="163"/>
      <c r="DM78" s="163"/>
      <c r="DN78" s="163"/>
      <c r="DO78" s="163"/>
      <c r="DP78" s="163"/>
      <c r="DQ78" s="163"/>
      <c r="DR78" s="163"/>
      <c r="DS78" s="163"/>
      <c r="DT78" s="163"/>
      <c r="DU78" s="163"/>
      <c r="DV78" s="163"/>
      <c r="DW78" s="163"/>
      <c r="DX78" s="163"/>
      <c r="DY78" s="163"/>
      <c r="DZ78" s="163"/>
      <c r="EA78" s="163"/>
      <c r="EB78" s="163"/>
      <c r="EC78" s="163"/>
      <c r="ED78" s="163"/>
      <c r="EE78" s="163"/>
      <c r="EF78" s="163"/>
      <c r="EG78" s="163"/>
      <c r="EH78" s="163"/>
      <c r="EI78" s="163"/>
      <c r="EJ78" s="163"/>
      <c r="EK78" s="163"/>
      <c r="EL78" s="163"/>
      <c r="EM78" s="163"/>
      <c r="EN78" s="163"/>
      <c r="EO78" s="163"/>
      <c r="EP78" s="163"/>
      <c r="EQ78" s="163"/>
      <c r="ER78" s="163"/>
      <c r="ES78" s="163"/>
      <c r="ET78" s="163"/>
      <c r="EU78" s="163"/>
      <c r="EV78" s="163"/>
      <c r="EW78" s="163"/>
      <c r="EX78" s="163"/>
      <c r="EY78" s="163"/>
      <c r="EZ78" s="163"/>
      <c r="FA78" s="163"/>
      <c r="FB78" s="163"/>
      <c r="FC78" s="163"/>
      <c r="FD78" s="163"/>
      <c r="FE78" s="163"/>
      <c r="FF78" s="163"/>
      <c r="FG78" s="163"/>
      <c r="FH78" s="163"/>
      <c r="FI78" s="163"/>
      <c r="FJ78" s="163"/>
      <c r="FK78" s="163"/>
      <c r="FL78" s="163"/>
      <c r="FM78" s="163"/>
      <c r="FN78" s="163"/>
      <c r="FO78" s="163"/>
      <c r="FP78" s="163"/>
      <c r="FQ78" s="163"/>
      <c r="FR78" s="163"/>
      <c r="FS78" s="163"/>
      <c r="FT78" s="163"/>
      <c r="FU78" s="163"/>
      <c r="FV78" s="163"/>
      <c r="FW78" s="163"/>
      <c r="FX78" s="163"/>
      <c r="FY78" s="163"/>
      <c r="FZ78" s="163"/>
      <c r="GA78" s="163"/>
      <c r="GB78" s="163"/>
      <c r="GC78" s="163"/>
      <c r="GD78" s="163"/>
      <c r="GE78" s="163"/>
      <c r="GF78" s="163"/>
      <c r="GG78" s="163"/>
      <c r="GH78" s="163"/>
      <c r="GI78" s="163"/>
      <c r="GJ78" s="163"/>
      <c r="GK78" s="163"/>
      <c r="GL78" s="163"/>
      <c r="GM78" s="163"/>
      <c r="GN78" s="163"/>
      <c r="GO78" s="163"/>
      <c r="GP78" s="163"/>
      <c r="GQ78" s="163"/>
      <c r="GR78" s="163"/>
      <c r="GS78" s="163"/>
      <c r="GT78" s="163"/>
      <c r="GU78" s="163"/>
      <c r="GV78" s="163"/>
      <c r="GW78" s="163"/>
      <c r="GX78" s="163"/>
      <c r="GY78" s="163"/>
      <c r="GZ78" s="163"/>
      <c r="HA78" s="163"/>
      <c r="HB78" s="163"/>
      <c r="HC78" s="163"/>
      <c r="HD78" s="163"/>
      <c r="HE78" s="163"/>
      <c r="HF78" s="163"/>
    </row>
    <row r="79" spans="1:214" outlineLevel="1" x14ac:dyDescent="0.2">
      <c r="A79" s="163"/>
      <c r="B79" s="173"/>
      <c r="C79" s="17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3"/>
      <c r="BN79" s="163"/>
      <c r="BO79" s="163"/>
      <c r="BP79" s="163"/>
      <c r="BQ79" s="163"/>
      <c r="BR79" s="163"/>
      <c r="BS79" s="163"/>
      <c r="BT79" s="163"/>
      <c r="BU79" s="163"/>
      <c r="BV79" s="163"/>
      <c r="BW79" s="163"/>
      <c r="BX79" s="163"/>
      <c r="BY79" s="163"/>
      <c r="BZ79" s="163"/>
      <c r="CA79" s="163"/>
      <c r="CB79" s="163"/>
      <c r="CC79" s="163"/>
      <c r="CD79" s="163"/>
      <c r="CE79" s="163"/>
      <c r="CF79" s="163"/>
      <c r="CG79" s="163"/>
      <c r="CH79" s="163"/>
      <c r="CI79" s="163"/>
      <c r="CJ79" s="163"/>
      <c r="CK79" s="163"/>
      <c r="CL79" s="163"/>
      <c r="CM79" s="163"/>
      <c r="CN79" s="163"/>
      <c r="CO79" s="163"/>
      <c r="CP79" s="163"/>
      <c r="CQ79" s="163"/>
      <c r="CR79" s="163"/>
      <c r="CS79" s="163"/>
      <c r="CT79" s="163"/>
      <c r="CU79" s="163"/>
      <c r="CV79" s="163"/>
      <c r="CW79" s="163"/>
      <c r="CX79" s="163"/>
      <c r="CY79" s="163"/>
      <c r="CZ79" s="163"/>
      <c r="DA79" s="163"/>
      <c r="DB79" s="163"/>
      <c r="DC79" s="163"/>
      <c r="DD79" s="163"/>
      <c r="DE79" s="163"/>
      <c r="DF79" s="163"/>
      <c r="DG79" s="163"/>
      <c r="DH79" s="163"/>
      <c r="DI79" s="163"/>
      <c r="DJ79" s="163"/>
      <c r="DK79" s="163"/>
      <c r="DL79" s="163"/>
      <c r="DM79" s="163"/>
      <c r="DN79" s="163"/>
      <c r="DO79" s="163"/>
      <c r="DP79" s="163"/>
      <c r="DQ79" s="163"/>
      <c r="DR79" s="163"/>
      <c r="DS79" s="163"/>
      <c r="DT79" s="163"/>
      <c r="DU79" s="163"/>
      <c r="DV79" s="163"/>
      <c r="DW79" s="163"/>
      <c r="DX79" s="163"/>
      <c r="DY79" s="163"/>
      <c r="DZ79" s="163"/>
      <c r="EA79" s="163"/>
      <c r="EB79" s="163"/>
      <c r="EC79" s="163"/>
      <c r="ED79" s="163"/>
      <c r="EE79" s="163"/>
      <c r="EF79" s="163"/>
      <c r="EG79" s="163"/>
      <c r="EH79" s="163"/>
      <c r="EI79" s="163"/>
      <c r="EJ79" s="163"/>
      <c r="EK79" s="163"/>
      <c r="EL79" s="163"/>
      <c r="EM79" s="163"/>
      <c r="EN79" s="163"/>
      <c r="EO79" s="163"/>
      <c r="EP79" s="163"/>
      <c r="EQ79" s="163"/>
      <c r="ER79" s="163"/>
      <c r="ES79" s="163"/>
      <c r="ET79" s="163"/>
      <c r="EU79" s="163"/>
      <c r="EV79" s="163"/>
      <c r="EW79" s="163"/>
      <c r="EX79" s="163"/>
      <c r="EY79" s="163"/>
      <c r="EZ79" s="163"/>
      <c r="FA79" s="163"/>
      <c r="FB79" s="163"/>
      <c r="FC79" s="163"/>
      <c r="FD79" s="163"/>
      <c r="FE79" s="163"/>
      <c r="FF79" s="163"/>
      <c r="FG79" s="163"/>
      <c r="FH79" s="163"/>
      <c r="FI79" s="163"/>
      <c r="FJ79" s="163"/>
      <c r="FK79" s="163"/>
      <c r="FL79" s="163"/>
      <c r="FM79" s="163"/>
      <c r="FN79" s="163"/>
      <c r="FO79" s="163"/>
      <c r="FP79" s="163"/>
      <c r="FQ79" s="163"/>
      <c r="FR79" s="163"/>
      <c r="FS79" s="163"/>
      <c r="FT79" s="163"/>
      <c r="FU79" s="163"/>
      <c r="FV79" s="163"/>
      <c r="FW79" s="163"/>
      <c r="FX79" s="163"/>
      <c r="FY79" s="163"/>
      <c r="FZ79" s="163"/>
      <c r="GA79" s="163"/>
      <c r="GB79" s="163"/>
      <c r="GC79" s="163"/>
      <c r="GD79" s="163"/>
      <c r="GE79" s="163"/>
      <c r="GF79" s="163"/>
      <c r="GG79" s="163"/>
      <c r="GH79" s="163"/>
      <c r="GI79" s="163"/>
      <c r="GJ79" s="163"/>
      <c r="GK79" s="163"/>
      <c r="GL79" s="163"/>
      <c r="GM79" s="163"/>
      <c r="GN79" s="163"/>
      <c r="GO79" s="163"/>
      <c r="GP79" s="163"/>
      <c r="GQ79" s="163"/>
      <c r="GR79" s="163"/>
      <c r="GS79" s="163"/>
      <c r="GT79" s="163"/>
      <c r="GU79" s="163"/>
      <c r="GV79" s="163"/>
      <c r="GW79" s="163"/>
      <c r="GX79" s="163"/>
      <c r="GY79" s="163"/>
      <c r="GZ79" s="163"/>
      <c r="HA79" s="163"/>
      <c r="HB79" s="163"/>
      <c r="HC79" s="163"/>
      <c r="HD79" s="163"/>
      <c r="HE79" s="163"/>
      <c r="HF79" s="163"/>
    </row>
    <row r="80" spans="1:214" s="163" customFormat="1" outlineLevel="1" x14ac:dyDescent="0.2">
      <c r="B80" s="169" t="s">
        <v>311</v>
      </c>
      <c r="C80" s="169"/>
      <c r="J80" s="179">
        <v>2017</v>
      </c>
      <c r="K80" s="174">
        <v>2018</v>
      </c>
      <c r="L80" s="174">
        <v>2019</v>
      </c>
      <c r="M80" s="174">
        <v>2020</v>
      </c>
      <c r="N80" s="174">
        <v>2021</v>
      </c>
      <c r="O80" s="174">
        <v>2022</v>
      </c>
      <c r="P80" s="174">
        <v>2023</v>
      </c>
      <c r="Q80" s="174">
        <v>2024</v>
      </c>
      <c r="R80" s="174">
        <v>2025</v>
      </c>
      <c r="S80" s="174">
        <v>2026</v>
      </c>
      <c r="T80" s="174">
        <v>2027</v>
      </c>
      <c r="U80" s="174">
        <v>2028</v>
      </c>
      <c r="V80" s="174">
        <v>2029</v>
      </c>
      <c r="W80" s="174">
        <v>2030</v>
      </c>
      <c r="X80" s="174">
        <v>2031</v>
      </c>
    </row>
    <row r="81" spans="1:214" s="163" customFormat="1" outlineLevel="1" x14ac:dyDescent="0.2">
      <c r="B81" s="177" t="s">
        <v>249</v>
      </c>
      <c r="C81" s="173">
        <v>2018</v>
      </c>
      <c r="E81" s="163" t="s">
        <v>79</v>
      </c>
      <c r="J81" s="70"/>
      <c r="K81" s="178"/>
      <c r="L81" s="178"/>
      <c r="M81" s="178"/>
      <c r="N81" s="178"/>
      <c r="O81" s="178"/>
      <c r="P81" s="178"/>
      <c r="Q81" s="178"/>
      <c r="R81" s="178"/>
      <c r="S81" s="178"/>
      <c r="T81" s="85">
        <f t="shared" ref="T81:T90" si="6">T65/T$26</f>
        <v>4.3859763344326036E-2</v>
      </c>
      <c r="U81" s="85"/>
      <c r="V81" s="85"/>
      <c r="W81" s="85"/>
      <c r="X81" s="85"/>
    </row>
    <row r="82" spans="1:214" outlineLevel="1" x14ac:dyDescent="0.2">
      <c r="A82" s="163"/>
      <c r="B82" s="177" t="s">
        <v>249</v>
      </c>
      <c r="C82" s="173">
        <v>2019</v>
      </c>
      <c r="D82" s="163"/>
      <c r="E82" s="163" t="s">
        <v>79</v>
      </c>
      <c r="F82" s="163"/>
      <c r="G82" s="163"/>
      <c r="H82" s="163"/>
      <c r="I82" s="163"/>
      <c r="J82" s="70"/>
      <c r="K82" s="178"/>
      <c r="L82" s="178"/>
      <c r="M82" s="178"/>
      <c r="N82" s="178"/>
      <c r="O82" s="178"/>
      <c r="P82" s="178"/>
      <c r="Q82" s="178"/>
      <c r="R82" s="178"/>
      <c r="S82" s="178"/>
      <c r="T82" s="85">
        <f t="shared" si="6"/>
        <v>8.2564674683640288E-2</v>
      </c>
      <c r="U82" s="85">
        <f t="shared" ref="U82:U91" si="7">U66/U$26</f>
        <v>6.9065230964361402E-2</v>
      </c>
      <c r="V82" s="85"/>
      <c r="W82" s="85"/>
      <c r="X82" s="85"/>
      <c r="Y82" s="163"/>
      <c r="Z82" s="163"/>
      <c r="AA82" s="163"/>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row>
    <row r="83" spans="1:214" outlineLevel="1" x14ac:dyDescent="0.2">
      <c r="A83" s="163"/>
      <c r="B83" s="177" t="s">
        <v>249</v>
      </c>
      <c r="C83" s="173">
        <v>2020</v>
      </c>
      <c r="D83" s="163"/>
      <c r="E83" s="163" t="s">
        <v>79</v>
      </c>
      <c r="F83" s="163"/>
      <c r="G83" s="163"/>
      <c r="H83" s="163"/>
      <c r="I83" s="163"/>
      <c r="J83" s="70"/>
      <c r="K83" s="178"/>
      <c r="L83" s="178"/>
      <c r="M83" s="178"/>
      <c r="N83" s="178"/>
      <c r="O83" s="178"/>
      <c r="P83" s="178"/>
      <c r="Q83" s="178"/>
      <c r="R83" s="178"/>
      <c r="S83" s="178"/>
      <c r="T83" s="85">
        <f t="shared" si="6"/>
        <v>4.2979468122848585E-2</v>
      </c>
      <c r="U83" s="85">
        <f t="shared" si="7"/>
        <v>3.5952262926049104E-2</v>
      </c>
      <c r="V83" s="85">
        <f t="shared" ref="V83:V92" si="8">V67/V$26</f>
        <v>3.2461914934097842E-2</v>
      </c>
      <c r="W83" s="85"/>
      <c r="X83" s="85"/>
      <c r="Y83" s="163"/>
      <c r="Z83" s="163"/>
      <c r="AA83" s="163"/>
      <c r="AB83" s="163"/>
      <c r="AC83" s="163"/>
      <c r="AD83" s="163"/>
      <c r="AE83" s="163"/>
      <c r="AF83" s="163"/>
      <c r="AG83" s="163"/>
      <c r="AH83" s="163"/>
      <c r="AI83" s="163"/>
      <c r="AJ83" s="163"/>
      <c r="AK83" s="163"/>
      <c r="AL83" s="163"/>
      <c r="AM83" s="163"/>
      <c r="AN83" s="163"/>
      <c r="AO83" s="163"/>
      <c r="AP83" s="163"/>
      <c r="AQ83" s="163"/>
      <c r="AR83" s="163"/>
      <c r="AS83" s="163"/>
      <c r="AT83" s="163"/>
      <c r="AU83" s="163"/>
      <c r="AV83" s="163"/>
      <c r="AW83" s="163"/>
      <c r="AX83" s="163"/>
      <c r="AY83" s="163"/>
      <c r="AZ83" s="163"/>
      <c r="BA83" s="163"/>
      <c r="BB83" s="163"/>
      <c r="BC83" s="163"/>
      <c r="BD83" s="163"/>
      <c r="BE83" s="163"/>
      <c r="BF83" s="163"/>
      <c r="BG83" s="163"/>
      <c r="BH83" s="163"/>
      <c r="BI83" s="163"/>
      <c r="BJ83" s="163"/>
      <c r="BK83" s="163"/>
      <c r="BL83" s="163"/>
      <c r="BM83" s="163"/>
      <c r="BN83" s="163"/>
      <c r="BO83" s="163"/>
      <c r="BP83" s="163"/>
      <c r="BQ83" s="163"/>
      <c r="BR83" s="163"/>
      <c r="BS83" s="163"/>
      <c r="BT83" s="163"/>
      <c r="BU83" s="163"/>
      <c r="BV83" s="163"/>
      <c r="BW83" s="163"/>
      <c r="BX83" s="163"/>
      <c r="BY83" s="163"/>
      <c r="BZ83" s="163"/>
      <c r="CA83" s="163"/>
      <c r="CB83" s="163"/>
      <c r="CC83" s="163"/>
      <c r="CD83" s="163"/>
      <c r="CE83" s="163"/>
      <c r="CF83" s="163"/>
      <c r="CG83" s="163"/>
      <c r="CH83" s="163"/>
      <c r="CI83" s="163"/>
      <c r="CJ83" s="163"/>
      <c r="CK83" s="163"/>
      <c r="CL83" s="163"/>
      <c r="CM83" s="163"/>
      <c r="CN83" s="163"/>
      <c r="CO83" s="163"/>
      <c r="CP83" s="163"/>
      <c r="CQ83" s="163"/>
      <c r="CR83" s="163"/>
      <c r="CS83" s="163"/>
      <c r="CT83" s="163"/>
      <c r="CU83" s="163"/>
      <c r="CV83" s="163"/>
      <c r="CW83" s="163"/>
      <c r="CX83" s="163"/>
      <c r="CY83" s="163"/>
      <c r="CZ83" s="163"/>
      <c r="DA83" s="163"/>
      <c r="DB83" s="163"/>
      <c r="DC83" s="163"/>
      <c r="DD83" s="163"/>
      <c r="DE83" s="163"/>
      <c r="DF83" s="163"/>
      <c r="DG83" s="163"/>
      <c r="DH83" s="163"/>
      <c r="DI83" s="163"/>
      <c r="DJ83" s="163"/>
      <c r="DK83" s="163"/>
      <c r="DL83" s="163"/>
      <c r="DM83" s="163"/>
      <c r="DN83" s="163"/>
      <c r="DO83" s="163"/>
      <c r="DP83" s="163"/>
      <c r="DQ83" s="163"/>
      <c r="DR83" s="163"/>
      <c r="DS83" s="163"/>
      <c r="DT83" s="163"/>
      <c r="DU83" s="163"/>
      <c r="DV83" s="163"/>
      <c r="DW83" s="163"/>
      <c r="DX83" s="163"/>
      <c r="DY83" s="163"/>
      <c r="DZ83" s="163"/>
      <c r="EA83" s="163"/>
      <c r="EB83" s="163"/>
      <c r="EC83" s="163"/>
      <c r="ED83" s="163"/>
      <c r="EE83" s="163"/>
      <c r="EF83" s="163"/>
      <c r="EG83" s="163"/>
      <c r="EH83" s="163"/>
      <c r="EI83" s="163"/>
      <c r="EJ83" s="163"/>
      <c r="EK83" s="163"/>
      <c r="EL83" s="163"/>
      <c r="EM83" s="163"/>
      <c r="EN83" s="163"/>
      <c r="EO83" s="163"/>
      <c r="EP83" s="163"/>
      <c r="EQ83" s="163"/>
      <c r="ER83" s="163"/>
      <c r="ES83" s="163"/>
      <c r="ET83" s="163"/>
      <c r="EU83" s="163"/>
      <c r="EV83" s="163"/>
      <c r="EW83" s="163"/>
      <c r="EX83" s="163"/>
      <c r="EY83" s="163"/>
      <c r="EZ83" s="163"/>
      <c r="FA83" s="163"/>
      <c r="FB83" s="163"/>
      <c r="FC83" s="163"/>
      <c r="FD83" s="163"/>
      <c r="FE83" s="163"/>
      <c r="FF83" s="163"/>
      <c r="FG83" s="163"/>
      <c r="FH83" s="163"/>
      <c r="FI83" s="163"/>
      <c r="FJ83" s="163"/>
      <c r="FK83" s="163"/>
      <c r="FL83" s="163"/>
      <c r="FM83" s="163"/>
      <c r="FN83" s="163"/>
      <c r="FO83" s="163"/>
      <c r="FP83" s="163"/>
      <c r="FQ83" s="163"/>
      <c r="FR83" s="163"/>
      <c r="FS83" s="163"/>
      <c r="FT83" s="163"/>
      <c r="FU83" s="163"/>
      <c r="FV83" s="163"/>
      <c r="FW83" s="163"/>
      <c r="FX83" s="163"/>
      <c r="FY83" s="163"/>
      <c r="FZ83" s="163"/>
      <c r="GA83" s="163"/>
      <c r="GB83" s="163"/>
      <c r="GC83" s="163"/>
      <c r="GD83" s="163"/>
      <c r="GE83" s="163"/>
      <c r="GF83" s="163"/>
      <c r="GG83" s="163"/>
      <c r="GH83" s="163"/>
      <c r="GI83" s="163"/>
      <c r="GJ83" s="163"/>
      <c r="GK83" s="163"/>
      <c r="GL83" s="163"/>
      <c r="GM83" s="163"/>
      <c r="GN83" s="163"/>
      <c r="GO83" s="163"/>
      <c r="GP83" s="163"/>
      <c r="GQ83" s="163"/>
      <c r="GR83" s="163"/>
      <c r="GS83" s="163"/>
      <c r="GT83" s="163"/>
      <c r="GU83" s="163"/>
      <c r="GV83" s="163"/>
      <c r="GW83" s="163"/>
      <c r="GX83" s="163"/>
      <c r="GY83" s="163"/>
      <c r="GZ83" s="163"/>
      <c r="HA83" s="163"/>
      <c r="HB83" s="163"/>
      <c r="HC83" s="163"/>
      <c r="HD83" s="163"/>
      <c r="HE83" s="163"/>
      <c r="HF83" s="163"/>
    </row>
    <row r="84" spans="1:214" outlineLevel="1" x14ac:dyDescent="0.2">
      <c r="A84" s="163"/>
      <c r="B84" s="177" t="s">
        <v>249</v>
      </c>
      <c r="C84" s="173">
        <v>2021</v>
      </c>
      <c r="D84" s="163"/>
      <c r="E84" s="163" t="s">
        <v>79</v>
      </c>
      <c r="F84" s="163"/>
      <c r="G84" s="163"/>
      <c r="H84" s="163"/>
      <c r="I84" s="163"/>
      <c r="J84" s="70"/>
      <c r="K84" s="178"/>
      <c r="L84" s="178"/>
      <c r="M84" s="178"/>
      <c r="N84" s="178"/>
      <c r="O84" s="178"/>
      <c r="P84" s="178"/>
      <c r="Q84" s="178"/>
      <c r="R84" s="178"/>
      <c r="S84" s="178"/>
      <c r="T84" s="85">
        <f t="shared" si="6"/>
        <v>2.7729843542315766E-2</v>
      </c>
      <c r="U84" s="85">
        <f t="shared" si="7"/>
        <v>2.3195974019081592E-2</v>
      </c>
      <c r="V84" s="85">
        <f t="shared" si="8"/>
        <v>2.0944042853986714E-2</v>
      </c>
      <c r="W84" s="85">
        <f t="shared" ref="W84:W93" si="9">W68/W$26</f>
        <v>1.9949722498470653E-2</v>
      </c>
      <c r="X84" s="85"/>
      <c r="Y84" s="163"/>
      <c r="Z84" s="163"/>
      <c r="AA84" s="163"/>
      <c r="AB84" s="163"/>
      <c r="AC84" s="163"/>
      <c r="AD84" s="163"/>
      <c r="AE84" s="163"/>
      <c r="AF84" s="163"/>
      <c r="AG84" s="163"/>
      <c r="AH84" s="163"/>
      <c r="AI84" s="163"/>
      <c r="AJ84" s="163"/>
      <c r="AK84" s="163"/>
      <c r="AL84" s="163"/>
      <c r="AM84" s="163"/>
      <c r="AN84" s="163"/>
      <c r="AO84" s="163"/>
      <c r="AP84" s="163"/>
      <c r="AQ84" s="163"/>
      <c r="AR84" s="163"/>
      <c r="AS84" s="163"/>
      <c r="AT84" s="163"/>
      <c r="AU84" s="163"/>
      <c r="AV84" s="163"/>
      <c r="AW84" s="163"/>
      <c r="AX84" s="163"/>
      <c r="AY84" s="163"/>
      <c r="AZ84" s="163"/>
      <c r="BA84" s="163"/>
      <c r="BB84" s="163"/>
      <c r="BC84" s="163"/>
      <c r="BD84" s="163"/>
      <c r="BE84" s="163"/>
      <c r="BF84" s="163"/>
      <c r="BG84" s="163"/>
      <c r="BH84" s="163"/>
      <c r="BI84" s="163"/>
      <c r="BJ84" s="163"/>
      <c r="BK84" s="163"/>
      <c r="BL84" s="163"/>
      <c r="BM84" s="163"/>
      <c r="BN84" s="163"/>
      <c r="BO84" s="163"/>
      <c r="BP84" s="163"/>
      <c r="BQ84" s="163"/>
      <c r="BR84" s="163"/>
      <c r="BS84" s="163"/>
      <c r="BT84" s="163"/>
      <c r="BU84" s="163"/>
      <c r="BV84" s="163"/>
      <c r="BW84" s="163"/>
      <c r="BX84" s="163"/>
      <c r="BY84" s="163"/>
      <c r="BZ84" s="163"/>
      <c r="CA84" s="163"/>
      <c r="CB84" s="163"/>
      <c r="CC84" s="163"/>
      <c r="CD84" s="163"/>
      <c r="CE84" s="163"/>
      <c r="CF84" s="163"/>
      <c r="CG84" s="163"/>
      <c r="CH84" s="163"/>
      <c r="CI84" s="163"/>
      <c r="CJ84" s="163"/>
      <c r="CK84" s="163"/>
      <c r="CL84" s="163"/>
      <c r="CM84" s="163"/>
      <c r="CN84" s="163"/>
      <c r="CO84" s="163"/>
      <c r="CP84" s="163"/>
      <c r="CQ84" s="163"/>
      <c r="CR84" s="163"/>
      <c r="CS84" s="163"/>
      <c r="CT84" s="163"/>
      <c r="CU84" s="163"/>
      <c r="CV84" s="163"/>
      <c r="CW84" s="163"/>
      <c r="CX84" s="163"/>
      <c r="CY84" s="163"/>
      <c r="CZ84" s="163"/>
      <c r="DA84" s="163"/>
      <c r="DB84" s="163"/>
      <c r="DC84" s="163"/>
      <c r="DD84" s="163"/>
      <c r="DE84" s="163"/>
      <c r="DF84" s="163"/>
      <c r="DG84" s="163"/>
      <c r="DH84" s="163"/>
      <c r="DI84" s="163"/>
      <c r="DJ84" s="163"/>
      <c r="DK84" s="163"/>
      <c r="DL84" s="163"/>
      <c r="DM84" s="163"/>
      <c r="DN84" s="163"/>
      <c r="DO84" s="163"/>
      <c r="DP84" s="163"/>
      <c r="DQ84" s="163"/>
      <c r="DR84" s="163"/>
      <c r="DS84" s="163"/>
      <c r="DT84" s="163"/>
      <c r="DU84" s="163"/>
      <c r="DV84" s="163"/>
      <c r="DW84" s="163"/>
      <c r="DX84" s="163"/>
      <c r="DY84" s="163"/>
      <c r="DZ84" s="163"/>
      <c r="EA84" s="163"/>
      <c r="EB84" s="163"/>
      <c r="EC84" s="163"/>
      <c r="ED84" s="163"/>
      <c r="EE84" s="163"/>
      <c r="EF84" s="163"/>
      <c r="EG84" s="163"/>
      <c r="EH84" s="163"/>
      <c r="EI84" s="163"/>
      <c r="EJ84" s="163"/>
      <c r="EK84" s="163"/>
      <c r="EL84" s="163"/>
      <c r="EM84" s="163"/>
      <c r="EN84" s="163"/>
      <c r="EO84" s="163"/>
      <c r="EP84" s="163"/>
      <c r="EQ84" s="163"/>
      <c r="ER84" s="163"/>
      <c r="ES84" s="163"/>
      <c r="ET84" s="163"/>
      <c r="EU84" s="163"/>
      <c r="EV84" s="163"/>
      <c r="EW84" s="163"/>
      <c r="EX84" s="163"/>
      <c r="EY84" s="163"/>
      <c r="EZ84" s="163"/>
      <c r="FA84" s="163"/>
      <c r="FB84" s="163"/>
      <c r="FC84" s="163"/>
      <c r="FD84" s="163"/>
      <c r="FE84" s="163"/>
      <c r="FF84" s="163"/>
      <c r="FG84" s="163"/>
      <c r="FH84" s="163"/>
      <c r="FI84" s="163"/>
      <c r="FJ84" s="163"/>
      <c r="FK84" s="163"/>
      <c r="FL84" s="163"/>
      <c r="FM84" s="163"/>
      <c r="FN84" s="163"/>
      <c r="FO84" s="163"/>
      <c r="FP84" s="163"/>
      <c r="FQ84" s="163"/>
      <c r="FR84" s="163"/>
      <c r="FS84" s="163"/>
      <c r="FT84" s="163"/>
      <c r="FU84" s="163"/>
      <c r="FV84" s="163"/>
      <c r="FW84" s="163"/>
      <c r="FX84" s="163"/>
      <c r="FY84" s="163"/>
      <c r="FZ84" s="163"/>
      <c r="GA84" s="163"/>
      <c r="GB84" s="163"/>
      <c r="GC84" s="163"/>
      <c r="GD84" s="163"/>
      <c r="GE84" s="163"/>
      <c r="GF84" s="163"/>
      <c r="GG84" s="163"/>
      <c r="GH84" s="163"/>
      <c r="GI84" s="163"/>
      <c r="GJ84" s="163"/>
      <c r="GK84" s="163"/>
      <c r="GL84" s="163"/>
      <c r="GM84" s="163"/>
      <c r="GN84" s="163"/>
      <c r="GO84" s="163"/>
      <c r="GP84" s="163"/>
      <c r="GQ84" s="163"/>
      <c r="GR84" s="163"/>
      <c r="GS84" s="163"/>
      <c r="GT84" s="163"/>
      <c r="GU84" s="163"/>
      <c r="GV84" s="163"/>
      <c r="GW84" s="163"/>
      <c r="GX84" s="163"/>
      <c r="GY84" s="163"/>
      <c r="GZ84" s="163"/>
      <c r="HA84" s="163"/>
      <c r="HB84" s="163"/>
      <c r="HC84" s="163"/>
      <c r="HD84" s="163"/>
      <c r="HE84" s="163"/>
      <c r="HF84" s="163"/>
    </row>
    <row r="85" spans="1:214" outlineLevel="1" x14ac:dyDescent="0.2">
      <c r="A85" s="163"/>
      <c r="B85" s="177" t="s">
        <v>249</v>
      </c>
      <c r="C85" s="173">
        <v>2022</v>
      </c>
      <c r="D85" s="163"/>
      <c r="E85" s="163" t="s">
        <v>79</v>
      </c>
      <c r="F85" s="163"/>
      <c r="G85" s="163"/>
      <c r="H85" s="163"/>
      <c r="I85" s="163"/>
      <c r="J85" s="70"/>
      <c r="K85" s="178"/>
      <c r="L85" s="178"/>
      <c r="M85" s="178"/>
      <c r="N85" s="178"/>
      <c r="O85" s="178"/>
      <c r="P85" s="178"/>
      <c r="Q85" s="178"/>
      <c r="R85" s="178"/>
      <c r="S85" s="178"/>
      <c r="T85" s="85">
        <f t="shared" si="6"/>
        <v>3.3479984796627303E-2</v>
      </c>
      <c r="U85" s="85">
        <f t="shared" si="7"/>
        <v>2.8005958862217163E-2</v>
      </c>
      <c r="V85" s="85">
        <f t="shared" si="8"/>
        <v>2.5287060681079738E-2</v>
      </c>
      <c r="W85" s="85">
        <f t="shared" si="9"/>
        <v>2.4086555155873494E-2</v>
      </c>
      <c r="X85" s="85">
        <f t="shared" ref="X85:X94" si="10">X69/X$26</f>
        <v>2.2665211551568868E-2</v>
      </c>
      <c r="Y85" s="163"/>
      <c r="Z85" s="163"/>
      <c r="AA85" s="163"/>
      <c r="AB85" s="163"/>
      <c r="AC85" s="163"/>
      <c r="AD85" s="163"/>
      <c r="AE85" s="163"/>
      <c r="AF85" s="163"/>
      <c r="AG85" s="163"/>
      <c r="AH85" s="163"/>
      <c r="AI85" s="163"/>
      <c r="AJ85" s="163"/>
      <c r="AK85" s="163"/>
      <c r="AL85" s="163"/>
      <c r="AM85" s="163"/>
      <c r="AN85" s="163"/>
      <c r="AO85" s="163"/>
      <c r="AP85" s="163"/>
      <c r="AQ85" s="163"/>
      <c r="AR85" s="163"/>
      <c r="AS85" s="163"/>
      <c r="AT85" s="163"/>
      <c r="AU85" s="163"/>
      <c r="AV85" s="163"/>
      <c r="AW85" s="163"/>
      <c r="AX85" s="163"/>
      <c r="AY85" s="163"/>
      <c r="AZ85" s="163"/>
      <c r="BA85" s="163"/>
      <c r="BB85" s="163"/>
      <c r="BC85" s="163"/>
      <c r="BD85" s="163"/>
      <c r="BE85" s="163"/>
      <c r="BF85" s="163"/>
      <c r="BG85" s="163"/>
      <c r="BH85" s="163"/>
      <c r="BI85" s="163"/>
      <c r="BJ85" s="163"/>
      <c r="BK85" s="163"/>
      <c r="BL85" s="163"/>
      <c r="BM85" s="163"/>
      <c r="BN85" s="163"/>
      <c r="BO85" s="163"/>
      <c r="BP85" s="163"/>
      <c r="BQ85" s="163"/>
      <c r="BR85" s="163"/>
      <c r="BS85" s="163"/>
      <c r="BT85" s="163"/>
      <c r="BU85" s="163"/>
      <c r="BV85" s="163"/>
      <c r="BW85" s="163"/>
      <c r="BX85" s="163"/>
      <c r="BY85" s="163"/>
      <c r="BZ85" s="163"/>
      <c r="CA85" s="163"/>
      <c r="CB85" s="163"/>
      <c r="CC85" s="163"/>
      <c r="CD85" s="163"/>
      <c r="CE85" s="163"/>
      <c r="CF85" s="163"/>
      <c r="CG85" s="163"/>
      <c r="CH85" s="163"/>
      <c r="CI85" s="163"/>
      <c r="CJ85" s="163"/>
      <c r="CK85" s="163"/>
      <c r="CL85" s="163"/>
      <c r="CM85" s="163"/>
      <c r="CN85" s="163"/>
      <c r="CO85" s="163"/>
      <c r="CP85" s="163"/>
      <c r="CQ85" s="163"/>
      <c r="CR85" s="163"/>
      <c r="CS85" s="163"/>
      <c r="CT85" s="163"/>
      <c r="CU85" s="163"/>
      <c r="CV85" s="163"/>
      <c r="CW85" s="163"/>
      <c r="CX85" s="163"/>
      <c r="CY85" s="163"/>
      <c r="CZ85" s="163"/>
      <c r="DA85" s="163"/>
      <c r="DB85" s="163"/>
      <c r="DC85" s="163"/>
      <c r="DD85" s="163"/>
      <c r="DE85" s="163"/>
      <c r="DF85" s="163"/>
      <c r="DG85" s="163"/>
      <c r="DH85" s="163"/>
      <c r="DI85" s="163"/>
      <c r="DJ85" s="163"/>
      <c r="DK85" s="163"/>
      <c r="DL85" s="163"/>
      <c r="DM85" s="163"/>
      <c r="DN85" s="163"/>
      <c r="DO85" s="163"/>
      <c r="DP85" s="163"/>
      <c r="DQ85" s="163"/>
      <c r="DR85" s="163"/>
      <c r="DS85" s="163"/>
      <c r="DT85" s="163"/>
      <c r="DU85" s="163"/>
      <c r="DV85" s="163"/>
      <c r="DW85" s="163"/>
      <c r="DX85" s="163"/>
      <c r="DY85" s="163"/>
      <c r="DZ85" s="163"/>
      <c r="EA85" s="163"/>
      <c r="EB85" s="163"/>
      <c r="EC85" s="163"/>
      <c r="ED85" s="163"/>
      <c r="EE85" s="163"/>
      <c r="EF85" s="163"/>
      <c r="EG85" s="163"/>
      <c r="EH85" s="163"/>
      <c r="EI85" s="163"/>
      <c r="EJ85" s="163"/>
      <c r="EK85" s="163"/>
      <c r="EL85" s="163"/>
      <c r="EM85" s="163"/>
      <c r="EN85" s="163"/>
      <c r="EO85" s="163"/>
      <c r="EP85" s="163"/>
      <c r="EQ85" s="163"/>
      <c r="ER85" s="163"/>
      <c r="ES85" s="163"/>
      <c r="ET85" s="163"/>
      <c r="EU85" s="163"/>
      <c r="EV85" s="163"/>
      <c r="EW85" s="163"/>
      <c r="EX85" s="163"/>
      <c r="EY85" s="163"/>
      <c r="EZ85" s="163"/>
      <c r="FA85" s="163"/>
      <c r="FB85" s="163"/>
      <c r="FC85" s="163"/>
      <c r="FD85" s="163"/>
      <c r="FE85" s="163"/>
      <c r="FF85" s="163"/>
      <c r="FG85" s="163"/>
      <c r="FH85" s="163"/>
      <c r="FI85" s="163"/>
      <c r="FJ85" s="163"/>
      <c r="FK85" s="163"/>
      <c r="FL85" s="163"/>
      <c r="FM85" s="163"/>
      <c r="FN85" s="163"/>
      <c r="FO85" s="163"/>
      <c r="FP85" s="163"/>
      <c r="FQ85" s="163"/>
      <c r="FR85" s="163"/>
      <c r="FS85" s="163"/>
      <c r="FT85" s="163"/>
      <c r="FU85" s="163"/>
      <c r="FV85" s="163"/>
      <c r="FW85" s="163"/>
      <c r="FX85" s="163"/>
      <c r="FY85" s="163"/>
      <c r="FZ85" s="163"/>
      <c r="GA85" s="163"/>
      <c r="GB85" s="163"/>
      <c r="GC85" s="163"/>
      <c r="GD85" s="163"/>
      <c r="GE85" s="163"/>
      <c r="GF85" s="163"/>
      <c r="GG85" s="163"/>
      <c r="GH85" s="163"/>
      <c r="GI85" s="163"/>
      <c r="GJ85" s="163"/>
      <c r="GK85" s="163"/>
      <c r="GL85" s="163"/>
      <c r="GM85" s="163"/>
      <c r="GN85" s="163"/>
      <c r="GO85" s="163"/>
      <c r="GP85" s="163"/>
      <c r="GQ85" s="163"/>
      <c r="GR85" s="163"/>
      <c r="GS85" s="163"/>
      <c r="GT85" s="163"/>
      <c r="GU85" s="163"/>
      <c r="GV85" s="163"/>
      <c r="GW85" s="163"/>
      <c r="GX85" s="163"/>
      <c r="GY85" s="163"/>
      <c r="GZ85" s="163"/>
      <c r="HA85" s="163"/>
      <c r="HB85" s="163"/>
      <c r="HC85" s="163"/>
      <c r="HD85" s="163"/>
      <c r="HE85" s="163"/>
      <c r="HF85" s="163"/>
    </row>
    <row r="86" spans="1:214" outlineLevel="1" x14ac:dyDescent="0.2">
      <c r="A86" s="163"/>
      <c r="B86" s="177" t="s">
        <v>249</v>
      </c>
      <c r="C86" s="173">
        <v>2023</v>
      </c>
      <c r="D86" s="163"/>
      <c r="E86" s="163" t="s">
        <v>79</v>
      </c>
      <c r="F86" s="163"/>
      <c r="G86" s="163"/>
      <c r="H86" s="163"/>
      <c r="I86" s="163"/>
      <c r="J86" s="70"/>
      <c r="K86" s="178"/>
      <c r="L86" s="178"/>
      <c r="M86" s="178"/>
      <c r="N86" s="178"/>
      <c r="O86" s="178"/>
      <c r="P86" s="178"/>
      <c r="Q86" s="178"/>
      <c r="R86" s="178"/>
      <c r="S86" s="178"/>
      <c r="T86" s="85">
        <f t="shared" si="6"/>
        <v>0.1019562463060633</v>
      </c>
      <c r="U86" s="85">
        <f t="shared" si="7"/>
        <v>8.5286252581612113E-2</v>
      </c>
      <c r="V86" s="85">
        <f t="shared" si="8"/>
        <v>7.7006420487271382E-2</v>
      </c>
      <c r="W86" s="85">
        <f t="shared" si="9"/>
        <v>7.3350533611479002E-2</v>
      </c>
      <c r="X86" s="85">
        <f t="shared" si="10"/>
        <v>6.9022130851253471E-2</v>
      </c>
      <c r="Y86" s="163"/>
      <c r="Z86" s="163"/>
      <c r="AA86" s="163"/>
      <c r="AB86" s="163"/>
      <c r="AC86" s="163"/>
      <c r="AD86" s="163"/>
      <c r="AE86" s="163"/>
      <c r="AF86" s="163"/>
      <c r="AG86" s="163"/>
      <c r="AH86" s="163"/>
      <c r="AI86" s="163"/>
      <c r="AJ86" s="163"/>
      <c r="AK86" s="163"/>
      <c r="AL86" s="163"/>
      <c r="AM86" s="163"/>
      <c r="AN86" s="163"/>
      <c r="AO86" s="163"/>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3"/>
      <c r="BM86" s="163"/>
      <c r="BN86" s="163"/>
      <c r="BO86" s="163"/>
      <c r="BP86" s="163"/>
      <c r="BQ86" s="163"/>
      <c r="BR86" s="163"/>
      <c r="BS86" s="163"/>
      <c r="BT86" s="163"/>
      <c r="BU86" s="163"/>
      <c r="BV86" s="163"/>
      <c r="BW86" s="163"/>
      <c r="BX86" s="163"/>
      <c r="BY86" s="163"/>
      <c r="BZ86" s="163"/>
      <c r="CA86" s="163"/>
      <c r="CB86" s="163"/>
      <c r="CC86" s="163"/>
      <c r="CD86" s="163"/>
      <c r="CE86" s="163"/>
      <c r="CF86" s="163"/>
      <c r="CG86" s="163"/>
      <c r="CH86" s="163"/>
      <c r="CI86" s="163"/>
      <c r="CJ86" s="163"/>
      <c r="CK86" s="163"/>
      <c r="CL86" s="163"/>
      <c r="CM86" s="163"/>
      <c r="CN86" s="163"/>
      <c r="CO86" s="163"/>
      <c r="CP86" s="163"/>
      <c r="CQ86" s="163"/>
      <c r="CR86" s="163"/>
      <c r="CS86" s="163"/>
      <c r="CT86" s="163"/>
      <c r="CU86" s="163"/>
      <c r="CV86" s="163"/>
      <c r="CW86" s="163"/>
      <c r="CX86" s="163"/>
      <c r="CY86" s="163"/>
      <c r="CZ86" s="163"/>
      <c r="DA86" s="163"/>
      <c r="DB86" s="163"/>
      <c r="DC86" s="163"/>
      <c r="DD86" s="163"/>
      <c r="DE86" s="163"/>
      <c r="DF86" s="163"/>
      <c r="DG86" s="163"/>
      <c r="DH86" s="163"/>
      <c r="DI86" s="163"/>
      <c r="DJ86" s="163"/>
      <c r="DK86" s="163"/>
      <c r="DL86" s="163"/>
      <c r="DM86" s="163"/>
      <c r="DN86" s="163"/>
      <c r="DO86" s="163"/>
      <c r="DP86" s="163"/>
      <c r="DQ86" s="163"/>
      <c r="DR86" s="163"/>
      <c r="DS86" s="163"/>
      <c r="DT86" s="163"/>
      <c r="DU86" s="163"/>
      <c r="DV86" s="163"/>
      <c r="DW86" s="163"/>
      <c r="DX86" s="163"/>
      <c r="DY86" s="163"/>
      <c r="DZ86" s="163"/>
      <c r="EA86" s="163"/>
      <c r="EB86" s="163"/>
      <c r="EC86" s="163"/>
      <c r="ED86" s="163"/>
      <c r="EE86" s="163"/>
      <c r="EF86" s="163"/>
      <c r="EG86" s="163"/>
      <c r="EH86" s="163"/>
      <c r="EI86" s="163"/>
      <c r="EJ86" s="163"/>
      <c r="EK86" s="163"/>
      <c r="EL86" s="163"/>
      <c r="EM86" s="163"/>
      <c r="EN86" s="163"/>
      <c r="EO86" s="163"/>
      <c r="EP86" s="163"/>
      <c r="EQ86" s="163"/>
      <c r="ER86" s="163"/>
      <c r="ES86" s="163"/>
      <c r="ET86" s="163"/>
      <c r="EU86" s="163"/>
      <c r="EV86" s="163"/>
      <c r="EW86" s="163"/>
      <c r="EX86" s="163"/>
      <c r="EY86" s="163"/>
      <c r="EZ86" s="163"/>
      <c r="FA86" s="163"/>
      <c r="FB86" s="163"/>
      <c r="FC86" s="163"/>
      <c r="FD86" s="163"/>
      <c r="FE86" s="163"/>
      <c r="FF86" s="163"/>
      <c r="FG86" s="163"/>
      <c r="FH86" s="163"/>
      <c r="FI86" s="163"/>
      <c r="FJ86" s="163"/>
      <c r="FK86" s="163"/>
      <c r="FL86" s="163"/>
      <c r="FM86" s="163"/>
      <c r="FN86" s="163"/>
      <c r="FO86" s="163"/>
      <c r="FP86" s="163"/>
      <c r="FQ86" s="163"/>
      <c r="FR86" s="163"/>
      <c r="FS86" s="163"/>
      <c r="FT86" s="163"/>
      <c r="FU86" s="163"/>
      <c r="FV86" s="163"/>
      <c r="FW86" s="163"/>
      <c r="FX86" s="163"/>
      <c r="FY86" s="163"/>
      <c r="FZ86" s="163"/>
      <c r="GA86" s="163"/>
      <c r="GB86" s="163"/>
      <c r="GC86" s="163"/>
      <c r="GD86" s="163"/>
      <c r="GE86" s="163"/>
      <c r="GF86" s="163"/>
      <c r="GG86" s="163"/>
      <c r="GH86" s="163"/>
      <c r="GI86" s="163"/>
      <c r="GJ86" s="163"/>
      <c r="GK86" s="163"/>
      <c r="GL86" s="163"/>
      <c r="GM86" s="163"/>
      <c r="GN86" s="163"/>
      <c r="GO86" s="163"/>
      <c r="GP86" s="163"/>
      <c r="GQ86" s="163"/>
      <c r="GR86" s="163"/>
      <c r="GS86" s="163"/>
      <c r="GT86" s="163"/>
      <c r="GU86" s="163"/>
      <c r="GV86" s="163"/>
      <c r="GW86" s="163"/>
      <c r="GX86" s="163"/>
      <c r="GY86" s="163"/>
      <c r="GZ86" s="163"/>
      <c r="HA86" s="163"/>
      <c r="HB86" s="163"/>
      <c r="HC86" s="163"/>
      <c r="HD86" s="163"/>
      <c r="HE86" s="163"/>
      <c r="HF86" s="163"/>
    </row>
    <row r="87" spans="1:214" outlineLevel="1" x14ac:dyDescent="0.2">
      <c r="A87" s="163"/>
      <c r="B87" s="177" t="s">
        <v>249</v>
      </c>
      <c r="C87" s="173">
        <v>2024</v>
      </c>
      <c r="D87" s="163"/>
      <c r="E87" s="163" t="s">
        <v>79</v>
      </c>
      <c r="F87" s="163"/>
      <c r="G87" s="163"/>
      <c r="H87" s="163"/>
      <c r="I87" s="163"/>
      <c r="J87" s="70"/>
      <c r="K87" s="178"/>
      <c r="L87" s="178"/>
      <c r="M87" s="178"/>
      <c r="N87" s="178"/>
      <c r="O87" s="178"/>
      <c r="P87" s="178"/>
      <c r="Q87" s="178"/>
      <c r="R87" s="178"/>
      <c r="S87" s="178"/>
      <c r="T87" s="85">
        <f t="shared" si="6"/>
        <v>5.9067207120426367E-2</v>
      </c>
      <c r="U87" s="85">
        <f t="shared" si="7"/>
        <v>4.9409633330758415E-2</v>
      </c>
      <c r="V87" s="85">
        <f t="shared" si="8"/>
        <v>4.4612805525126531E-2</v>
      </c>
      <c r="W87" s="85">
        <f t="shared" si="9"/>
        <v>4.2494808490859154E-2</v>
      </c>
      <c r="X87" s="85">
        <f t="shared" si="10"/>
        <v>3.9987196926076954E-2</v>
      </c>
      <c r="Y87" s="163"/>
      <c r="Z87" s="163"/>
      <c r="AA87" s="163"/>
      <c r="AB87" s="163"/>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3"/>
      <c r="BN87" s="163"/>
      <c r="BO87" s="163"/>
      <c r="BP87" s="163"/>
      <c r="BQ87" s="163"/>
      <c r="BR87" s="163"/>
      <c r="BS87" s="163"/>
      <c r="BT87" s="163"/>
      <c r="BU87" s="163"/>
      <c r="BV87" s="163"/>
      <c r="BW87" s="163"/>
      <c r="BX87" s="163"/>
      <c r="BY87" s="163"/>
      <c r="BZ87" s="163"/>
      <c r="CA87" s="163"/>
      <c r="CB87" s="163"/>
      <c r="CC87" s="163"/>
      <c r="CD87" s="163"/>
      <c r="CE87" s="163"/>
      <c r="CF87" s="163"/>
      <c r="CG87" s="163"/>
      <c r="CH87" s="163"/>
      <c r="CI87" s="163"/>
      <c r="CJ87" s="163"/>
      <c r="CK87" s="163"/>
      <c r="CL87" s="163"/>
      <c r="CM87" s="163"/>
      <c r="CN87" s="163"/>
      <c r="CO87" s="163"/>
      <c r="CP87" s="163"/>
      <c r="CQ87" s="163"/>
      <c r="CR87" s="163"/>
      <c r="CS87" s="163"/>
      <c r="CT87" s="163"/>
      <c r="CU87" s="163"/>
      <c r="CV87" s="163"/>
      <c r="CW87" s="163"/>
      <c r="CX87" s="163"/>
      <c r="CY87" s="163"/>
      <c r="CZ87" s="163"/>
      <c r="DA87" s="163"/>
      <c r="DB87" s="163"/>
      <c r="DC87" s="163"/>
      <c r="DD87" s="163"/>
      <c r="DE87" s="163"/>
      <c r="DF87" s="163"/>
      <c r="DG87" s="163"/>
      <c r="DH87" s="163"/>
      <c r="DI87" s="163"/>
      <c r="DJ87" s="163"/>
      <c r="DK87" s="163"/>
      <c r="DL87" s="163"/>
      <c r="DM87" s="163"/>
      <c r="DN87" s="163"/>
      <c r="DO87" s="163"/>
      <c r="DP87" s="163"/>
      <c r="DQ87" s="163"/>
      <c r="DR87" s="163"/>
      <c r="DS87" s="163"/>
      <c r="DT87" s="163"/>
      <c r="DU87" s="163"/>
      <c r="DV87" s="163"/>
      <c r="DW87" s="163"/>
      <c r="DX87" s="163"/>
      <c r="DY87" s="163"/>
      <c r="DZ87" s="163"/>
      <c r="EA87" s="163"/>
      <c r="EB87" s="163"/>
      <c r="EC87" s="163"/>
      <c r="ED87" s="163"/>
      <c r="EE87" s="163"/>
      <c r="EF87" s="163"/>
      <c r="EG87" s="163"/>
      <c r="EH87" s="163"/>
      <c r="EI87" s="163"/>
      <c r="EJ87" s="163"/>
      <c r="EK87" s="163"/>
      <c r="EL87" s="163"/>
      <c r="EM87" s="163"/>
      <c r="EN87" s="163"/>
      <c r="EO87" s="163"/>
      <c r="EP87" s="163"/>
      <c r="EQ87" s="163"/>
      <c r="ER87" s="163"/>
      <c r="ES87" s="163"/>
      <c r="ET87" s="163"/>
      <c r="EU87" s="163"/>
      <c r="EV87" s="163"/>
      <c r="EW87" s="163"/>
      <c r="EX87" s="163"/>
      <c r="EY87" s="163"/>
      <c r="EZ87" s="163"/>
      <c r="FA87" s="163"/>
      <c r="FB87" s="163"/>
      <c r="FC87" s="163"/>
      <c r="FD87" s="163"/>
      <c r="FE87" s="163"/>
      <c r="FF87" s="163"/>
      <c r="FG87" s="163"/>
      <c r="FH87" s="163"/>
      <c r="FI87" s="163"/>
      <c r="FJ87" s="163"/>
      <c r="FK87" s="163"/>
      <c r="FL87" s="163"/>
      <c r="FM87" s="163"/>
      <c r="FN87" s="163"/>
      <c r="FO87" s="163"/>
      <c r="FP87" s="163"/>
      <c r="FQ87" s="163"/>
      <c r="FR87" s="163"/>
      <c r="FS87" s="163"/>
      <c r="FT87" s="163"/>
      <c r="FU87" s="163"/>
      <c r="FV87" s="163"/>
      <c r="FW87" s="163"/>
      <c r="FX87" s="163"/>
      <c r="FY87" s="163"/>
      <c r="FZ87" s="163"/>
      <c r="GA87" s="163"/>
      <c r="GB87" s="163"/>
      <c r="GC87" s="163"/>
      <c r="GD87" s="163"/>
      <c r="GE87" s="163"/>
      <c r="GF87" s="163"/>
      <c r="GG87" s="163"/>
      <c r="GH87" s="163"/>
      <c r="GI87" s="163"/>
      <c r="GJ87" s="163"/>
      <c r="GK87" s="163"/>
      <c r="GL87" s="163"/>
      <c r="GM87" s="163"/>
      <c r="GN87" s="163"/>
      <c r="GO87" s="163"/>
      <c r="GP87" s="163"/>
      <c r="GQ87" s="163"/>
      <c r="GR87" s="163"/>
      <c r="GS87" s="163"/>
      <c r="GT87" s="163"/>
      <c r="GU87" s="163"/>
      <c r="GV87" s="163"/>
      <c r="GW87" s="163"/>
      <c r="GX87" s="163"/>
      <c r="GY87" s="163"/>
      <c r="GZ87" s="163"/>
      <c r="HA87" s="163"/>
      <c r="HB87" s="163"/>
      <c r="HC87" s="163"/>
      <c r="HD87" s="163"/>
      <c r="HE87" s="163"/>
      <c r="HF87" s="163"/>
    </row>
    <row r="88" spans="1:214" outlineLevel="1" x14ac:dyDescent="0.2">
      <c r="A88" s="163"/>
      <c r="B88" s="177" t="s">
        <v>249</v>
      </c>
      <c r="C88" s="173">
        <v>2025</v>
      </c>
      <c r="D88" s="163"/>
      <c r="E88" s="163" t="s">
        <v>79</v>
      </c>
      <c r="F88" s="163"/>
      <c r="G88" s="163"/>
      <c r="H88" s="163"/>
      <c r="I88" s="163"/>
      <c r="J88" s="70"/>
      <c r="K88" s="178"/>
      <c r="L88" s="178"/>
      <c r="M88" s="178"/>
      <c r="N88" s="178"/>
      <c r="O88" s="178"/>
      <c r="P88" s="178"/>
      <c r="Q88" s="178"/>
      <c r="R88" s="178"/>
      <c r="S88" s="178"/>
      <c r="T88" s="85">
        <f t="shared" si="6"/>
        <v>0.18645567262470453</v>
      </c>
      <c r="U88" s="85">
        <f t="shared" si="7"/>
        <v>0.15596990049053261</v>
      </c>
      <c r="V88" s="85">
        <f t="shared" si="8"/>
        <v>0.14082789871718854</v>
      </c>
      <c r="W88" s="85">
        <f t="shared" si="9"/>
        <v>0.13414208130861688</v>
      </c>
      <c r="X88" s="85">
        <f t="shared" si="10"/>
        <v>0.12622637945327619</v>
      </c>
      <c r="Y88" s="163"/>
      <c r="Z88" s="163"/>
      <c r="AA88" s="163"/>
      <c r="AB88" s="163"/>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3"/>
      <c r="BJ88" s="163"/>
      <c r="BK88" s="163"/>
      <c r="BL88" s="163"/>
      <c r="BM88" s="163"/>
      <c r="BN88" s="163"/>
      <c r="BO88" s="163"/>
      <c r="BP88" s="163"/>
      <c r="BQ88" s="163"/>
      <c r="BR88" s="163"/>
      <c r="BS88" s="163"/>
      <c r="BT88" s="163"/>
      <c r="BU88" s="163"/>
      <c r="BV88" s="163"/>
      <c r="BW88" s="163"/>
      <c r="BX88" s="163"/>
      <c r="BY88" s="163"/>
      <c r="BZ88" s="163"/>
      <c r="CA88" s="163"/>
      <c r="CB88" s="163"/>
      <c r="CC88" s="163"/>
      <c r="CD88" s="163"/>
      <c r="CE88" s="163"/>
      <c r="CF88" s="163"/>
      <c r="CG88" s="163"/>
      <c r="CH88" s="163"/>
      <c r="CI88" s="163"/>
      <c r="CJ88" s="163"/>
      <c r="CK88" s="163"/>
      <c r="CL88" s="163"/>
      <c r="CM88" s="163"/>
      <c r="CN88" s="163"/>
      <c r="CO88" s="163"/>
      <c r="CP88" s="163"/>
      <c r="CQ88" s="163"/>
      <c r="CR88" s="163"/>
      <c r="CS88" s="163"/>
      <c r="CT88" s="163"/>
      <c r="CU88" s="163"/>
      <c r="CV88" s="163"/>
      <c r="CW88" s="163"/>
      <c r="CX88" s="163"/>
      <c r="CY88" s="163"/>
      <c r="CZ88" s="163"/>
      <c r="DA88" s="163"/>
      <c r="DB88" s="163"/>
      <c r="DC88" s="163"/>
      <c r="DD88" s="163"/>
      <c r="DE88" s="163"/>
      <c r="DF88" s="163"/>
      <c r="DG88" s="163"/>
      <c r="DH88" s="163"/>
      <c r="DI88" s="163"/>
      <c r="DJ88" s="163"/>
      <c r="DK88" s="163"/>
      <c r="DL88" s="163"/>
      <c r="DM88" s="163"/>
      <c r="DN88" s="163"/>
      <c r="DO88" s="163"/>
      <c r="DP88" s="163"/>
      <c r="DQ88" s="163"/>
      <c r="DR88" s="163"/>
      <c r="DS88" s="163"/>
      <c r="DT88" s="163"/>
      <c r="DU88" s="163"/>
      <c r="DV88" s="163"/>
      <c r="DW88" s="163"/>
      <c r="DX88" s="163"/>
      <c r="DY88" s="163"/>
      <c r="DZ88" s="163"/>
      <c r="EA88" s="163"/>
      <c r="EB88" s="163"/>
      <c r="EC88" s="163"/>
      <c r="ED88" s="163"/>
      <c r="EE88" s="163"/>
      <c r="EF88" s="163"/>
      <c r="EG88" s="163"/>
      <c r="EH88" s="163"/>
      <c r="EI88" s="163"/>
      <c r="EJ88" s="163"/>
      <c r="EK88" s="163"/>
      <c r="EL88" s="163"/>
      <c r="EM88" s="163"/>
      <c r="EN88" s="163"/>
      <c r="EO88" s="163"/>
      <c r="EP88" s="163"/>
      <c r="EQ88" s="163"/>
      <c r="ER88" s="163"/>
      <c r="ES88" s="163"/>
      <c r="ET88" s="163"/>
      <c r="EU88" s="163"/>
      <c r="EV88" s="163"/>
      <c r="EW88" s="163"/>
      <c r="EX88" s="163"/>
      <c r="EY88" s="163"/>
      <c r="EZ88" s="163"/>
      <c r="FA88" s="163"/>
      <c r="FB88" s="163"/>
      <c r="FC88" s="163"/>
      <c r="FD88" s="163"/>
      <c r="FE88" s="163"/>
      <c r="FF88" s="163"/>
      <c r="FG88" s="163"/>
      <c r="FH88" s="163"/>
      <c r="FI88" s="163"/>
      <c r="FJ88" s="163"/>
      <c r="FK88" s="163"/>
      <c r="FL88" s="163"/>
      <c r="FM88" s="163"/>
      <c r="FN88" s="163"/>
      <c r="FO88" s="163"/>
      <c r="FP88" s="163"/>
      <c r="FQ88" s="163"/>
      <c r="FR88" s="163"/>
      <c r="FS88" s="163"/>
      <c r="FT88" s="163"/>
      <c r="FU88" s="163"/>
      <c r="FV88" s="163"/>
      <c r="FW88" s="163"/>
      <c r="FX88" s="163"/>
      <c r="FY88" s="163"/>
      <c r="FZ88" s="163"/>
      <c r="GA88" s="163"/>
      <c r="GB88" s="163"/>
      <c r="GC88" s="163"/>
      <c r="GD88" s="163"/>
      <c r="GE88" s="163"/>
      <c r="GF88" s="163"/>
      <c r="GG88" s="163"/>
      <c r="GH88" s="163"/>
      <c r="GI88" s="163"/>
      <c r="GJ88" s="163"/>
      <c r="GK88" s="163"/>
      <c r="GL88" s="163"/>
      <c r="GM88" s="163"/>
      <c r="GN88" s="163"/>
      <c r="GO88" s="163"/>
      <c r="GP88" s="163"/>
      <c r="GQ88" s="163"/>
      <c r="GR88" s="163"/>
      <c r="GS88" s="163"/>
      <c r="GT88" s="163"/>
      <c r="GU88" s="163"/>
      <c r="GV88" s="163"/>
      <c r="GW88" s="163"/>
      <c r="GX88" s="163"/>
      <c r="GY88" s="163"/>
      <c r="GZ88" s="163"/>
      <c r="HA88" s="163"/>
      <c r="HB88" s="163"/>
      <c r="HC88" s="163"/>
      <c r="HD88" s="163"/>
      <c r="HE88" s="163"/>
      <c r="HF88" s="163"/>
    </row>
    <row r="89" spans="1:214" outlineLevel="1" x14ac:dyDescent="0.2">
      <c r="A89" s="163"/>
      <c r="B89" s="177" t="s">
        <v>249</v>
      </c>
      <c r="C89" s="173">
        <v>2026</v>
      </c>
      <c r="D89" s="163"/>
      <c r="E89" s="163" t="s">
        <v>79</v>
      </c>
      <c r="F89" s="163"/>
      <c r="G89" s="163"/>
      <c r="H89" s="163"/>
      <c r="I89" s="163"/>
      <c r="J89" s="70"/>
      <c r="K89" s="178"/>
      <c r="L89" s="178"/>
      <c r="M89" s="178"/>
      <c r="N89" s="178"/>
      <c r="O89" s="178"/>
      <c r="P89" s="178"/>
      <c r="Q89" s="178"/>
      <c r="R89" s="178"/>
      <c r="S89" s="178"/>
      <c r="T89" s="85">
        <f t="shared" si="6"/>
        <v>0.22375983751813761</v>
      </c>
      <c r="U89" s="85">
        <f t="shared" si="7"/>
        <v>0.18717478047303782</v>
      </c>
      <c r="V89" s="85">
        <f t="shared" si="8"/>
        <v>0.16900332015323036</v>
      </c>
      <c r="W89" s="85">
        <f t="shared" si="9"/>
        <v>0.16097987202768532</v>
      </c>
      <c r="X89" s="85">
        <f t="shared" si="10"/>
        <v>0.15148047661611136</v>
      </c>
      <c r="Y89" s="163"/>
      <c r="Z89" s="163"/>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3"/>
      <c r="BN89" s="163"/>
      <c r="BO89" s="163"/>
      <c r="BP89" s="163"/>
      <c r="BQ89" s="163"/>
      <c r="BR89" s="163"/>
      <c r="BS89" s="163"/>
      <c r="BT89" s="163"/>
      <c r="BU89" s="163"/>
      <c r="BV89" s="163"/>
      <c r="BW89" s="163"/>
      <c r="BX89" s="163"/>
      <c r="BY89" s="163"/>
      <c r="BZ89" s="163"/>
      <c r="CA89" s="163"/>
      <c r="CB89" s="163"/>
      <c r="CC89" s="163"/>
      <c r="CD89" s="163"/>
      <c r="CE89" s="163"/>
      <c r="CF89" s="163"/>
      <c r="CG89" s="163"/>
      <c r="CH89" s="163"/>
      <c r="CI89" s="163"/>
      <c r="CJ89" s="163"/>
      <c r="CK89" s="163"/>
      <c r="CL89" s="163"/>
      <c r="CM89" s="163"/>
      <c r="CN89" s="163"/>
      <c r="CO89" s="163"/>
      <c r="CP89" s="163"/>
      <c r="CQ89" s="163"/>
      <c r="CR89" s="163"/>
      <c r="CS89" s="163"/>
      <c r="CT89" s="163"/>
      <c r="CU89" s="163"/>
      <c r="CV89" s="163"/>
      <c r="CW89" s="163"/>
      <c r="CX89" s="163"/>
      <c r="CY89" s="163"/>
      <c r="CZ89" s="163"/>
      <c r="DA89" s="163"/>
      <c r="DB89" s="163"/>
      <c r="DC89" s="163"/>
      <c r="DD89" s="163"/>
      <c r="DE89" s="163"/>
      <c r="DF89" s="163"/>
      <c r="DG89" s="163"/>
      <c r="DH89" s="163"/>
      <c r="DI89" s="163"/>
      <c r="DJ89" s="163"/>
      <c r="DK89" s="163"/>
      <c r="DL89" s="163"/>
      <c r="DM89" s="163"/>
      <c r="DN89" s="163"/>
      <c r="DO89" s="163"/>
      <c r="DP89" s="163"/>
      <c r="DQ89" s="163"/>
      <c r="DR89" s="163"/>
      <c r="DS89" s="163"/>
      <c r="DT89" s="163"/>
      <c r="DU89" s="163"/>
      <c r="DV89" s="163"/>
      <c r="DW89" s="163"/>
      <c r="DX89" s="163"/>
      <c r="DY89" s="163"/>
      <c r="DZ89" s="163"/>
      <c r="EA89" s="163"/>
      <c r="EB89" s="163"/>
      <c r="EC89" s="163"/>
      <c r="ED89" s="163"/>
      <c r="EE89" s="163"/>
      <c r="EF89" s="163"/>
      <c r="EG89" s="163"/>
      <c r="EH89" s="163"/>
      <c r="EI89" s="163"/>
      <c r="EJ89" s="163"/>
      <c r="EK89" s="163"/>
      <c r="EL89" s="163"/>
      <c r="EM89" s="163"/>
      <c r="EN89" s="163"/>
      <c r="EO89" s="163"/>
      <c r="EP89" s="163"/>
      <c r="EQ89" s="163"/>
      <c r="ER89" s="163"/>
      <c r="ES89" s="163"/>
      <c r="ET89" s="163"/>
      <c r="EU89" s="163"/>
      <c r="EV89" s="163"/>
      <c r="EW89" s="163"/>
      <c r="EX89" s="163"/>
      <c r="EY89" s="163"/>
      <c r="EZ89" s="163"/>
      <c r="FA89" s="163"/>
      <c r="FB89" s="163"/>
      <c r="FC89" s="163"/>
      <c r="FD89" s="163"/>
      <c r="FE89" s="163"/>
      <c r="FF89" s="163"/>
      <c r="FG89" s="163"/>
      <c r="FH89" s="163"/>
      <c r="FI89" s="163"/>
      <c r="FJ89" s="163"/>
      <c r="FK89" s="163"/>
      <c r="FL89" s="163"/>
      <c r="FM89" s="163"/>
      <c r="FN89" s="163"/>
      <c r="FO89" s="163"/>
      <c r="FP89" s="163"/>
      <c r="FQ89" s="163"/>
      <c r="FR89" s="163"/>
      <c r="FS89" s="163"/>
      <c r="FT89" s="163"/>
      <c r="FU89" s="163"/>
      <c r="FV89" s="163"/>
      <c r="FW89" s="163"/>
      <c r="FX89" s="163"/>
      <c r="FY89" s="163"/>
      <c r="FZ89" s="163"/>
      <c r="GA89" s="163"/>
      <c r="GB89" s="163"/>
      <c r="GC89" s="163"/>
      <c r="GD89" s="163"/>
      <c r="GE89" s="163"/>
      <c r="GF89" s="163"/>
      <c r="GG89" s="163"/>
      <c r="GH89" s="163"/>
      <c r="GI89" s="163"/>
      <c r="GJ89" s="163"/>
      <c r="GK89" s="163"/>
      <c r="GL89" s="163"/>
      <c r="GM89" s="163"/>
      <c r="GN89" s="163"/>
      <c r="GO89" s="163"/>
      <c r="GP89" s="163"/>
      <c r="GQ89" s="163"/>
      <c r="GR89" s="163"/>
      <c r="GS89" s="163"/>
      <c r="GT89" s="163"/>
      <c r="GU89" s="163"/>
      <c r="GV89" s="163"/>
      <c r="GW89" s="163"/>
      <c r="GX89" s="163"/>
      <c r="GY89" s="163"/>
      <c r="GZ89" s="163"/>
      <c r="HA89" s="163"/>
      <c r="HB89" s="163"/>
      <c r="HC89" s="163"/>
      <c r="HD89" s="163"/>
      <c r="HE89" s="163"/>
      <c r="HF89" s="163"/>
    </row>
    <row r="90" spans="1:214" outlineLevel="1" x14ac:dyDescent="0.2">
      <c r="A90" s="163"/>
      <c r="B90" s="177" t="s">
        <v>249</v>
      </c>
      <c r="C90" s="173">
        <v>2027</v>
      </c>
      <c r="D90" s="163"/>
      <c r="E90" s="163" t="s">
        <v>79</v>
      </c>
      <c r="F90" s="163"/>
      <c r="G90" s="163"/>
      <c r="H90" s="163"/>
      <c r="I90" s="163"/>
      <c r="J90" s="70"/>
      <c r="K90" s="178"/>
      <c r="L90" s="178"/>
      <c r="M90" s="178"/>
      <c r="N90" s="178"/>
      <c r="O90" s="178"/>
      <c r="P90" s="178"/>
      <c r="Q90" s="178"/>
      <c r="R90" s="178"/>
      <c r="S90" s="178"/>
      <c r="T90" s="85">
        <f t="shared" si="6"/>
        <v>0.19814730194091015</v>
      </c>
      <c r="U90" s="85">
        <f t="shared" si="7"/>
        <v>0.16574993150461279</v>
      </c>
      <c r="V90" s="85">
        <f t="shared" si="8"/>
        <v>0.14965845649000345</v>
      </c>
      <c r="W90" s="85">
        <f t="shared" si="9"/>
        <v>0.14255340754121373</v>
      </c>
      <c r="X90" s="85">
        <f t="shared" si="10"/>
        <v>0.13414135472713057</v>
      </c>
      <c r="Y90" s="163"/>
      <c r="Z90" s="163"/>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3"/>
      <c r="BN90" s="163"/>
      <c r="BO90" s="163"/>
      <c r="BP90" s="163"/>
      <c r="BQ90" s="163"/>
      <c r="BR90" s="163"/>
      <c r="BS90" s="163"/>
      <c r="BT90" s="163"/>
      <c r="BU90" s="163"/>
      <c r="BV90" s="163"/>
      <c r="BW90" s="163"/>
      <c r="BX90" s="163"/>
      <c r="BY90" s="163"/>
      <c r="BZ90" s="163"/>
      <c r="CA90" s="163"/>
      <c r="CB90" s="163"/>
      <c r="CC90" s="163"/>
      <c r="CD90" s="163"/>
      <c r="CE90" s="163"/>
      <c r="CF90" s="163"/>
      <c r="CG90" s="163"/>
      <c r="CH90" s="163"/>
      <c r="CI90" s="163"/>
      <c r="CJ90" s="163"/>
      <c r="CK90" s="163"/>
      <c r="CL90" s="163"/>
      <c r="CM90" s="163"/>
      <c r="CN90" s="163"/>
      <c r="CO90" s="163"/>
      <c r="CP90" s="163"/>
      <c r="CQ90" s="163"/>
      <c r="CR90" s="163"/>
      <c r="CS90" s="163"/>
      <c r="CT90" s="163"/>
      <c r="CU90" s="163"/>
      <c r="CV90" s="163"/>
      <c r="CW90" s="163"/>
      <c r="CX90" s="163"/>
      <c r="CY90" s="163"/>
      <c r="CZ90" s="163"/>
      <c r="DA90" s="163"/>
      <c r="DB90" s="163"/>
      <c r="DC90" s="163"/>
      <c r="DD90" s="163"/>
      <c r="DE90" s="163"/>
      <c r="DF90" s="163"/>
      <c r="DG90" s="163"/>
      <c r="DH90" s="163"/>
      <c r="DI90" s="163"/>
      <c r="DJ90" s="163"/>
      <c r="DK90" s="163"/>
      <c r="DL90" s="163"/>
      <c r="DM90" s="163"/>
      <c r="DN90" s="163"/>
      <c r="DO90" s="163"/>
      <c r="DP90" s="163"/>
      <c r="DQ90" s="163"/>
      <c r="DR90" s="163"/>
      <c r="DS90" s="163"/>
      <c r="DT90" s="163"/>
      <c r="DU90" s="163"/>
      <c r="DV90" s="163"/>
      <c r="DW90" s="163"/>
      <c r="DX90" s="163"/>
      <c r="DY90" s="163"/>
      <c r="DZ90" s="163"/>
      <c r="EA90" s="163"/>
      <c r="EB90" s="163"/>
      <c r="EC90" s="163"/>
      <c r="ED90" s="163"/>
      <c r="EE90" s="163"/>
      <c r="EF90" s="163"/>
      <c r="EG90" s="163"/>
      <c r="EH90" s="163"/>
      <c r="EI90" s="163"/>
      <c r="EJ90" s="163"/>
      <c r="EK90" s="163"/>
      <c r="EL90" s="163"/>
      <c r="EM90" s="163"/>
      <c r="EN90" s="163"/>
      <c r="EO90" s="163"/>
      <c r="EP90" s="163"/>
      <c r="EQ90" s="163"/>
      <c r="ER90" s="163"/>
      <c r="ES90" s="163"/>
      <c r="ET90" s="163"/>
      <c r="EU90" s="163"/>
      <c r="EV90" s="163"/>
      <c r="EW90" s="163"/>
      <c r="EX90" s="163"/>
      <c r="EY90" s="163"/>
      <c r="EZ90" s="163"/>
      <c r="FA90" s="163"/>
      <c r="FB90" s="163"/>
      <c r="FC90" s="163"/>
      <c r="FD90" s="163"/>
      <c r="FE90" s="163"/>
      <c r="FF90" s="163"/>
      <c r="FG90" s="163"/>
      <c r="FH90" s="163"/>
      <c r="FI90" s="163"/>
      <c r="FJ90" s="163"/>
      <c r="FK90" s="163"/>
      <c r="FL90" s="163"/>
      <c r="FM90" s="163"/>
      <c r="FN90" s="163"/>
      <c r="FO90" s="163"/>
      <c r="FP90" s="163"/>
      <c r="FQ90" s="163"/>
      <c r="FR90" s="163"/>
      <c r="FS90" s="163"/>
      <c r="FT90" s="163"/>
      <c r="FU90" s="163"/>
      <c r="FV90" s="163"/>
      <c r="FW90" s="163"/>
      <c r="FX90" s="163"/>
      <c r="FY90" s="163"/>
      <c r="FZ90" s="163"/>
      <c r="GA90" s="163"/>
      <c r="GB90" s="163"/>
      <c r="GC90" s="163"/>
      <c r="GD90" s="163"/>
      <c r="GE90" s="163"/>
      <c r="GF90" s="163"/>
      <c r="GG90" s="163"/>
      <c r="GH90" s="163"/>
      <c r="GI90" s="163"/>
      <c r="GJ90" s="163"/>
      <c r="GK90" s="163"/>
      <c r="GL90" s="163"/>
      <c r="GM90" s="163"/>
      <c r="GN90" s="163"/>
      <c r="GO90" s="163"/>
      <c r="GP90" s="163"/>
      <c r="GQ90" s="163"/>
      <c r="GR90" s="163"/>
      <c r="GS90" s="163"/>
      <c r="GT90" s="163"/>
      <c r="GU90" s="163"/>
      <c r="GV90" s="163"/>
      <c r="GW90" s="163"/>
      <c r="GX90" s="163"/>
      <c r="GY90" s="163"/>
      <c r="GZ90" s="163"/>
      <c r="HA90" s="163"/>
      <c r="HB90" s="163"/>
      <c r="HC90" s="163"/>
      <c r="HD90" s="163"/>
      <c r="HE90" s="163"/>
      <c r="HF90" s="163"/>
    </row>
    <row r="91" spans="1:214" outlineLevel="1" x14ac:dyDescent="0.2">
      <c r="A91" s="163"/>
      <c r="B91" s="177" t="s">
        <v>249</v>
      </c>
      <c r="C91" s="173">
        <v>2028</v>
      </c>
      <c r="D91" s="163"/>
      <c r="E91" s="163" t="s">
        <v>79</v>
      </c>
      <c r="F91" s="163"/>
      <c r="G91" s="163"/>
      <c r="H91" s="163"/>
      <c r="I91" s="163"/>
      <c r="J91" s="70"/>
      <c r="K91" s="178"/>
      <c r="L91" s="178"/>
      <c r="M91" s="178"/>
      <c r="N91" s="178"/>
      <c r="O91" s="178"/>
      <c r="P91" s="178"/>
      <c r="Q91" s="178"/>
      <c r="R91" s="178"/>
      <c r="S91" s="178"/>
      <c r="T91" s="85"/>
      <c r="U91" s="85">
        <f t="shared" si="7"/>
        <v>0.20019007484773702</v>
      </c>
      <c r="V91" s="85">
        <f t="shared" si="8"/>
        <v>0.18075505271323025</v>
      </c>
      <c r="W91" s="85">
        <f t="shared" si="9"/>
        <v>0.17217369000651042</v>
      </c>
      <c r="X91" s="85">
        <f t="shared" si="10"/>
        <v>0.16201374926211523</v>
      </c>
      <c r="Y91" s="163"/>
      <c r="Z91" s="163"/>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3"/>
      <c r="BN91" s="163"/>
      <c r="BO91" s="163"/>
      <c r="BP91" s="163"/>
      <c r="BQ91" s="163"/>
      <c r="BR91" s="163"/>
      <c r="BS91" s="163"/>
      <c r="BT91" s="163"/>
      <c r="BU91" s="163"/>
      <c r="BV91" s="163"/>
      <c r="BW91" s="163"/>
      <c r="BX91" s="163"/>
      <c r="BY91" s="163"/>
      <c r="BZ91" s="163"/>
      <c r="CA91" s="163"/>
      <c r="CB91" s="163"/>
      <c r="CC91" s="163"/>
      <c r="CD91" s="163"/>
      <c r="CE91" s="163"/>
      <c r="CF91" s="163"/>
      <c r="CG91" s="163"/>
      <c r="CH91" s="163"/>
      <c r="CI91" s="163"/>
      <c r="CJ91" s="163"/>
      <c r="CK91" s="163"/>
      <c r="CL91" s="163"/>
      <c r="CM91" s="163"/>
      <c r="CN91" s="163"/>
      <c r="CO91" s="163"/>
      <c r="CP91" s="163"/>
      <c r="CQ91" s="163"/>
      <c r="CR91" s="163"/>
      <c r="CS91" s="163"/>
      <c r="CT91" s="163"/>
      <c r="CU91" s="163"/>
      <c r="CV91" s="163"/>
      <c r="CW91" s="163"/>
      <c r="CX91" s="163"/>
      <c r="CY91" s="163"/>
      <c r="CZ91" s="163"/>
      <c r="DA91" s="163"/>
      <c r="DB91" s="163"/>
      <c r="DC91" s="163"/>
      <c r="DD91" s="163"/>
      <c r="DE91" s="163"/>
      <c r="DF91" s="163"/>
      <c r="DG91" s="163"/>
      <c r="DH91" s="163"/>
      <c r="DI91" s="163"/>
      <c r="DJ91" s="163"/>
      <c r="DK91" s="163"/>
      <c r="DL91" s="163"/>
      <c r="DM91" s="163"/>
      <c r="DN91" s="163"/>
      <c r="DO91" s="163"/>
      <c r="DP91" s="163"/>
      <c r="DQ91" s="163"/>
      <c r="DR91" s="163"/>
      <c r="DS91" s="163"/>
      <c r="DT91" s="163"/>
      <c r="DU91" s="163"/>
      <c r="DV91" s="163"/>
      <c r="DW91" s="163"/>
      <c r="DX91" s="163"/>
      <c r="DY91" s="163"/>
      <c r="DZ91" s="163"/>
      <c r="EA91" s="163"/>
      <c r="EB91" s="163"/>
      <c r="EC91" s="163"/>
      <c r="ED91" s="163"/>
      <c r="EE91" s="163"/>
      <c r="EF91" s="163"/>
      <c r="EG91" s="163"/>
      <c r="EH91" s="163"/>
      <c r="EI91" s="163"/>
      <c r="EJ91" s="163"/>
      <c r="EK91" s="163"/>
      <c r="EL91" s="163"/>
      <c r="EM91" s="163"/>
      <c r="EN91" s="163"/>
      <c r="EO91" s="163"/>
      <c r="EP91" s="163"/>
      <c r="EQ91" s="163"/>
      <c r="ER91" s="163"/>
      <c r="ES91" s="163"/>
      <c r="ET91" s="163"/>
      <c r="EU91" s="163"/>
      <c r="EV91" s="163"/>
      <c r="EW91" s="163"/>
      <c r="EX91" s="163"/>
      <c r="EY91" s="163"/>
      <c r="EZ91" s="163"/>
      <c r="FA91" s="163"/>
      <c r="FB91" s="163"/>
      <c r="FC91" s="163"/>
      <c r="FD91" s="163"/>
      <c r="FE91" s="163"/>
      <c r="FF91" s="163"/>
      <c r="FG91" s="163"/>
      <c r="FH91" s="163"/>
      <c r="FI91" s="163"/>
      <c r="FJ91" s="163"/>
      <c r="FK91" s="163"/>
      <c r="FL91" s="163"/>
      <c r="FM91" s="163"/>
      <c r="FN91" s="163"/>
      <c r="FO91" s="163"/>
      <c r="FP91" s="163"/>
      <c r="FQ91" s="163"/>
      <c r="FR91" s="163"/>
      <c r="FS91" s="163"/>
      <c r="FT91" s="163"/>
      <c r="FU91" s="163"/>
      <c r="FV91" s="163"/>
      <c r="FW91" s="163"/>
      <c r="FX91" s="163"/>
      <c r="FY91" s="163"/>
      <c r="FZ91" s="163"/>
      <c r="GA91" s="163"/>
      <c r="GB91" s="163"/>
      <c r="GC91" s="163"/>
      <c r="GD91" s="163"/>
      <c r="GE91" s="163"/>
      <c r="GF91" s="163"/>
      <c r="GG91" s="163"/>
      <c r="GH91" s="163"/>
      <c r="GI91" s="163"/>
      <c r="GJ91" s="163"/>
      <c r="GK91" s="163"/>
      <c r="GL91" s="163"/>
      <c r="GM91" s="163"/>
      <c r="GN91" s="163"/>
      <c r="GO91" s="163"/>
      <c r="GP91" s="163"/>
      <c r="GQ91" s="163"/>
      <c r="GR91" s="163"/>
      <c r="GS91" s="163"/>
      <c r="GT91" s="163"/>
      <c r="GU91" s="163"/>
      <c r="GV91" s="163"/>
      <c r="GW91" s="163"/>
      <c r="GX91" s="163"/>
      <c r="GY91" s="163"/>
      <c r="GZ91" s="163"/>
      <c r="HA91" s="163"/>
      <c r="HB91" s="163"/>
      <c r="HC91" s="163"/>
      <c r="HD91" s="163"/>
      <c r="HE91" s="163"/>
      <c r="HF91" s="163"/>
    </row>
    <row r="92" spans="1:214" outlineLevel="1" x14ac:dyDescent="0.2">
      <c r="A92" s="163"/>
      <c r="B92" s="177" t="s">
        <v>249</v>
      </c>
      <c r="C92" s="173">
        <v>2029</v>
      </c>
      <c r="D92" s="163"/>
      <c r="E92" s="163" t="s">
        <v>79</v>
      </c>
      <c r="F92" s="163"/>
      <c r="G92" s="163"/>
      <c r="H92" s="163"/>
      <c r="I92" s="163"/>
      <c r="J92" s="70"/>
      <c r="K92" s="178"/>
      <c r="L92" s="178"/>
      <c r="M92" s="178"/>
      <c r="N92" s="178"/>
      <c r="O92" s="178"/>
      <c r="P92" s="178"/>
      <c r="Q92" s="178"/>
      <c r="R92" s="178"/>
      <c r="S92" s="178"/>
      <c r="T92" s="85"/>
      <c r="U92" s="85"/>
      <c r="V92" s="85">
        <f t="shared" si="8"/>
        <v>0.15944302744478522</v>
      </c>
      <c r="W92" s="85">
        <f t="shared" si="9"/>
        <v>0.15187345509245984</v>
      </c>
      <c r="X92" s="85">
        <f t="shared" si="10"/>
        <v>0.14291142782611263</v>
      </c>
      <c r="Y92" s="163"/>
      <c r="Z92" s="163"/>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c r="AX92" s="163"/>
      <c r="AY92" s="163"/>
      <c r="AZ92" s="163"/>
      <c r="BA92" s="163"/>
      <c r="BB92" s="163"/>
      <c r="BC92" s="163"/>
      <c r="BD92" s="163"/>
      <c r="BE92" s="163"/>
      <c r="BF92" s="163"/>
      <c r="BG92" s="163"/>
      <c r="BH92" s="163"/>
      <c r="BI92" s="163"/>
      <c r="BJ92" s="163"/>
      <c r="BK92" s="163"/>
      <c r="BL92" s="163"/>
      <c r="BM92" s="163"/>
      <c r="BN92" s="163"/>
      <c r="BO92" s="163"/>
      <c r="BP92" s="163"/>
      <c r="BQ92" s="163"/>
      <c r="BR92" s="163"/>
      <c r="BS92" s="163"/>
      <c r="BT92" s="163"/>
      <c r="BU92" s="163"/>
      <c r="BV92" s="163"/>
      <c r="BW92" s="163"/>
      <c r="BX92" s="163"/>
      <c r="BY92" s="163"/>
      <c r="BZ92" s="163"/>
      <c r="CA92" s="163"/>
      <c r="CB92" s="163"/>
      <c r="CC92" s="163"/>
      <c r="CD92" s="163"/>
      <c r="CE92" s="163"/>
      <c r="CF92" s="163"/>
      <c r="CG92" s="163"/>
      <c r="CH92" s="163"/>
      <c r="CI92" s="163"/>
      <c r="CJ92" s="163"/>
      <c r="CK92" s="163"/>
      <c r="CL92" s="163"/>
      <c r="CM92" s="163"/>
      <c r="CN92" s="163"/>
      <c r="CO92" s="163"/>
      <c r="CP92" s="163"/>
      <c r="CQ92" s="163"/>
      <c r="CR92" s="163"/>
      <c r="CS92" s="163"/>
      <c r="CT92" s="163"/>
      <c r="CU92" s="163"/>
      <c r="CV92" s="163"/>
      <c r="CW92" s="163"/>
      <c r="CX92" s="163"/>
      <c r="CY92" s="163"/>
      <c r="CZ92" s="163"/>
      <c r="DA92" s="163"/>
      <c r="DB92" s="163"/>
      <c r="DC92" s="163"/>
      <c r="DD92" s="163"/>
      <c r="DE92" s="163"/>
      <c r="DF92" s="163"/>
      <c r="DG92" s="163"/>
      <c r="DH92" s="163"/>
      <c r="DI92" s="163"/>
      <c r="DJ92" s="163"/>
      <c r="DK92" s="163"/>
      <c r="DL92" s="163"/>
      <c r="DM92" s="163"/>
      <c r="DN92" s="163"/>
      <c r="DO92" s="163"/>
      <c r="DP92" s="163"/>
      <c r="DQ92" s="163"/>
      <c r="DR92" s="163"/>
      <c r="DS92" s="163"/>
      <c r="DT92" s="163"/>
      <c r="DU92" s="163"/>
      <c r="DV92" s="163"/>
      <c r="DW92" s="163"/>
      <c r="DX92" s="163"/>
      <c r="DY92" s="163"/>
      <c r="DZ92" s="163"/>
      <c r="EA92" s="163"/>
      <c r="EB92" s="163"/>
      <c r="EC92" s="163"/>
      <c r="ED92" s="163"/>
      <c r="EE92" s="163"/>
      <c r="EF92" s="163"/>
      <c r="EG92" s="163"/>
      <c r="EH92" s="163"/>
      <c r="EI92" s="163"/>
      <c r="EJ92" s="163"/>
      <c r="EK92" s="163"/>
      <c r="EL92" s="163"/>
      <c r="EM92" s="163"/>
      <c r="EN92" s="163"/>
      <c r="EO92" s="163"/>
      <c r="EP92" s="163"/>
      <c r="EQ92" s="163"/>
      <c r="ER92" s="163"/>
      <c r="ES92" s="163"/>
      <c r="ET92" s="163"/>
      <c r="EU92" s="163"/>
      <c r="EV92" s="163"/>
      <c r="EW92" s="163"/>
      <c r="EX92" s="163"/>
      <c r="EY92" s="163"/>
      <c r="EZ92" s="163"/>
      <c r="FA92" s="163"/>
      <c r="FB92" s="163"/>
      <c r="FC92" s="163"/>
      <c r="FD92" s="163"/>
      <c r="FE92" s="163"/>
      <c r="FF92" s="163"/>
      <c r="FG92" s="163"/>
      <c r="FH92" s="163"/>
      <c r="FI92" s="163"/>
      <c r="FJ92" s="163"/>
      <c r="FK92" s="163"/>
      <c r="FL92" s="163"/>
      <c r="FM92" s="163"/>
      <c r="FN92" s="163"/>
      <c r="FO92" s="163"/>
      <c r="FP92" s="163"/>
      <c r="FQ92" s="163"/>
      <c r="FR92" s="163"/>
      <c r="FS92" s="163"/>
      <c r="FT92" s="163"/>
      <c r="FU92" s="163"/>
      <c r="FV92" s="163"/>
      <c r="FW92" s="163"/>
      <c r="FX92" s="163"/>
      <c r="FY92" s="163"/>
      <c r="FZ92" s="163"/>
      <c r="GA92" s="163"/>
      <c r="GB92" s="163"/>
      <c r="GC92" s="163"/>
      <c r="GD92" s="163"/>
      <c r="GE92" s="163"/>
      <c r="GF92" s="163"/>
      <c r="GG92" s="163"/>
      <c r="GH92" s="163"/>
      <c r="GI92" s="163"/>
      <c r="GJ92" s="163"/>
      <c r="GK92" s="163"/>
      <c r="GL92" s="163"/>
      <c r="GM92" s="163"/>
      <c r="GN92" s="163"/>
      <c r="GO92" s="163"/>
      <c r="GP92" s="163"/>
      <c r="GQ92" s="163"/>
      <c r="GR92" s="163"/>
      <c r="GS92" s="163"/>
      <c r="GT92" s="163"/>
      <c r="GU92" s="163"/>
      <c r="GV92" s="163"/>
      <c r="GW92" s="163"/>
      <c r="GX92" s="163"/>
      <c r="GY92" s="163"/>
      <c r="GZ92" s="163"/>
      <c r="HA92" s="163"/>
      <c r="HB92" s="163"/>
      <c r="HC92" s="163"/>
      <c r="HD92" s="163"/>
      <c r="HE92" s="163"/>
      <c r="HF92" s="163"/>
    </row>
    <row r="93" spans="1:214" outlineLevel="1" x14ac:dyDescent="0.2">
      <c r="A93" s="163"/>
      <c r="B93" s="177" t="s">
        <v>249</v>
      </c>
      <c r="C93" s="173">
        <v>2030</v>
      </c>
      <c r="D93" s="163"/>
      <c r="E93" s="163" t="s">
        <v>79</v>
      </c>
      <c r="F93" s="163"/>
      <c r="G93" s="163"/>
      <c r="H93" s="163"/>
      <c r="I93" s="163"/>
      <c r="J93" s="70"/>
      <c r="K93" s="178"/>
      <c r="L93" s="178"/>
      <c r="M93" s="178"/>
      <c r="N93" s="178"/>
      <c r="O93" s="178"/>
      <c r="P93" s="178"/>
      <c r="Q93" s="178"/>
      <c r="R93" s="178"/>
      <c r="S93" s="178"/>
      <c r="T93" s="85"/>
      <c r="U93" s="85"/>
      <c r="V93" s="85"/>
      <c r="W93" s="85">
        <f t="shared" si="9"/>
        <v>7.8395874266831381E-2</v>
      </c>
      <c r="X93" s="85">
        <f t="shared" si="10"/>
        <v>7.3769746795636776E-2</v>
      </c>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c r="BZ93" s="163"/>
      <c r="CA93" s="163"/>
      <c r="CB93" s="163"/>
      <c r="CC93" s="163"/>
      <c r="CD93" s="163"/>
      <c r="CE93" s="163"/>
      <c r="CF93" s="163"/>
      <c r="CG93" s="163"/>
      <c r="CH93" s="163"/>
      <c r="CI93" s="163"/>
      <c r="CJ93" s="163"/>
      <c r="CK93" s="163"/>
      <c r="CL93" s="163"/>
      <c r="CM93" s="163"/>
      <c r="CN93" s="163"/>
      <c r="CO93" s="163"/>
      <c r="CP93" s="163"/>
      <c r="CQ93" s="163"/>
      <c r="CR93" s="163"/>
      <c r="CS93" s="163"/>
      <c r="CT93" s="163"/>
      <c r="CU93" s="163"/>
      <c r="CV93" s="163"/>
      <c r="CW93" s="163"/>
      <c r="CX93" s="163"/>
      <c r="CY93" s="163"/>
      <c r="CZ93" s="163"/>
      <c r="DA93" s="163"/>
      <c r="DB93" s="163"/>
      <c r="DC93" s="163"/>
      <c r="DD93" s="163"/>
      <c r="DE93" s="163"/>
      <c r="DF93" s="163"/>
      <c r="DG93" s="163"/>
      <c r="DH93" s="163"/>
      <c r="DI93" s="163"/>
      <c r="DJ93" s="163"/>
      <c r="DK93" s="163"/>
      <c r="DL93" s="163"/>
      <c r="DM93" s="163"/>
      <c r="DN93" s="163"/>
      <c r="DO93" s="163"/>
      <c r="DP93" s="163"/>
      <c r="DQ93" s="163"/>
      <c r="DR93" s="163"/>
      <c r="DS93" s="163"/>
      <c r="DT93" s="163"/>
      <c r="DU93" s="163"/>
      <c r="DV93" s="163"/>
      <c r="DW93" s="163"/>
      <c r="DX93" s="163"/>
      <c r="DY93" s="163"/>
      <c r="DZ93" s="163"/>
      <c r="EA93" s="163"/>
      <c r="EB93" s="163"/>
      <c r="EC93" s="163"/>
      <c r="ED93" s="163"/>
      <c r="EE93" s="163"/>
      <c r="EF93" s="163"/>
      <c r="EG93" s="163"/>
      <c r="EH93" s="163"/>
      <c r="EI93" s="163"/>
      <c r="EJ93" s="163"/>
      <c r="EK93" s="163"/>
      <c r="EL93" s="163"/>
      <c r="EM93" s="163"/>
      <c r="EN93" s="163"/>
      <c r="EO93" s="163"/>
      <c r="EP93" s="163"/>
      <c r="EQ93" s="163"/>
      <c r="ER93" s="163"/>
      <c r="ES93" s="163"/>
      <c r="ET93" s="163"/>
      <c r="EU93" s="163"/>
      <c r="EV93" s="163"/>
      <c r="EW93" s="163"/>
      <c r="EX93" s="163"/>
      <c r="EY93" s="163"/>
      <c r="EZ93" s="163"/>
      <c r="FA93" s="163"/>
      <c r="FB93" s="163"/>
      <c r="FC93" s="163"/>
      <c r="FD93" s="163"/>
      <c r="FE93" s="163"/>
      <c r="FF93" s="163"/>
      <c r="FG93" s="163"/>
      <c r="FH93" s="163"/>
      <c r="FI93" s="163"/>
      <c r="FJ93" s="163"/>
      <c r="FK93" s="163"/>
      <c r="FL93" s="163"/>
      <c r="FM93" s="163"/>
      <c r="FN93" s="163"/>
      <c r="FO93" s="163"/>
      <c r="FP93" s="163"/>
      <c r="FQ93" s="163"/>
      <c r="FR93" s="163"/>
      <c r="FS93" s="163"/>
      <c r="FT93" s="163"/>
      <c r="FU93" s="163"/>
      <c r="FV93" s="163"/>
      <c r="FW93" s="163"/>
      <c r="FX93" s="163"/>
      <c r="FY93" s="163"/>
      <c r="FZ93" s="163"/>
      <c r="GA93" s="163"/>
      <c r="GB93" s="163"/>
      <c r="GC93" s="163"/>
      <c r="GD93" s="163"/>
      <c r="GE93" s="163"/>
      <c r="GF93" s="163"/>
      <c r="GG93" s="163"/>
      <c r="GH93" s="163"/>
      <c r="GI93" s="163"/>
      <c r="GJ93" s="163"/>
      <c r="GK93" s="163"/>
      <c r="GL93" s="163"/>
      <c r="GM93" s="163"/>
      <c r="GN93" s="163"/>
      <c r="GO93" s="163"/>
      <c r="GP93" s="163"/>
      <c r="GQ93" s="163"/>
      <c r="GR93" s="163"/>
      <c r="GS93" s="163"/>
      <c r="GT93" s="163"/>
      <c r="GU93" s="163"/>
      <c r="GV93" s="163"/>
      <c r="GW93" s="163"/>
      <c r="GX93" s="163"/>
      <c r="GY93" s="163"/>
      <c r="GZ93" s="163"/>
      <c r="HA93" s="163"/>
      <c r="HB93" s="163"/>
      <c r="HC93" s="163"/>
      <c r="HD93" s="163"/>
      <c r="HE93" s="163"/>
      <c r="HF93" s="163"/>
    </row>
    <row r="94" spans="1:214" outlineLevel="1" x14ac:dyDescent="0.2">
      <c r="A94" s="163"/>
      <c r="B94" s="177" t="s">
        <v>249</v>
      </c>
      <c r="C94" s="173">
        <v>2031</v>
      </c>
      <c r="D94" s="163"/>
      <c r="E94" s="163" t="s">
        <v>79</v>
      </c>
      <c r="F94" s="163"/>
      <c r="G94" s="163"/>
      <c r="H94" s="163"/>
      <c r="I94" s="163"/>
      <c r="J94" s="70"/>
      <c r="K94" s="178"/>
      <c r="L94" s="178"/>
      <c r="M94" s="178"/>
      <c r="N94" s="178"/>
      <c r="O94" s="178"/>
      <c r="P94" s="178"/>
      <c r="Q94" s="178"/>
      <c r="R94" s="178"/>
      <c r="S94" s="178"/>
      <c r="T94" s="85"/>
      <c r="U94" s="85"/>
      <c r="V94" s="85"/>
      <c r="W94" s="85"/>
      <c r="X94" s="85">
        <f t="shared" si="10"/>
        <v>7.7782325990717924E-2</v>
      </c>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3"/>
      <c r="BJ94" s="163"/>
      <c r="BK94" s="163"/>
      <c r="BL94" s="163"/>
      <c r="BM94" s="163"/>
      <c r="BN94" s="163"/>
      <c r="BO94" s="163"/>
      <c r="BP94" s="163"/>
      <c r="BQ94" s="163"/>
      <c r="BR94" s="163"/>
      <c r="BS94" s="163"/>
      <c r="BT94" s="163"/>
      <c r="BU94" s="163"/>
      <c r="BV94" s="163"/>
      <c r="BW94" s="163"/>
      <c r="BX94" s="163"/>
      <c r="BY94" s="163"/>
      <c r="BZ94" s="163"/>
      <c r="CA94" s="163"/>
      <c r="CB94" s="163"/>
      <c r="CC94" s="163"/>
      <c r="CD94" s="163"/>
      <c r="CE94" s="163"/>
      <c r="CF94" s="163"/>
      <c r="CG94" s="163"/>
      <c r="CH94" s="163"/>
      <c r="CI94" s="163"/>
      <c r="CJ94" s="163"/>
      <c r="CK94" s="163"/>
      <c r="CL94" s="163"/>
      <c r="CM94" s="163"/>
      <c r="CN94" s="163"/>
      <c r="CO94" s="163"/>
      <c r="CP94" s="163"/>
      <c r="CQ94" s="163"/>
      <c r="CR94" s="163"/>
      <c r="CS94" s="163"/>
      <c r="CT94" s="163"/>
      <c r="CU94" s="163"/>
      <c r="CV94" s="163"/>
      <c r="CW94" s="163"/>
      <c r="CX94" s="163"/>
      <c r="CY94" s="163"/>
      <c r="CZ94" s="163"/>
      <c r="DA94" s="163"/>
      <c r="DB94" s="163"/>
      <c r="DC94" s="163"/>
      <c r="DD94" s="163"/>
      <c r="DE94" s="163"/>
      <c r="DF94" s="163"/>
      <c r="DG94" s="163"/>
      <c r="DH94" s="163"/>
      <c r="DI94" s="163"/>
      <c r="DJ94" s="163"/>
      <c r="DK94" s="163"/>
      <c r="DL94" s="163"/>
      <c r="DM94" s="163"/>
      <c r="DN94" s="163"/>
      <c r="DO94" s="163"/>
      <c r="DP94" s="163"/>
      <c r="DQ94" s="163"/>
      <c r="DR94" s="163"/>
      <c r="DS94" s="163"/>
      <c r="DT94" s="163"/>
      <c r="DU94" s="163"/>
      <c r="DV94" s="163"/>
      <c r="DW94" s="163"/>
      <c r="DX94" s="163"/>
      <c r="DY94" s="163"/>
      <c r="DZ94" s="163"/>
      <c r="EA94" s="163"/>
      <c r="EB94" s="163"/>
      <c r="EC94" s="163"/>
      <c r="ED94" s="163"/>
      <c r="EE94" s="163"/>
      <c r="EF94" s="163"/>
      <c r="EG94" s="163"/>
      <c r="EH94" s="163"/>
      <c r="EI94" s="163"/>
      <c r="EJ94" s="163"/>
      <c r="EK94" s="163"/>
      <c r="EL94" s="163"/>
      <c r="EM94" s="163"/>
      <c r="EN94" s="163"/>
      <c r="EO94" s="163"/>
      <c r="EP94" s="163"/>
      <c r="EQ94" s="163"/>
      <c r="ER94" s="163"/>
      <c r="ES94" s="163"/>
      <c r="ET94" s="163"/>
      <c r="EU94" s="163"/>
      <c r="EV94" s="163"/>
      <c r="EW94" s="163"/>
      <c r="EX94" s="163"/>
      <c r="EY94" s="163"/>
      <c r="EZ94" s="163"/>
      <c r="FA94" s="163"/>
      <c r="FB94" s="163"/>
      <c r="FC94" s="163"/>
      <c r="FD94" s="163"/>
      <c r="FE94" s="163"/>
      <c r="FF94" s="163"/>
      <c r="FG94" s="163"/>
      <c r="FH94" s="163"/>
      <c r="FI94" s="163"/>
      <c r="FJ94" s="163"/>
      <c r="FK94" s="163"/>
      <c r="FL94" s="163"/>
      <c r="FM94" s="163"/>
      <c r="FN94" s="163"/>
      <c r="FO94" s="163"/>
      <c r="FP94" s="163"/>
      <c r="FQ94" s="163"/>
      <c r="FR94" s="163"/>
      <c r="FS94" s="163"/>
      <c r="FT94" s="163"/>
      <c r="FU94" s="163"/>
      <c r="FV94" s="163"/>
      <c r="FW94" s="163"/>
      <c r="FX94" s="163"/>
      <c r="FY94" s="163"/>
      <c r="FZ94" s="163"/>
      <c r="GA94" s="163"/>
      <c r="GB94" s="163"/>
      <c r="GC94" s="163"/>
      <c r="GD94" s="163"/>
      <c r="GE94" s="163"/>
      <c r="GF94" s="163"/>
      <c r="GG94" s="163"/>
      <c r="GH94" s="163"/>
      <c r="GI94" s="163"/>
      <c r="GJ94" s="163"/>
      <c r="GK94" s="163"/>
      <c r="GL94" s="163"/>
      <c r="GM94" s="163"/>
      <c r="GN94" s="163"/>
      <c r="GO94" s="163"/>
      <c r="GP94" s="163"/>
      <c r="GQ94" s="163"/>
      <c r="GR94" s="163"/>
      <c r="GS94" s="163"/>
      <c r="GT94" s="163"/>
      <c r="GU94" s="163"/>
      <c r="GV94" s="163"/>
      <c r="GW94" s="163"/>
      <c r="GX94" s="163"/>
      <c r="GY94" s="163"/>
      <c r="GZ94" s="163"/>
      <c r="HA94" s="163"/>
      <c r="HB94" s="163"/>
      <c r="HC94" s="163"/>
      <c r="HD94" s="163"/>
      <c r="HE94" s="163"/>
      <c r="HF94" s="163"/>
    </row>
    <row r="95" spans="1:214" outlineLevel="1" x14ac:dyDescent="0.2">
      <c r="A95" s="163"/>
      <c r="B95" s="173" t="s">
        <v>153</v>
      </c>
      <c r="C95" s="173"/>
      <c r="D95" s="163"/>
      <c r="E95" s="163"/>
      <c r="F95" s="163"/>
      <c r="G95" s="163"/>
      <c r="H95" s="163"/>
      <c r="I95" s="163"/>
      <c r="J95" s="163"/>
      <c r="K95" s="176"/>
      <c r="L95" s="176"/>
      <c r="M95" s="176"/>
      <c r="N95" s="176"/>
      <c r="O95" s="176"/>
      <c r="P95" s="176"/>
      <c r="Q95" s="176"/>
      <c r="R95" s="176"/>
      <c r="S95" s="176"/>
      <c r="T95" s="176">
        <f>SUM(T81:T94)</f>
        <v>0.99999999999999978</v>
      </c>
      <c r="U95" s="176">
        <f>SUM(U81:U94)</f>
        <v>1.0000000000000002</v>
      </c>
      <c r="V95" s="176">
        <f>SUM(V81:V94)</f>
        <v>1</v>
      </c>
      <c r="W95" s="176">
        <f>SUM(W81:W94)</f>
        <v>0.99999999999999989</v>
      </c>
      <c r="X95" s="176">
        <f>SUM(X81:X94)</f>
        <v>0.99999999999999989</v>
      </c>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c r="BZ95" s="163"/>
      <c r="CA95" s="163"/>
      <c r="CB95" s="163"/>
      <c r="CC95" s="163"/>
      <c r="CD95" s="163"/>
      <c r="CE95" s="163"/>
      <c r="CF95" s="163"/>
      <c r="CG95" s="163"/>
      <c r="CH95" s="163"/>
      <c r="CI95" s="163"/>
      <c r="CJ95" s="163"/>
      <c r="CK95" s="163"/>
      <c r="CL95" s="163"/>
      <c r="CM95" s="163"/>
      <c r="CN95" s="163"/>
      <c r="CO95" s="163"/>
      <c r="CP95" s="163"/>
      <c r="CQ95" s="163"/>
      <c r="CR95" s="163"/>
      <c r="CS95" s="163"/>
      <c r="CT95" s="163"/>
      <c r="CU95" s="163"/>
      <c r="CV95" s="163"/>
      <c r="CW95" s="163"/>
      <c r="CX95" s="163"/>
      <c r="CY95" s="163"/>
      <c r="CZ95" s="163"/>
      <c r="DA95" s="163"/>
      <c r="DB95" s="163"/>
      <c r="DC95" s="163"/>
      <c r="DD95" s="163"/>
      <c r="DE95" s="163"/>
      <c r="DF95" s="163"/>
      <c r="DG95" s="163"/>
      <c r="DH95" s="163"/>
      <c r="DI95" s="163"/>
      <c r="DJ95" s="163"/>
      <c r="DK95" s="163"/>
      <c r="DL95" s="163"/>
      <c r="DM95" s="163"/>
      <c r="DN95" s="163"/>
      <c r="DO95" s="163"/>
      <c r="DP95" s="163"/>
      <c r="DQ95" s="163"/>
      <c r="DR95" s="163"/>
      <c r="DS95" s="163"/>
      <c r="DT95" s="163"/>
      <c r="DU95" s="163"/>
      <c r="DV95" s="163"/>
      <c r="DW95" s="163"/>
      <c r="DX95" s="163"/>
      <c r="DY95" s="163"/>
      <c r="DZ95" s="163"/>
      <c r="EA95" s="163"/>
      <c r="EB95" s="163"/>
      <c r="EC95" s="163"/>
      <c r="ED95" s="163"/>
      <c r="EE95" s="163"/>
      <c r="EF95" s="163"/>
      <c r="EG95" s="163"/>
      <c r="EH95" s="163"/>
      <c r="EI95" s="163"/>
      <c r="EJ95" s="163"/>
      <c r="EK95" s="163"/>
      <c r="EL95" s="163"/>
      <c r="EM95" s="163"/>
      <c r="EN95" s="163"/>
      <c r="EO95" s="163"/>
      <c r="EP95" s="163"/>
      <c r="EQ95" s="163"/>
      <c r="ER95" s="163"/>
      <c r="ES95" s="163"/>
      <c r="ET95" s="163"/>
      <c r="EU95" s="163"/>
      <c r="EV95" s="163"/>
      <c r="EW95" s="163"/>
      <c r="EX95" s="163"/>
      <c r="EY95" s="163"/>
      <c r="EZ95" s="163"/>
      <c r="FA95" s="163"/>
      <c r="FB95" s="163"/>
      <c r="FC95" s="163"/>
      <c r="FD95" s="163"/>
      <c r="FE95" s="163"/>
      <c r="FF95" s="163"/>
      <c r="FG95" s="163"/>
      <c r="FH95" s="163"/>
      <c r="FI95" s="163"/>
      <c r="FJ95" s="163"/>
      <c r="FK95" s="163"/>
      <c r="FL95" s="163"/>
      <c r="FM95" s="163"/>
      <c r="FN95" s="163"/>
      <c r="FO95" s="163"/>
      <c r="FP95" s="163"/>
      <c r="FQ95" s="163"/>
      <c r="FR95" s="163"/>
      <c r="FS95" s="163"/>
      <c r="FT95" s="163"/>
      <c r="FU95" s="163"/>
      <c r="FV95" s="163"/>
      <c r="FW95" s="163"/>
      <c r="FX95" s="163"/>
      <c r="FY95" s="163"/>
      <c r="FZ95" s="163"/>
      <c r="GA95" s="163"/>
      <c r="GB95" s="163"/>
      <c r="GC95" s="163"/>
      <c r="GD95" s="163"/>
      <c r="GE95" s="163"/>
      <c r="GF95" s="163"/>
      <c r="GG95" s="163"/>
      <c r="GH95" s="163"/>
      <c r="GI95" s="163"/>
      <c r="GJ95" s="163"/>
      <c r="GK95" s="163"/>
      <c r="GL95" s="163"/>
      <c r="GM95" s="163"/>
      <c r="GN95" s="163"/>
      <c r="GO95" s="163"/>
      <c r="GP95" s="163"/>
      <c r="GQ95" s="163"/>
      <c r="GR95" s="163"/>
      <c r="GS95" s="163"/>
      <c r="GT95" s="163"/>
      <c r="GU95" s="163"/>
      <c r="GV95" s="163"/>
      <c r="GW95" s="163"/>
      <c r="GX95" s="163"/>
      <c r="GY95" s="163"/>
      <c r="GZ95" s="163"/>
      <c r="HA95" s="163"/>
      <c r="HB95" s="163"/>
      <c r="HC95" s="163"/>
      <c r="HD95" s="163"/>
      <c r="HE95" s="163"/>
      <c r="HF95" s="163"/>
    </row>
    <row r="96" spans="1:214" s="163" customFormat="1" outlineLevel="1" x14ac:dyDescent="0.2"/>
    <row r="97" spans="1:214" s="163" customFormat="1" outlineLevel="1" x14ac:dyDescent="0.2">
      <c r="B97" s="169" t="s">
        <v>312</v>
      </c>
      <c r="C97" s="169"/>
    </row>
    <row r="98" spans="1:214" s="163" customFormat="1" outlineLevel="1" x14ac:dyDescent="0.2">
      <c r="B98" s="163" t="s">
        <v>221</v>
      </c>
      <c r="E98" s="163" t="s">
        <v>79</v>
      </c>
      <c r="J98" s="70"/>
      <c r="K98" s="70"/>
      <c r="L98" s="70"/>
      <c r="M98" s="70"/>
      <c r="N98" s="70"/>
      <c r="O98" s="70"/>
      <c r="P98" s="70"/>
      <c r="Q98" s="70"/>
      <c r="R98" s="70"/>
      <c r="S98" s="70"/>
      <c r="T98" s="96" cm="1">
        <f t="array" ref="T98">SUMPRODUCT(T81:T90,TRANSPOSE(K22:T22))</f>
        <v>2.8774340804990563E-2</v>
      </c>
      <c r="U98" s="96" cm="1">
        <f t="array" ref="U98">SUMPRODUCT(U82:U91,TRANSPOSE(L22:U22))</f>
        <v>3.0434619073313834E-2</v>
      </c>
      <c r="V98" s="96" cm="1">
        <f t="array" ref="V98">SUMPRODUCT(V83:V92,TRANSPOSE(M22:V22))</f>
        <v>3.2499599939257044E-2</v>
      </c>
      <c r="W98" s="96" cm="1">
        <f t="array" ref="W98">SUMPRODUCT(W84:W93,TRANSPOSE(N22:W22))</f>
        <v>3.3492227348759875E-2</v>
      </c>
      <c r="X98" s="96" cm="1">
        <f t="array" ref="X98">SUMPRODUCT(X85:X94,TRANSPOSE(O22:X22))</f>
        <v>3.4109296661240671E-2</v>
      </c>
    </row>
    <row r="99" spans="1:214" outlineLevel="1" x14ac:dyDescent="0.2">
      <c r="A99" s="163"/>
      <c r="B99" s="163"/>
      <c r="C99" s="163"/>
      <c r="D99" s="163"/>
      <c r="E99" s="163"/>
      <c r="F99" s="163"/>
      <c r="G99" s="163"/>
      <c r="H99" s="163"/>
      <c r="I99" s="163"/>
      <c r="J99" s="163"/>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163"/>
      <c r="BU99" s="163"/>
      <c r="BV99" s="163"/>
      <c r="BW99" s="163"/>
      <c r="BX99" s="163"/>
      <c r="BY99" s="163"/>
      <c r="BZ99" s="163"/>
      <c r="CA99" s="163"/>
      <c r="CB99" s="163"/>
      <c r="CC99" s="163"/>
      <c r="CD99" s="163"/>
      <c r="CE99" s="163"/>
      <c r="CF99" s="163"/>
      <c r="CG99" s="163"/>
      <c r="CH99" s="163"/>
      <c r="CI99" s="163"/>
      <c r="CJ99" s="163"/>
      <c r="CK99" s="163"/>
      <c r="CL99" s="163"/>
      <c r="CM99" s="163"/>
      <c r="CN99" s="163"/>
      <c r="CO99" s="163"/>
      <c r="CP99" s="163"/>
      <c r="CQ99" s="163"/>
      <c r="CR99" s="163"/>
      <c r="CS99" s="163"/>
      <c r="CT99" s="163"/>
      <c r="CU99" s="163"/>
      <c r="CV99" s="163"/>
      <c r="CW99" s="163"/>
      <c r="CX99" s="163"/>
      <c r="CY99" s="163"/>
      <c r="CZ99" s="163"/>
      <c r="DA99" s="163"/>
      <c r="DB99" s="163"/>
      <c r="DC99" s="163"/>
      <c r="DD99" s="163"/>
      <c r="DE99" s="163"/>
      <c r="DF99" s="163"/>
      <c r="DG99" s="163"/>
      <c r="DH99" s="163"/>
      <c r="DI99" s="163"/>
      <c r="DJ99" s="163"/>
      <c r="DK99" s="163"/>
      <c r="DL99" s="163"/>
      <c r="DM99" s="163"/>
      <c r="DN99" s="163"/>
      <c r="DO99" s="163"/>
      <c r="DP99" s="163"/>
      <c r="DQ99" s="163"/>
      <c r="DR99" s="163"/>
      <c r="DS99" s="163"/>
      <c r="DT99" s="163"/>
      <c r="DU99" s="163"/>
      <c r="DV99" s="163"/>
      <c r="DW99" s="163"/>
      <c r="DX99" s="163"/>
      <c r="DY99" s="163"/>
      <c r="DZ99" s="163"/>
      <c r="EA99" s="163"/>
      <c r="EB99" s="163"/>
      <c r="EC99" s="163"/>
      <c r="ED99" s="163"/>
      <c r="EE99" s="163"/>
      <c r="EF99" s="163"/>
      <c r="EG99" s="163"/>
      <c r="EH99" s="163"/>
      <c r="EI99" s="163"/>
      <c r="EJ99" s="163"/>
      <c r="EK99" s="163"/>
      <c r="EL99" s="163"/>
      <c r="EM99" s="163"/>
      <c r="EN99" s="163"/>
      <c r="EO99" s="163"/>
      <c r="EP99" s="163"/>
      <c r="EQ99" s="163"/>
      <c r="ER99" s="163"/>
      <c r="ES99" s="163"/>
      <c r="ET99" s="163"/>
      <c r="EU99" s="163"/>
      <c r="EV99" s="163"/>
      <c r="EW99" s="163"/>
      <c r="EX99" s="163"/>
      <c r="EY99" s="163"/>
      <c r="EZ99" s="163"/>
      <c r="FA99" s="163"/>
      <c r="FB99" s="163"/>
      <c r="FC99" s="163"/>
      <c r="FD99" s="163"/>
      <c r="FE99" s="163"/>
      <c r="FF99" s="163"/>
      <c r="FG99" s="163"/>
      <c r="FH99" s="163"/>
      <c r="FI99" s="163"/>
      <c r="FJ99" s="163"/>
      <c r="FK99" s="163"/>
      <c r="FL99" s="163"/>
      <c r="FM99" s="163"/>
      <c r="FN99" s="163"/>
      <c r="FO99" s="163"/>
      <c r="FP99" s="163"/>
      <c r="FQ99" s="163"/>
      <c r="FR99" s="163"/>
      <c r="FS99" s="163"/>
      <c r="FT99" s="163"/>
      <c r="FU99" s="163"/>
      <c r="FV99" s="163"/>
      <c r="FW99" s="163"/>
      <c r="FX99" s="163"/>
      <c r="FY99" s="163"/>
      <c r="FZ99" s="163"/>
      <c r="GA99" s="163"/>
      <c r="GB99" s="163"/>
      <c r="GC99" s="163"/>
      <c r="GD99" s="163"/>
      <c r="GE99" s="163"/>
      <c r="GF99" s="163"/>
      <c r="GG99" s="163"/>
      <c r="GH99" s="163"/>
      <c r="GI99" s="163"/>
      <c r="GJ99" s="163"/>
      <c r="GK99" s="163"/>
      <c r="GL99" s="163"/>
      <c r="GM99" s="163"/>
      <c r="GN99" s="163"/>
      <c r="GO99" s="163"/>
      <c r="GP99" s="163"/>
      <c r="GQ99" s="163"/>
      <c r="GR99" s="163"/>
      <c r="GS99" s="163"/>
      <c r="GT99" s="163"/>
      <c r="GU99" s="163"/>
      <c r="GV99" s="163"/>
      <c r="GW99" s="163"/>
      <c r="GX99" s="163"/>
      <c r="GY99" s="163"/>
      <c r="GZ99" s="163"/>
      <c r="HA99" s="163"/>
      <c r="HB99" s="163"/>
      <c r="HC99" s="163"/>
      <c r="HD99" s="163"/>
      <c r="HE99" s="163"/>
      <c r="HF99" s="163"/>
    </row>
    <row r="100" spans="1:214" s="163" customFormat="1" x14ac:dyDescent="0.2"/>
    <row r="101" spans="1:214" s="163" customFormat="1" x14ac:dyDescent="0.2">
      <c r="A101" s="87"/>
      <c r="B101" s="86"/>
      <c r="C101" s="86"/>
      <c r="D101" s="87"/>
      <c r="E101" s="87"/>
      <c r="F101" s="87"/>
      <c r="G101" s="87"/>
      <c r="H101" s="87"/>
      <c r="I101" s="87"/>
      <c r="J101" s="88"/>
      <c r="K101" s="88"/>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CC101" s="87"/>
      <c r="CD101" s="87"/>
      <c r="CE101" s="87"/>
      <c r="CF101" s="87"/>
      <c r="CG101" s="87"/>
      <c r="CH101" s="87"/>
      <c r="CI101" s="87"/>
      <c r="CJ101" s="87"/>
      <c r="CK101" s="87"/>
      <c r="CL101" s="87"/>
      <c r="CM101" s="87"/>
      <c r="CN101" s="87"/>
      <c r="CO101" s="87"/>
      <c r="CP101" s="87"/>
      <c r="CQ101" s="87"/>
      <c r="CR101" s="87"/>
      <c r="CS101" s="87"/>
      <c r="CT101" s="87"/>
      <c r="CU101" s="87"/>
      <c r="CV101" s="87"/>
      <c r="CW101" s="87"/>
      <c r="CX101" s="87"/>
      <c r="CY101" s="87"/>
      <c r="CZ101" s="87"/>
      <c r="DA101" s="87"/>
      <c r="DB101" s="87"/>
      <c r="DC101" s="87"/>
      <c r="DD101" s="87"/>
      <c r="DE101" s="87"/>
      <c r="DF101" s="87"/>
      <c r="DG101" s="87"/>
      <c r="DH101" s="87"/>
      <c r="DI101" s="87"/>
      <c r="DJ101" s="87"/>
      <c r="DK101" s="87"/>
      <c r="DL101" s="87"/>
      <c r="DM101" s="87"/>
      <c r="DN101" s="87"/>
      <c r="DO101" s="87"/>
      <c r="DP101" s="87"/>
      <c r="DQ101" s="87"/>
      <c r="DR101" s="87"/>
      <c r="DS101" s="87"/>
      <c r="DT101" s="87"/>
      <c r="DU101" s="87"/>
      <c r="DV101" s="87"/>
      <c r="DW101" s="87"/>
      <c r="DX101" s="87"/>
      <c r="DY101" s="87"/>
      <c r="DZ101" s="87"/>
      <c r="EA101" s="87"/>
      <c r="EB101" s="87"/>
      <c r="EC101" s="87"/>
      <c r="ED101" s="87"/>
      <c r="EE101" s="87"/>
      <c r="EF101" s="87"/>
      <c r="EG101" s="87"/>
      <c r="EH101" s="87"/>
      <c r="EI101" s="87"/>
      <c r="EJ101" s="87"/>
      <c r="EK101" s="87"/>
      <c r="EL101" s="87"/>
      <c r="EM101" s="87"/>
      <c r="EN101" s="87"/>
      <c r="EO101" s="87"/>
      <c r="EP101" s="87"/>
      <c r="EQ101" s="87"/>
      <c r="ER101" s="87"/>
      <c r="ES101" s="87"/>
      <c r="ET101" s="87"/>
      <c r="EU101" s="87"/>
      <c r="EV101" s="87"/>
      <c r="EW101" s="87"/>
      <c r="EX101" s="87"/>
      <c r="EY101" s="87"/>
      <c r="EZ101" s="87"/>
      <c r="FA101" s="87"/>
      <c r="FB101" s="87"/>
      <c r="FC101" s="87"/>
      <c r="FD101" s="87"/>
      <c r="FE101" s="87"/>
      <c r="FF101" s="87"/>
      <c r="FG101" s="87"/>
      <c r="FH101" s="87"/>
      <c r="FI101" s="87"/>
      <c r="FJ101" s="87"/>
      <c r="FK101" s="87"/>
      <c r="FL101" s="87"/>
      <c r="FM101" s="87"/>
      <c r="FN101" s="87"/>
      <c r="FO101" s="87"/>
      <c r="FP101" s="87"/>
      <c r="FQ101" s="87"/>
      <c r="FR101" s="87"/>
      <c r="FS101" s="87"/>
      <c r="FT101" s="87"/>
      <c r="FU101" s="87"/>
      <c r="FV101" s="87"/>
      <c r="FW101" s="87"/>
      <c r="FX101" s="87"/>
      <c r="FY101" s="87"/>
      <c r="FZ101" s="87"/>
      <c r="GA101" s="87"/>
      <c r="GB101" s="87"/>
      <c r="GC101" s="87"/>
      <c r="GD101" s="87"/>
      <c r="GE101" s="87"/>
      <c r="GF101" s="87"/>
      <c r="GG101" s="87"/>
      <c r="GH101" s="87"/>
      <c r="GI101" s="87"/>
      <c r="GJ101" s="87"/>
      <c r="GK101" s="87"/>
      <c r="GL101" s="87"/>
      <c r="GM101" s="87"/>
      <c r="GN101" s="87"/>
      <c r="GO101" s="87"/>
      <c r="GP101" s="87"/>
      <c r="GQ101" s="87"/>
      <c r="GR101" s="87"/>
      <c r="GS101" s="87"/>
      <c r="GT101" s="87"/>
      <c r="GU101" s="87"/>
      <c r="GV101" s="87"/>
      <c r="GW101" s="87"/>
      <c r="GX101" s="87"/>
      <c r="GY101" s="87"/>
      <c r="GZ101" s="87"/>
      <c r="HA101" s="87"/>
      <c r="HB101" s="87"/>
      <c r="HC101" s="87"/>
    </row>
    <row r="102" spans="1:214" s="87" customFormat="1" x14ac:dyDescent="0.2">
      <c r="A102" s="184"/>
      <c r="B102" s="184" t="s">
        <v>313</v>
      </c>
      <c r="C102" s="184"/>
      <c r="D102" s="184"/>
      <c r="E102" s="184"/>
      <c r="F102" s="184"/>
      <c r="G102" s="184"/>
      <c r="H102" s="184"/>
      <c r="I102" s="184"/>
      <c r="J102" s="186">
        <v>2017</v>
      </c>
      <c r="K102" s="186">
        <v>2018</v>
      </c>
      <c r="L102" s="186">
        <v>2019</v>
      </c>
      <c r="M102" s="186">
        <v>2020</v>
      </c>
      <c r="N102" s="186">
        <v>2021</v>
      </c>
      <c r="O102" s="186">
        <v>2022</v>
      </c>
      <c r="P102" s="186">
        <v>2023</v>
      </c>
      <c r="Q102" s="186">
        <v>2024</v>
      </c>
      <c r="R102" s="186">
        <v>2025</v>
      </c>
      <c r="S102" s="186">
        <v>2026</v>
      </c>
      <c r="T102" s="186">
        <v>2027</v>
      </c>
      <c r="U102" s="186">
        <v>2028</v>
      </c>
      <c r="V102" s="186">
        <v>2029</v>
      </c>
      <c r="W102" s="186">
        <v>2030</v>
      </c>
      <c r="X102" s="186">
        <v>2031</v>
      </c>
      <c r="Y102" s="184"/>
      <c r="Z102" s="184"/>
      <c r="AA102" s="184" t="s">
        <v>40</v>
      </c>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c r="BF102" s="184"/>
      <c r="BG102" s="184"/>
      <c r="BH102" s="184"/>
      <c r="BI102" s="184"/>
      <c r="BJ102" s="184"/>
      <c r="BK102" s="184"/>
      <c r="BL102" s="184"/>
      <c r="BM102" s="184"/>
      <c r="BN102" s="184"/>
      <c r="BO102" s="184"/>
      <c r="BP102" s="184"/>
      <c r="BQ102" s="184"/>
      <c r="BR102" s="184"/>
      <c r="BS102" s="184"/>
      <c r="BT102" s="184"/>
      <c r="BU102" s="184"/>
      <c r="BV102" s="184"/>
      <c r="BW102" s="184"/>
      <c r="BX102" s="184"/>
      <c r="BY102" s="184"/>
      <c r="BZ102" s="184"/>
      <c r="CA102" s="184"/>
      <c r="CB102" s="184"/>
      <c r="CC102" s="184"/>
      <c r="CD102" s="184"/>
      <c r="CE102" s="184"/>
      <c r="CF102" s="184"/>
      <c r="CG102" s="184"/>
      <c r="CH102" s="184"/>
      <c r="CI102" s="184"/>
      <c r="CJ102" s="184"/>
      <c r="CK102" s="184"/>
      <c r="CL102" s="184"/>
      <c r="CM102" s="184"/>
      <c r="CN102" s="184"/>
      <c r="CO102" s="184"/>
      <c r="CP102" s="184"/>
      <c r="CQ102" s="184"/>
      <c r="CR102" s="184"/>
      <c r="CS102" s="184"/>
      <c r="CT102" s="184"/>
      <c r="CU102" s="184"/>
      <c r="CV102" s="184"/>
      <c r="CW102" s="184"/>
      <c r="CX102" s="184"/>
      <c r="CY102" s="184"/>
      <c r="CZ102" s="184"/>
      <c r="DA102" s="184"/>
      <c r="DB102" s="184"/>
      <c r="DC102" s="184"/>
      <c r="DD102" s="184"/>
      <c r="DE102" s="184"/>
      <c r="DF102" s="184"/>
      <c r="DG102" s="184"/>
      <c r="DH102" s="184"/>
      <c r="DI102" s="184"/>
      <c r="DJ102" s="184"/>
      <c r="DK102" s="184"/>
      <c r="DL102" s="184"/>
      <c r="DM102" s="184"/>
      <c r="DN102" s="184"/>
      <c r="DO102" s="184"/>
      <c r="DP102" s="184"/>
      <c r="DQ102" s="184"/>
      <c r="DR102" s="184"/>
      <c r="DS102" s="184"/>
      <c r="DT102" s="184"/>
      <c r="DU102" s="184"/>
      <c r="DV102" s="184"/>
      <c r="DW102" s="184"/>
      <c r="DX102" s="184"/>
      <c r="DY102" s="184"/>
      <c r="DZ102" s="184"/>
      <c r="EA102" s="184"/>
      <c r="EB102" s="184"/>
      <c r="EC102" s="184"/>
      <c r="ED102" s="184"/>
      <c r="EE102" s="184"/>
      <c r="EF102" s="184"/>
      <c r="EG102" s="184"/>
      <c r="EH102" s="184"/>
      <c r="EI102" s="184"/>
      <c r="EJ102" s="184"/>
      <c r="EK102" s="184"/>
      <c r="EL102" s="184"/>
      <c r="EM102" s="184"/>
      <c r="EN102" s="184"/>
      <c r="EO102" s="184"/>
      <c r="EP102" s="184"/>
      <c r="EQ102" s="184"/>
      <c r="ER102" s="184"/>
      <c r="ES102" s="184"/>
      <c r="ET102" s="184"/>
      <c r="EU102" s="184"/>
      <c r="EV102" s="184"/>
      <c r="EW102" s="184"/>
      <c r="EX102" s="184"/>
      <c r="EY102" s="184"/>
      <c r="EZ102" s="184"/>
      <c r="FA102" s="184"/>
      <c r="FB102" s="184"/>
      <c r="FC102" s="184"/>
      <c r="FD102" s="184"/>
      <c r="FE102" s="184"/>
      <c r="FF102" s="184"/>
      <c r="FG102" s="184"/>
      <c r="FH102" s="184"/>
      <c r="FI102" s="184"/>
      <c r="FJ102" s="184"/>
      <c r="FK102" s="184"/>
      <c r="FL102" s="184"/>
      <c r="FM102" s="184"/>
      <c r="FN102" s="184"/>
      <c r="FO102" s="184"/>
      <c r="FP102" s="184"/>
      <c r="FQ102" s="184"/>
      <c r="FR102" s="184"/>
      <c r="FS102" s="184"/>
      <c r="FT102" s="184"/>
      <c r="FU102" s="184"/>
      <c r="FV102" s="184"/>
      <c r="FW102" s="184"/>
      <c r="FX102" s="184"/>
      <c r="FY102" s="184"/>
      <c r="FZ102" s="184"/>
      <c r="GA102" s="184"/>
      <c r="GB102" s="184"/>
      <c r="GC102" s="184"/>
      <c r="GD102" s="184"/>
      <c r="GE102" s="184"/>
      <c r="GF102" s="184"/>
      <c r="GG102" s="184"/>
      <c r="GH102" s="184"/>
      <c r="GI102" s="184"/>
      <c r="GJ102" s="184"/>
      <c r="GK102" s="184"/>
      <c r="GL102" s="184"/>
      <c r="GM102" s="184"/>
      <c r="GN102" s="184"/>
      <c r="GO102" s="184"/>
      <c r="GP102" s="184"/>
      <c r="GQ102" s="184"/>
      <c r="GR102" s="184"/>
      <c r="GS102" s="184"/>
      <c r="GT102" s="184"/>
      <c r="GU102" s="184"/>
      <c r="GV102" s="184"/>
      <c r="GW102" s="184"/>
      <c r="GX102" s="184"/>
      <c r="GY102" s="184"/>
      <c r="GZ102" s="184"/>
      <c r="HA102" s="184"/>
      <c r="HB102" s="184"/>
      <c r="HC102" s="184"/>
    </row>
    <row r="103" spans="1:214" s="184" customFormat="1" x14ac:dyDescent="0.2">
      <c r="A103" s="163"/>
      <c r="B103" s="163"/>
      <c r="C103" s="163"/>
      <c r="D103" s="163"/>
      <c r="E103" s="163"/>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c r="AX103" s="163"/>
      <c r="AY103" s="163"/>
      <c r="AZ103" s="163"/>
      <c r="BA103" s="163"/>
      <c r="BB103" s="163"/>
      <c r="BC103" s="163"/>
      <c r="BD103" s="163"/>
      <c r="BE103" s="163"/>
      <c r="BF103" s="163"/>
      <c r="BG103" s="163"/>
      <c r="BH103" s="163"/>
      <c r="BI103" s="163"/>
      <c r="BJ103" s="163"/>
      <c r="BK103" s="163"/>
      <c r="BL103" s="163"/>
      <c r="BM103" s="163"/>
      <c r="BN103" s="163"/>
      <c r="BO103" s="163"/>
      <c r="BP103" s="163"/>
      <c r="BQ103" s="163"/>
      <c r="BR103" s="163"/>
      <c r="BS103" s="163"/>
      <c r="BT103" s="163"/>
      <c r="BU103" s="163"/>
      <c r="BV103" s="163"/>
      <c r="BW103" s="163"/>
      <c r="BX103" s="163"/>
      <c r="BY103" s="163"/>
      <c r="BZ103" s="163"/>
      <c r="CA103" s="163"/>
      <c r="CB103" s="163"/>
      <c r="CC103" s="163"/>
      <c r="CD103" s="163"/>
      <c r="CE103" s="163"/>
      <c r="CF103" s="163"/>
      <c r="CG103" s="163"/>
      <c r="CH103" s="163"/>
      <c r="CI103" s="163"/>
      <c r="CJ103" s="163"/>
      <c r="CK103" s="163"/>
      <c r="CL103" s="163"/>
      <c r="CM103" s="163"/>
      <c r="CN103" s="163"/>
      <c r="CO103" s="163"/>
      <c r="CP103" s="163"/>
      <c r="CQ103" s="163"/>
      <c r="CR103" s="163"/>
      <c r="CS103" s="163"/>
      <c r="CT103" s="163"/>
      <c r="CU103" s="163"/>
      <c r="CV103" s="163"/>
      <c r="CW103" s="163"/>
      <c r="CX103" s="163"/>
      <c r="CY103" s="163"/>
      <c r="CZ103" s="163"/>
      <c r="DA103" s="163"/>
      <c r="DB103" s="163"/>
      <c r="DC103" s="163"/>
      <c r="DD103" s="163"/>
      <c r="DE103" s="163"/>
      <c r="DF103" s="163"/>
      <c r="DG103" s="163"/>
      <c r="DH103" s="163"/>
      <c r="DI103" s="163"/>
      <c r="DJ103" s="163"/>
      <c r="DK103" s="163"/>
      <c r="DL103" s="163"/>
      <c r="DM103" s="163"/>
      <c r="DN103" s="163"/>
      <c r="DO103" s="163"/>
      <c r="DP103" s="163"/>
      <c r="DQ103" s="163"/>
      <c r="DR103" s="163"/>
      <c r="DS103" s="163"/>
      <c r="DT103" s="163"/>
      <c r="DU103" s="163"/>
      <c r="DV103" s="163"/>
      <c r="DW103" s="163"/>
      <c r="DX103" s="163"/>
      <c r="DY103" s="163"/>
      <c r="DZ103" s="163"/>
      <c r="EA103" s="163"/>
      <c r="EB103" s="163"/>
      <c r="EC103" s="163"/>
      <c r="ED103" s="163"/>
      <c r="EE103" s="163"/>
      <c r="EF103" s="163"/>
      <c r="EG103" s="163"/>
      <c r="EH103" s="163"/>
      <c r="EI103" s="163"/>
      <c r="EJ103" s="163"/>
      <c r="EK103" s="163"/>
      <c r="EL103" s="163"/>
      <c r="EM103" s="163"/>
      <c r="EN103" s="163"/>
      <c r="EO103" s="163"/>
      <c r="EP103" s="163"/>
      <c r="EQ103" s="163"/>
      <c r="ER103" s="163"/>
      <c r="ES103" s="163"/>
      <c r="ET103" s="163"/>
      <c r="EU103" s="163"/>
      <c r="EV103" s="163"/>
      <c r="EW103" s="163"/>
      <c r="EX103" s="163"/>
      <c r="EY103" s="163"/>
      <c r="EZ103" s="163"/>
      <c r="FA103" s="163"/>
      <c r="FB103" s="163"/>
      <c r="FC103" s="163"/>
      <c r="FD103" s="163"/>
      <c r="FE103" s="163"/>
      <c r="FF103" s="163"/>
      <c r="FG103" s="163"/>
      <c r="FH103" s="163"/>
      <c r="FI103" s="163"/>
      <c r="FJ103" s="163"/>
      <c r="FK103" s="163"/>
      <c r="FL103" s="163"/>
      <c r="FM103" s="163"/>
      <c r="FN103" s="163"/>
      <c r="FO103" s="163"/>
      <c r="FP103" s="163"/>
      <c r="FQ103" s="163"/>
      <c r="FR103" s="163"/>
      <c r="FS103" s="163"/>
      <c r="FT103" s="163"/>
      <c r="FU103" s="163"/>
      <c r="FV103" s="163"/>
      <c r="FW103" s="163"/>
      <c r="FX103" s="163"/>
      <c r="FY103" s="163"/>
      <c r="FZ103" s="163"/>
      <c r="GA103" s="163"/>
      <c r="GB103" s="163"/>
      <c r="GC103" s="163"/>
      <c r="GD103" s="163"/>
      <c r="GE103" s="163"/>
      <c r="GF103" s="163"/>
      <c r="GG103" s="163"/>
      <c r="GH103" s="163"/>
      <c r="GI103" s="163"/>
      <c r="GJ103" s="163"/>
      <c r="GK103" s="163"/>
      <c r="GL103" s="163"/>
      <c r="GM103" s="163"/>
      <c r="GN103" s="163"/>
      <c r="GO103" s="163"/>
      <c r="GP103" s="163"/>
      <c r="GQ103" s="163"/>
      <c r="GR103" s="163"/>
      <c r="GS103" s="163"/>
      <c r="GT103" s="163"/>
      <c r="GU103" s="163"/>
      <c r="GV103" s="163"/>
      <c r="GW103" s="163"/>
      <c r="GX103" s="163"/>
      <c r="GY103" s="163"/>
      <c r="GZ103" s="163"/>
      <c r="HA103" s="163"/>
      <c r="HB103" s="163"/>
      <c r="HC103" s="163"/>
    </row>
    <row r="104" spans="1:214" s="163" customFormat="1" outlineLevel="1" x14ac:dyDescent="0.2">
      <c r="B104" s="169" t="s">
        <v>314</v>
      </c>
      <c r="C104" s="169"/>
      <c r="K104" s="174"/>
      <c r="L104" s="174"/>
      <c r="M104" s="174"/>
      <c r="N104" s="174"/>
      <c r="O104" s="174"/>
      <c r="P104" s="174"/>
      <c r="Q104" s="174"/>
      <c r="R104" s="174"/>
      <c r="S104" s="174"/>
      <c r="T104" s="174"/>
      <c r="U104" s="174"/>
      <c r="V104" s="174"/>
      <c r="W104" s="174"/>
      <c r="X104" s="174"/>
      <c r="Y104" s="175"/>
      <c r="Z104" s="175"/>
    </row>
    <row r="105" spans="1:214" s="163" customFormat="1" outlineLevel="1" x14ac:dyDescent="0.2">
      <c r="B105" s="177" t="s">
        <v>249</v>
      </c>
      <c r="C105" s="177">
        <v>2008</v>
      </c>
      <c r="E105" s="163" t="s">
        <v>142</v>
      </c>
      <c r="J105" s="195">
        <f>IF(IF(AND(J$16=2017,$C105&lt;J$16),J$29/10,IF(J$16=$C105,J$29-SUM(J$104:J104),IF(J$16-$C105&lt;10,I105,0)))&lt;0,0,IF(AND(J$16=2017,$C105&lt;J$16),J$29/10,IF(J$16=$C105,J$29-SUM(J$104:J104),IF(J$16-$C105&lt;10,I105,0))))</f>
        <v>0</v>
      </c>
      <c r="K105" s="195">
        <f>IF(IF(AND(K$16=2017,$C105&lt;K$16),K$29/10,IF(K$16=$C105,K$29-SUM(K$104:K104),IF(K$16-$C105&lt;10,J105,0)))&lt;0,0,IF(AND(K$16=2017,$C105&lt;K$16),K$29/10,IF(K$16=$C105,K$29-SUM(K$104:K104),IF(K$16-$C105&lt;10,J105,0))))</f>
        <v>0</v>
      </c>
      <c r="L105" s="195">
        <f>IF(IF(AND(L$16=2017,$C105&lt;L$16),L$29/10,IF(L$16=$C105,L$29-SUM(L$104:L104),IF(L$16-$C105&lt;10,K105,0)))&lt;0,0,IF(AND(L$16=2017,$C105&lt;L$16),L$29/10,IF(L$16=$C105,L$29-SUM(L$104:L104),IF(L$16-$C105&lt;10,K105,0))))</f>
        <v>0</v>
      </c>
      <c r="M105" s="195">
        <f>IF(IF(AND(M$16=2017,$C105&lt;M$16),M$29/10,IF(M$16=$C105,M$29-SUM(M$104:M104),IF(M$16-$C105&lt;10,L105,0)))&lt;0,0,IF(AND(M$16=2017,$C105&lt;M$16),M$29/10,IF(M$16=$C105,M$29-SUM(M$104:M104),IF(M$16-$C105&lt;10,L105,0))))</f>
        <v>0</v>
      </c>
      <c r="N105" s="195">
        <f>IF(IF(AND(N$16=2017,$C105&lt;N$16),N$29/10,IF(N$16=$C105,N$29-SUM(N$104:N104),IF(N$16-$C105&lt;10,M105,0)))&lt;0,0,IF(AND(N$16=2017,$C105&lt;N$16),N$29/10,IF(N$16=$C105,N$29-SUM(N$104:N104),IF(N$16-$C105&lt;10,M105,0))))</f>
        <v>0</v>
      </c>
      <c r="O105" s="195">
        <f>IF(IF(AND(O$16=2017,$C105&lt;O$16),O$29/10,IF(O$16=$C105,O$29-SUM(O$104:O104),IF(O$16-$C105&lt;10,N105,0)))&lt;0,0,IF(AND(O$16=2017,$C105&lt;O$16),O$29/10,IF(O$16=$C105,O$29-SUM(O$104:O104),IF(O$16-$C105&lt;10,N105,0))))</f>
        <v>0</v>
      </c>
      <c r="P105" s="195">
        <f>IF(IF(AND(P$16=2017,$C105&lt;P$16),P$29/10,IF(P$16=$C105,P$29-SUM(P$104:P104),IF(P$16-$C105&lt;10,O105,0)))&lt;0,0,IF(AND(P$16=2017,$C105&lt;P$16),P$29/10,IF(P$16=$C105,P$29-SUM(P$104:P104),IF(P$16-$C105&lt;10,O105,0))))</f>
        <v>0</v>
      </c>
      <c r="Q105" s="195">
        <f>IF(IF(AND(Q$16=2017,$C105&lt;Q$16),Q$29/10,IF(Q$16=$C105,Q$29-SUM(Q$104:Q104),IF(Q$16-$C105&lt;10,P105,0)))&lt;0,0,IF(AND(Q$16=2017,$C105&lt;Q$16),Q$29/10,IF(Q$16=$C105,Q$29-SUM(Q$104:Q104),IF(Q$16-$C105&lt;10,P105,0))))</f>
        <v>0</v>
      </c>
      <c r="R105" s="195">
        <f>IF(IF(AND(R$16=2017,$C105&lt;R$16),R$29/10,IF(R$16=$C105,R$29-SUM(R$104:R104),IF(R$16-$C105&lt;10,Q105,0)))&lt;0,0,IF(AND(R$16=2017,$C105&lt;R$16),R$29/10,IF(R$16=$C105,R$29-SUM(R$104:R104),IF(R$16-$C105&lt;10,Q105,0))))</f>
        <v>0</v>
      </c>
      <c r="S105" s="195">
        <f>IF(IF(AND(S$16=2017,$C105&lt;S$16),S$29/10,IF(S$16=$C105,S$29-SUM(S$104:S104),IF(S$16-$C105&lt;10,R105,0)))&lt;0,0,IF(AND(S$16=2017,$C105&lt;S$16),S$29/10,IF(S$16=$C105,S$29-SUM(S$104:S104),IF(S$16-$C105&lt;10,R105,0))))</f>
        <v>0</v>
      </c>
      <c r="T105" s="195">
        <f>IF(IF(AND(T$16=2017,$C105&lt;T$16),T$29/10,IF(T$16=$C105,T$29-SUM(T$104:T104),IF(T$16-$C105&lt;10,S105,0)))&lt;0,0,IF(AND(T$16=2017,$C105&lt;T$16),T$29/10,IF(T$16=$C105,T$29-SUM(T$104:T104),IF(T$16-$C105&lt;10,S105,0))))</f>
        <v>0</v>
      </c>
      <c r="U105" s="195">
        <f>IF(IF(AND(U$16=2017,$C105&lt;U$16),U$29/10,IF(U$16=$C105,U$29-SUM(U$104:U104),IF(U$16-$C105&lt;10,T105,0)))&lt;0,0,IF(AND(U$16=2017,$C105&lt;U$16),U$29/10,IF(U$16=$C105,U$29-SUM(U$104:U104),IF(U$16-$C105&lt;10,T105,0))))</f>
        <v>0</v>
      </c>
      <c r="V105" s="195">
        <f>IF(IF(AND(V$16=2017,$C105&lt;V$16),V$29/10,IF(V$16=$C105,V$29-SUM(V$104:V104),IF(V$16-$C105&lt;10,U105,0)))&lt;0,0,IF(AND(V$16=2017,$C105&lt;V$16),V$29/10,IF(V$16=$C105,V$29-SUM(V$104:V104),IF(V$16-$C105&lt;10,U105,0))))</f>
        <v>0</v>
      </c>
      <c r="W105" s="195">
        <f>IF(IF(AND(W$16=2017,$C105&lt;W$16),W$29/10,IF(W$16=$C105,W$29-SUM(W$104:W104),IF(W$16-$C105&lt;10,V105,0)))&lt;0,0,IF(AND(W$16=2017,$C105&lt;W$16),W$29/10,IF(W$16=$C105,W$29-SUM(W$104:W104),IF(W$16-$C105&lt;10,V105,0))))</f>
        <v>0</v>
      </c>
      <c r="X105" s="195">
        <f>IF(IF(AND(X$16=2017,$C105&lt;X$16),X$29/10,IF(X$16=$C105,X$29-SUM(X$104:X104),IF(X$16-$C105&lt;10,W105,0)))&lt;0,0,IF(AND(X$16=2017,$C105&lt;X$16),X$29/10,IF(X$16=$C105,X$29-SUM(X$104:X104),IF(X$16-$C105&lt;10,W105,0))))</f>
        <v>0</v>
      </c>
      <c r="Y105" s="175"/>
      <c r="Z105" s="175"/>
      <c r="AA105" s="202" t="s">
        <v>305</v>
      </c>
    </row>
    <row r="106" spans="1:214" s="163" customFormat="1" outlineLevel="1" x14ac:dyDescent="0.2">
      <c r="B106" s="177" t="s">
        <v>249</v>
      </c>
      <c r="C106" s="173">
        <v>2009</v>
      </c>
      <c r="E106" s="163" t="s">
        <v>142</v>
      </c>
      <c r="J106" s="195">
        <f>IF(IF(AND(J$16=2017,$C106&lt;J$16),J$29/10,IF(J$16=$C106,J$29-SUM(J$104:J105),IF(J$16-$C106&lt;10,I106,0)))&lt;0,0,IF(AND(J$16=2017,$C106&lt;J$16),J$29/10,IF(J$16=$C106,J$29-SUM(J$104:J105),IF(J$16-$C106&lt;10,I106,0))))</f>
        <v>0</v>
      </c>
      <c r="K106" s="195">
        <f>IF(IF(AND(K$16=2017,$C106&lt;K$16),K$29/10,IF(K$16=$C106,K$29-SUM(K$104:K105),IF(K$16-$C106&lt;10,J106,0)))&lt;0,0,IF(AND(K$16=2017,$C106&lt;K$16),K$29/10,IF(K$16=$C106,K$29-SUM(K$104:K105),IF(K$16-$C106&lt;10,J106,0))))</f>
        <v>0</v>
      </c>
      <c r="L106" s="195">
        <f>IF(IF(AND(L$16=2017,$C106&lt;L$16),L$29/10,IF(L$16=$C106,L$29-SUM(L$104:L105),IF(L$16-$C106&lt;10,K106,0)))&lt;0,0,IF(AND(L$16=2017,$C106&lt;L$16),L$29/10,IF(L$16=$C106,L$29-SUM(L$104:L105),IF(L$16-$C106&lt;10,K106,0))))</f>
        <v>0</v>
      </c>
      <c r="M106" s="195">
        <f>IF(IF(AND(M$16=2017,$C106&lt;M$16),M$29/10,IF(M$16=$C106,M$29-SUM(M$104:M105),IF(M$16-$C106&lt;10,L106,0)))&lt;0,0,IF(AND(M$16=2017,$C106&lt;M$16),M$29/10,IF(M$16=$C106,M$29-SUM(M$104:M105),IF(M$16-$C106&lt;10,L106,0))))</f>
        <v>0</v>
      </c>
      <c r="N106" s="195">
        <f>IF(IF(AND(N$16=2017,$C106&lt;N$16),N$29/10,IF(N$16=$C106,N$29-SUM(N$104:N105),IF(N$16-$C106&lt;10,M106,0)))&lt;0,0,IF(AND(N$16=2017,$C106&lt;N$16),N$29/10,IF(N$16=$C106,N$29-SUM(N$104:N105),IF(N$16-$C106&lt;10,M106,0))))</f>
        <v>0</v>
      </c>
      <c r="O106" s="195">
        <f>IF(IF(AND(O$16=2017,$C106&lt;O$16),O$29/10,IF(O$16=$C106,O$29-SUM(O$104:O105),IF(O$16-$C106&lt;10,N106,0)))&lt;0,0,IF(AND(O$16=2017,$C106&lt;O$16),O$29/10,IF(O$16=$C106,O$29-SUM(O$104:O105),IF(O$16-$C106&lt;10,N106,0))))</f>
        <v>0</v>
      </c>
      <c r="P106" s="195">
        <f>IF(IF(AND(P$16=2017,$C106&lt;P$16),P$29/10,IF(P$16=$C106,P$29-SUM(P$104:P105),IF(P$16-$C106&lt;10,O106,0)))&lt;0,0,IF(AND(P$16=2017,$C106&lt;P$16),P$29/10,IF(P$16=$C106,P$29-SUM(P$104:P105),IF(P$16-$C106&lt;10,O106,0))))</f>
        <v>0</v>
      </c>
      <c r="Q106" s="195">
        <f>IF(IF(AND(Q$16=2017,$C106&lt;Q$16),Q$29/10,IF(Q$16=$C106,Q$29-SUM(Q$104:Q105),IF(Q$16-$C106&lt;10,P106,0)))&lt;0,0,IF(AND(Q$16=2017,$C106&lt;Q$16),Q$29/10,IF(Q$16=$C106,Q$29-SUM(Q$104:Q105),IF(Q$16-$C106&lt;10,P106,0))))</f>
        <v>0</v>
      </c>
      <c r="R106" s="195">
        <f>IF(IF(AND(R$16=2017,$C106&lt;R$16),R$29/10,IF(R$16=$C106,R$29-SUM(R$104:R105),IF(R$16-$C106&lt;10,Q106,0)))&lt;0,0,IF(AND(R$16=2017,$C106&lt;R$16),R$29/10,IF(R$16=$C106,R$29-SUM(R$104:R105),IF(R$16-$C106&lt;10,Q106,0))))</f>
        <v>0</v>
      </c>
      <c r="S106" s="195">
        <f>IF(IF(AND(S$16=2017,$C106&lt;S$16),S$29/10,IF(S$16=$C106,S$29-SUM(S$104:S105),IF(S$16-$C106&lt;10,R106,0)))&lt;0,0,IF(AND(S$16=2017,$C106&lt;S$16),S$29/10,IF(S$16=$C106,S$29-SUM(S$104:S105),IF(S$16-$C106&lt;10,R106,0))))</f>
        <v>0</v>
      </c>
      <c r="T106" s="195">
        <f>IF(IF(AND(T$16=2017,$C106&lt;T$16),T$29/10,IF(T$16=$C106,T$29-SUM(T$104:T105),IF(T$16-$C106&lt;10,S106,0)))&lt;0,0,IF(AND(T$16=2017,$C106&lt;T$16),T$29/10,IF(T$16=$C106,T$29-SUM(T$104:T105),IF(T$16-$C106&lt;10,S106,0))))</f>
        <v>0</v>
      </c>
      <c r="U106" s="195">
        <f>IF(IF(AND(U$16=2017,$C106&lt;U$16),U$29/10,IF(U$16=$C106,U$29-SUM(U$104:U105),IF(U$16-$C106&lt;10,T106,0)))&lt;0,0,IF(AND(U$16=2017,$C106&lt;U$16),U$29/10,IF(U$16=$C106,U$29-SUM(U$104:U105),IF(U$16-$C106&lt;10,T106,0))))</f>
        <v>0</v>
      </c>
      <c r="V106" s="195">
        <f>IF(IF(AND(V$16=2017,$C106&lt;V$16),V$29/10,IF(V$16=$C106,V$29-SUM(V$104:V105),IF(V$16-$C106&lt;10,U106,0)))&lt;0,0,IF(AND(V$16=2017,$C106&lt;V$16),V$29/10,IF(V$16=$C106,V$29-SUM(V$104:V105),IF(V$16-$C106&lt;10,U106,0))))</f>
        <v>0</v>
      </c>
      <c r="W106" s="195">
        <f>IF(IF(AND(W$16=2017,$C106&lt;W$16),W$29/10,IF(W$16=$C106,W$29-SUM(W$104:W105),IF(W$16-$C106&lt;10,V106,0)))&lt;0,0,IF(AND(W$16=2017,$C106&lt;W$16),W$29/10,IF(W$16=$C106,W$29-SUM(W$104:W105),IF(W$16-$C106&lt;10,V106,0))))</f>
        <v>0</v>
      </c>
      <c r="X106" s="195">
        <f>IF(IF(AND(X$16=2017,$C106&lt;X$16),X$29/10,IF(X$16=$C106,X$29-SUM(X$104:X105),IF(X$16-$C106&lt;10,W106,0)))&lt;0,0,IF(AND(X$16=2017,$C106&lt;X$16),X$29/10,IF(X$16=$C106,X$29-SUM(X$104:X105),IF(X$16-$C106&lt;10,W106,0))))</f>
        <v>0</v>
      </c>
    </row>
    <row r="107" spans="1:214" outlineLevel="1" x14ac:dyDescent="0.2">
      <c r="A107" s="163"/>
      <c r="B107" s="177" t="s">
        <v>249</v>
      </c>
      <c r="C107" s="177">
        <v>2010</v>
      </c>
      <c r="D107" s="163"/>
      <c r="E107" s="163" t="s">
        <v>142</v>
      </c>
      <c r="F107" s="163"/>
      <c r="G107" s="163"/>
      <c r="H107" s="163"/>
      <c r="I107" s="163"/>
      <c r="J107" s="195">
        <f>IF(IF(AND(J$16=2017,$C107&lt;J$16),J$29/10,IF(J$16=$C107,J$29-SUM(J$104:J106),IF(J$16-$C107&lt;10,I107,0)))&lt;0,0,IF(AND(J$16=2017,$C107&lt;J$16),J$29/10,IF(J$16=$C107,J$29-SUM(J$104:J106),IF(J$16-$C107&lt;10,I107,0))))</f>
        <v>0</v>
      </c>
      <c r="K107" s="195">
        <f>IF(IF(AND(K$16=2017,$C107&lt;K$16),K$29/10,IF(K$16=$C107,K$29-SUM(K$104:K106),IF(K$16-$C107&lt;10,J107,0)))&lt;0,0,IF(AND(K$16=2017,$C107&lt;K$16),K$29/10,IF(K$16=$C107,K$29-SUM(K$104:K106),IF(K$16-$C107&lt;10,J107,0))))</f>
        <v>0</v>
      </c>
      <c r="L107" s="195">
        <f>IF(IF(AND(L$16=2017,$C107&lt;L$16),L$29/10,IF(L$16=$C107,L$29-SUM(L$104:L106),IF(L$16-$C107&lt;10,K107,0)))&lt;0,0,IF(AND(L$16=2017,$C107&lt;L$16),L$29/10,IF(L$16=$C107,L$29-SUM(L$104:L106),IF(L$16-$C107&lt;10,K107,0))))</f>
        <v>0</v>
      </c>
      <c r="M107" s="195">
        <f>IF(IF(AND(M$16=2017,$C107&lt;M$16),M$29/10,IF(M$16=$C107,M$29-SUM(M$104:M106),IF(M$16-$C107&lt;10,L107,0)))&lt;0,0,IF(AND(M$16=2017,$C107&lt;M$16),M$29/10,IF(M$16=$C107,M$29-SUM(M$104:M106),IF(M$16-$C107&lt;10,L107,0))))</f>
        <v>0</v>
      </c>
      <c r="N107" s="195">
        <f>IF(IF(AND(N$16=2017,$C107&lt;N$16),N$29/10,IF(N$16=$C107,N$29-SUM(N$104:N106),IF(N$16-$C107&lt;10,M107,0)))&lt;0,0,IF(AND(N$16=2017,$C107&lt;N$16),N$29/10,IF(N$16=$C107,N$29-SUM(N$104:N106),IF(N$16-$C107&lt;10,M107,0))))</f>
        <v>0</v>
      </c>
      <c r="O107" s="195">
        <f>IF(IF(AND(O$16=2017,$C107&lt;O$16),O$29/10,IF(O$16=$C107,O$29-SUM(O$104:O106),IF(O$16-$C107&lt;10,N107,0)))&lt;0,0,IF(AND(O$16=2017,$C107&lt;O$16),O$29/10,IF(O$16=$C107,O$29-SUM(O$104:O106),IF(O$16-$C107&lt;10,N107,0))))</f>
        <v>0</v>
      </c>
      <c r="P107" s="195">
        <f>IF(IF(AND(P$16=2017,$C107&lt;P$16),P$29/10,IF(P$16=$C107,P$29-SUM(P$104:P106),IF(P$16-$C107&lt;10,O107,0)))&lt;0,0,IF(AND(P$16=2017,$C107&lt;P$16),P$29/10,IF(P$16=$C107,P$29-SUM(P$104:P106),IF(P$16-$C107&lt;10,O107,0))))</f>
        <v>0</v>
      </c>
      <c r="Q107" s="195">
        <f>IF(IF(AND(Q$16=2017,$C107&lt;Q$16),Q$29/10,IF(Q$16=$C107,Q$29-SUM(Q$104:Q106),IF(Q$16-$C107&lt;10,P107,0)))&lt;0,0,IF(AND(Q$16=2017,$C107&lt;Q$16),Q$29/10,IF(Q$16=$C107,Q$29-SUM(Q$104:Q106),IF(Q$16-$C107&lt;10,P107,0))))</f>
        <v>0</v>
      </c>
      <c r="R107" s="195">
        <f>IF(IF(AND(R$16=2017,$C107&lt;R$16),R$29/10,IF(R$16=$C107,R$29-SUM(R$104:R106),IF(R$16-$C107&lt;10,Q107,0)))&lt;0,0,IF(AND(R$16=2017,$C107&lt;R$16),R$29/10,IF(R$16=$C107,R$29-SUM(R$104:R106),IF(R$16-$C107&lt;10,Q107,0))))</f>
        <v>0</v>
      </c>
      <c r="S107" s="195">
        <f>IF(IF(AND(S$16=2017,$C107&lt;S$16),S$29/10,IF(S$16=$C107,S$29-SUM(S$104:S106),IF(S$16-$C107&lt;10,R107,0)))&lt;0,0,IF(AND(S$16=2017,$C107&lt;S$16),S$29/10,IF(S$16=$C107,S$29-SUM(S$104:S106),IF(S$16-$C107&lt;10,R107,0))))</f>
        <v>0</v>
      </c>
      <c r="T107" s="195">
        <f>IF(IF(AND(T$16=2017,$C107&lt;T$16),T$29/10,IF(T$16=$C107,T$29-SUM(T$104:T106),IF(T$16-$C107&lt;10,S107,0)))&lt;0,0,IF(AND(T$16=2017,$C107&lt;T$16),T$29/10,IF(T$16=$C107,T$29-SUM(T$104:T106),IF(T$16-$C107&lt;10,S107,0))))</f>
        <v>0</v>
      </c>
      <c r="U107" s="195">
        <f>IF(IF(AND(U$16=2017,$C107&lt;U$16),U$29/10,IF(U$16=$C107,U$29-SUM(U$104:U106),IF(U$16-$C107&lt;10,T107,0)))&lt;0,0,IF(AND(U$16=2017,$C107&lt;U$16),U$29/10,IF(U$16=$C107,U$29-SUM(U$104:U106),IF(U$16-$C107&lt;10,T107,0))))</f>
        <v>0</v>
      </c>
      <c r="V107" s="195">
        <f>IF(IF(AND(V$16=2017,$C107&lt;V$16),V$29/10,IF(V$16=$C107,V$29-SUM(V$104:V106),IF(V$16-$C107&lt;10,U107,0)))&lt;0,0,IF(AND(V$16=2017,$C107&lt;V$16),V$29/10,IF(V$16=$C107,V$29-SUM(V$104:V106),IF(V$16-$C107&lt;10,U107,0))))</f>
        <v>0</v>
      </c>
      <c r="W107" s="195">
        <f>IF(IF(AND(W$16=2017,$C107&lt;W$16),W$29/10,IF(W$16=$C107,W$29-SUM(W$104:W106),IF(W$16-$C107&lt;10,V107,0)))&lt;0,0,IF(AND(W$16=2017,$C107&lt;W$16),W$29/10,IF(W$16=$C107,W$29-SUM(W$104:W106),IF(W$16-$C107&lt;10,V107,0))))</f>
        <v>0</v>
      </c>
      <c r="X107" s="195">
        <f>IF(IF(AND(X$16=2017,$C107&lt;X$16),X$29/10,IF(X$16=$C107,X$29-SUM(X$104:X106),IF(X$16-$C107&lt;10,W107,0)))&lt;0,0,IF(AND(X$16=2017,$C107&lt;X$16),X$29/10,IF(X$16=$C107,X$29-SUM(X$104:X106),IF(X$16-$C107&lt;10,W107,0))))</f>
        <v>0</v>
      </c>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c r="BT107" s="163"/>
      <c r="BU107" s="163"/>
      <c r="BV107" s="163"/>
      <c r="BW107" s="163"/>
      <c r="BX107" s="163"/>
      <c r="BY107" s="163"/>
      <c r="BZ107" s="163"/>
      <c r="CA107" s="163"/>
      <c r="CB107" s="163"/>
      <c r="CC107" s="163"/>
      <c r="CD107" s="163"/>
      <c r="CE107" s="163"/>
      <c r="CF107" s="163"/>
      <c r="CG107" s="163"/>
      <c r="CH107" s="163"/>
      <c r="CI107" s="163"/>
      <c r="CJ107" s="163"/>
      <c r="CK107" s="163"/>
      <c r="CL107" s="163"/>
      <c r="CM107" s="163"/>
      <c r="CN107" s="163"/>
      <c r="CO107" s="163"/>
      <c r="CP107" s="163"/>
      <c r="CQ107" s="163"/>
      <c r="CR107" s="163"/>
      <c r="CS107" s="163"/>
      <c r="CT107" s="163"/>
      <c r="CU107" s="163"/>
      <c r="CV107" s="163"/>
      <c r="CW107" s="163"/>
      <c r="CX107" s="163"/>
      <c r="CY107" s="163"/>
      <c r="CZ107" s="163"/>
      <c r="DA107" s="163"/>
      <c r="DB107" s="163"/>
      <c r="DC107" s="163"/>
      <c r="DD107" s="163"/>
      <c r="DE107" s="163"/>
      <c r="DF107" s="163"/>
      <c r="DG107" s="163"/>
      <c r="DH107" s="163"/>
      <c r="DI107" s="163"/>
      <c r="DJ107" s="163"/>
      <c r="DK107" s="163"/>
      <c r="DL107" s="163"/>
      <c r="DM107" s="163"/>
      <c r="DN107" s="163"/>
      <c r="DO107" s="163"/>
      <c r="DP107" s="163"/>
      <c r="DQ107" s="163"/>
      <c r="DR107" s="163"/>
      <c r="DS107" s="163"/>
      <c r="DT107" s="163"/>
      <c r="DU107" s="163"/>
      <c r="DV107" s="163"/>
      <c r="DW107" s="163"/>
      <c r="DX107" s="163"/>
      <c r="DY107" s="163"/>
      <c r="DZ107" s="163"/>
      <c r="EA107" s="163"/>
      <c r="EB107" s="163"/>
      <c r="EC107" s="163"/>
      <c r="ED107" s="163"/>
      <c r="EE107" s="163"/>
      <c r="EF107" s="163"/>
      <c r="EG107" s="163"/>
      <c r="EH107" s="163"/>
      <c r="EI107" s="163"/>
      <c r="EJ107" s="163"/>
      <c r="EK107" s="163"/>
      <c r="EL107" s="163"/>
      <c r="EM107" s="163"/>
      <c r="EN107" s="163"/>
      <c r="EO107" s="163"/>
      <c r="EP107" s="163"/>
      <c r="EQ107" s="163"/>
      <c r="ER107" s="163"/>
      <c r="ES107" s="163"/>
      <c r="ET107" s="163"/>
      <c r="EU107" s="163"/>
      <c r="EV107" s="163"/>
      <c r="EW107" s="163"/>
      <c r="EX107" s="163"/>
      <c r="EY107" s="163"/>
      <c r="EZ107" s="163"/>
      <c r="FA107" s="163"/>
      <c r="FB107" s="163"/>
      <c r="FC107" s="163"/>
      <c r="FD107" s="163"/>
      <c r="FE107" s="163"/>
      <c r="FF107" s="163"/>
      <c r="FG107" s="163"/>
      <c r="FH107" s="163"/>
      <c r="FI107" s="163"/>
      <c r="FJ107" s="163"/>
      <c r="FK107" s="163"/>
      <c r="FL107" s="163"/>
      <c r="FM107" s="163"/>
      <c r="FN107" s="163"/>
      <c r="FO107" s="163"/>
      <c r="FP107" s="163"/>
      <c r="FQ107" s="163"/>
      <c r="FR107" s="163"/>
      <c r="FS107" s="163"/>
      <c r="FT107" s="163"/>
      <c r="FU107" s="163"/>
      <c r="FV107" s="163"/>
      <c r="FW107" s="163"/>
      <c r="FX107" s="163"/>
      <c r="FY107" s="163"/>
      <c r="FZ107" s="163"/>
      <c r="GA107" s="163"/>
      <c r="GB107" s="163"/>
      <c r="GC107" s="163"/>
      <c r="GD107" s="163"/>
      <c r="GE107" s="163"/>
      <c r="GF107" s="163"/>
      <c r="GG107" s="163"/>
      <c r="GH107" s="163"/>
      <c r="GI107" s="163"/>
      <c r="GJ107" s="163"/>
      <c r="GK107" s="163"/>
      <c r="GL107" s="163"/>
      <c r="GM107" s="163"/>
      <c r="GN107" s="163"/>
      <c r="GO107" s="163"/>
      <c r="GP107" s="163"/>
      <c r="GQ107" s="163"/>
      <c r="GR107" s="163"/>
      <c r="GS107" s="163"/>
      <c r="GT107" s="163"/>
      <c r="GU107" s="163"/>
      <c r="GV107" s="163"/>
      <c r="GW107" s="163"/>
      <c r="GX107" s="163"/>
      <c r="GY107" s="163"/>
      <c r="GZ107" s="163"/>
      <c r="HA107" s="163"/>
      <c r="HB107" s="163"/>
      <c r="HC107" s="163"/>
      <c r="HD107" s="163"/>
      <c r="HE107" s="163"/>
      <c r="HF107" s="163"/>
    </row>
    <row r="108" spans="1:214" outlineLevel="1" x14ac:dyDescent="0.2">
      <c r="A108" s="163"/>
      <c r="B108" s="177" t="s">
        <v>249</v>
      </c>
      <c r="C108" s="173">
        <v>2011</v>
      </c>
      <c r="D108" s="163"/>
      <c r="E108" s="163" t="s">
        <v>142</v>
      </c>
      <c r="F108" s="163"/>
      <c r="G108" s="163"/>
      <c r="H108" s="163"/>
      <c r="I108" s="163"/>
      <c r="J108" s="195">
        <f>IF(IF(AND(J$16=2017,$C108&lt;J$16),J$29/10,IF(J$16=$C108,J$29-SUM(J$104:J107),IF(J$16-$C108&lt;10,I108,0)))&lt;0,0,IF(AND(J$16=2017,$C108&lt;J$16),J$29/10,IF(J$16=$C108,J$29-SUM(J$104:J107),IF(J$16-$C108&lt;10,I108,0))))</f>
        <v>0</v>
      </c>
      <c r="K108" s="195">
        <f>IF(IF(AND(K$16=2017,$C108&lt;K$16),K$29/10,IF(K$16=$C108,K$29-SUM(K$104:K107),IF(K$16-$C108&lt;10,J108,0)))&lt;0,0,IF(AND(K$16=2017,$C108&lt;K$16),K$29/10,IF(K$16=$C108,K$29-SUM(K$104:K107),IF(K$16-$C108&lt;10,J108,0))))</f>
        <v>0</v>
      </c>
      <c r="L108" s="195">
        <f>IF(IF(AND(L$16=2017,$C108&lt;L$16),L$29/10,IF(L$16=$C108,L$29-SUM(L$104:L107),IF(L$16-$C108&lt;10,K108,0)))&lt;0,0,IF(AND(L$16=2017,$C108&lt;L$16),L$29/10,IF(L$16=$C108,L$29-SUM(L$104:L107),IF(L$16-$C108&lt;10,K108,0))))</f>
        <v>0</v>
      </c>
      <c r="M108" s="195">
        <f>IF(IF(AND(M$16=2017,$C108&lt;M$16),M$29/10,IF(M$16=$C108,M$29-SUM(M$104:M107),IF(M$16-$C108&lt;10,L108,0)))&lt;0,0,IF(AND(M$16=2017,$C108&lt;M$16),M$29/10,IF(M$16=$C108,M$29-SUM(M$104:M107),IF(M$16-$C108&lt;10,L108,0))))</f>
        <v>0</v>
      </c>
      <c r="N108" s="195">
        <f>IF(IF(AND(N$16=2017,$C108&lt;N$16),N$29/10,IF(N$16=$C108,N$29-SUM(N$104:N107),IF(N$16-$C108&lt;10,M108,0)))&lt;0,0,IF(AND(N$16=2017,$C108&lt;N$16),N$29/10,IF(N$16=$C108,N$29-SUM(N$104:N107),IF(N$16-$C108&lt;10,M108,0))))</f>
        <v>0</v>
      </c>
      <c r="O108" s="195">
        <f>IF(IF(AND(O$16=2017,$C108&lt;O$16),O$29/10,IF(O$16=$C108,O$29-SUM(O$104:O107),IF(O$16-$C108&lt;10,N108,0)))&lt;0,0,IF(AND(O$16=2017,$C108&lt;O$16),O$29/10,IF(O$16=$C108,O$29-SUM(O$104:O107),IF(O$16-$C108&lt;10,N108,0))))</f>
        <v>0</v>
      </c>
      <c r="P108" s="195">
        <f>IF(IF(AND(P$16=2017,$C108&lt;P$16),P$29/10,IF(P$16=$C108,P$29-SUM(P$104:P107),IF(P$16-$C108&lt;10,O108,0)))&lt;0,0,IF(AND(P$16=2017,$C108&lt;P$16),P$29/10,IF(P$16=$C108,P$29-SUM(P$104:P107),IF(P$16-$C108&lt;10,O108,0))))</f>
        <v>0</v>
      </c>
      <c r="Q108" s="195">
        <f>IF(IF(AND(Q$16=2017,$C108&lt;Q$16),Q$29/10,IF(Q$16=$C108,Q$29-SUM(Q$104:Q107),IF(Q$16-$C108&lt;10,P108,0)))&lt;0,0,IF(AND(Q$16=2017,$C108&lt;Q$16),Q$29/10,IF(Q$16=$C108,Q$29-SUM(Q$104:Q107),IF(Q$16-$C108&lt;10,P108,0))))</f>
        <v>0</v>
      </c>
      <c r="R108" s="195">
        <f>IF(IF(AND(R$16=2017,$C108&lt;R$16),R$29/10,IF(R$16=$C108,R$29-SUM(R$104:R107),IF(R$16-$C108&lt;10,Q108,0)))&lt;0,0,IF(AND(R$16=2017,$C108&lt;R$16),R$29/10,IF(R$16=$C108,R$29-SUM(R$104:R107),IF(R$16-$C108&lt;10,Q108,0))))</f>
        <v>0</v>
      </c>
      <c r="S108" s="195">
        <f>IF(IF(AND(S$16=2017,$C108&lt;S$16),S$29/10,IF(S$16=$C108,S$29-SUM(S$104:S107),IF(S$16-$C108&lt;10,R108,0)))&lt;0,0,IF(AND(S$16=2017,$C108&lt;S$16),S$29/10,IF(S$16=$C108,S$29-SUM(S$104:S107),IF(S$16-$C108&lt;10,R108,0))))</f>
        <v>0</v>
      </c>
      <c r="T108" s="195">
        <f>IF(IF(AND(T$16=2017,$C108&lt;T$16),T$29/10,IF(T$16=$C108,T$29-SUM(T$104:T107),IF(T$16-$C108&lt;10,S108,0)))&lt;0,0,IF(AND(T$16=2017,$C108&lt;T$16),T$29/10,IF(T$16=$C108,T$29-SUM(T$104:T107),IF(T$16-$C108&lt;10,S108,0))))</f>
        <v>0</v>
      </c>
      <c r="U108" s="195">
        <f>IF(IF(AND(U$16=2017,$C108&lt;U$16),U$29/10,IF(U$16=$C108,U$29-SUM(U$104:U107),IF(U$16-$C108&lt;10,T108,0)))&lt;0,0,IF(AND(U$16=2017,$C108&lt;U$16),U$29/10,IF(U$16=$C108,U$29-SUM(U$104:U107),IF(U$16-$C108&lt;10,T108,0))))</f>
        <v>0</v>
      </c>
      <c r="V108" s="195">
        <f>IF(IF(AND(V$16=2017,$C108&lt;V$16),V$29/10,IF(V$16=$C108,V$29-SUM(V$104:V107),IF(V$16-$C108&lt;10,U108,0)))&lt;0,0,IF(AND(V$16=2017,$C108&lt;V$16),V$29/10,IF(V$16=$C108,V$29-SUM(V$104:V107),IF(V$16-$C108&lt;10,U108,0))))</f>
        <v>0</v>
      </c>
      <c r="W108" s="195">
        <f>IF(IF(AND(W$16=2017,$C108&lt;W$16),W$29/10,IF(W$16=$C108,W$29-SUM(W$104:W107),IF(W$16-$C108&lt;10,V108,0)))&lt;0,0,IF(AND(W$16=2017,$C108&lt;W$16),W$29/10,IF(W$16=$C108,W$29-SUM(W$104:W107),IF(W$16-$C108&lt;10,V108,0))))</f>
        <v>0</v>
      </c>
      <c r="X108" s="195">
        <f>IF(IF(AND(X$16=2017,$C108&lt;X$16),X$29/10,IF(X$16=$C108,X$29-SUM(X$104:X107),IF(X$16-$C108&lt;10,W108,0)))&lt;0,0,IF(AND(X$16=2017,$C108&lt;X$16),X$29/10,IF(X$16=$C108,X$29-SUM(X$104:X107),IF(X$16-$C108&lt;10,W108,0))))</f>
        <v>0</v>
      </c>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163"/>
      <c r="BV108" s="163"/>
      <c r="BW108" s="163"/>
      <c r="BX108" s="163"/>
      <c r="BY108" s="163"/>
      <c r="BZ108" s="163"/>
      <c r="CA108" s="163"/>
      <c r="CB108" s="163"/>
      <c r="CC108" s="163"/>
      <c r="CD108" s="163"/>
      <c r="CE108" s="163"/>
      <c r="CF108" s="163"/>
      <c r="CG108" s="163"/>
      <c r="CH108" s="163"/>
      <c r="CI108" s="163"/>
      <c r="CJ108" s="163"/>
      <c r="CK108" s="163"/>
      <c r="CL108" s="163"/>
      <c r="CM108" s="163"/>
      <c r="CN108" s="163"/>
      <c r="CO108" s="163"/>
      <c r="CP108" s="163"/>
      <c r="CQ108" s="163"/>
      <c r="CR108" s="163"/>
      <c r="CS108" s="163"/>
      <c r="CT108" s="163"/>
      <c r="CU108" s="163"/>
      <c r="CV108" s="163"/>
      <c r="CW108" s="163"/>
      <c r="CX108" s="163"/>
      <c r="CY108" s="163"/>
      <c r="CZ108" s="163"/>
      <c r="DA108" s="163"/>
      <c r="DB108" s="163"/>
      <c r="DC108" s="163"/>
      <c r="DD108" s="163"/>
      <c r="DE108" s="163"/>
      <c r="DF108" s="163"/>
      <c r="DG108" s="163"/>
      <c r="DH108" s="163"/>
      <c r="DI108" s="163"/>
      <c r="DJ108" s="163"/>
      <c r="DK108" s="163"/>
      <c r="DL108" s="163"/>
      <c r="DM108" s="163"/>
      <c r="DN108" s="163"/>
      <c r="DO108" s="163"/>
      <c r="DP108" s="163"/>
      <c r="DQ108" s="163"/>
      <c r="DR108" s="163"/>
      <c r="DS108" s="163"/>
      <c r="DT108" s="163"/>
      <c r="DU108" s="163"/>
      <c r="DV108" s="163"/>
      <c r="DW108" s="163"/>
      <c r="DX108" s="163"/>
      <c r="DY108" s="163"/>
      <c r="DZ108" s="163"/>
      <c r="EA108" s="163"/>
      <c r="EB108" s="163"/>
      <c r="EC108" s="163"/>
      <c r="ED108" s="163"/>
      <c r="EE108" s="163"/>
      <c r="EF108" s="163"/>
      <c r="EG108" s="163"/>
      <c r="EH108" s="163"/>
      <c r="EI108" s="163"/>
      <c r="EJ108" s="163"/>
      <c r="EK108" s="163"/>
      <c r="EL108" s="163"/>
      <c r="EM108" s="163"/>
      <c r="EN108" s="163"/>
      <c r="EO108" s="163"/>
      <c r="EP108" s="163"/>
      <c r="EQ108" s="163"/>
      <c r="ER108" s="163"/>
      <c r="ES108" s="163"/>
      <c r="ET108" s="163"/>
      <c r="EU108" s="163"/>
      <c r="EV108" s="163"/>
      <c r="EW108" s="163"/>
      <c r="EX108" s="163"/>
      <c r="EY108" s="163"/>
      <c r="EZ108" s="163"/>
      <c r="FA108" s="163"/>
      <c r="FB108" s="163"/>
      <c r="FC108" s="163"/>
      <c r="FD108" s="163"/>
      <c r="FE108" s="163"/>
      <c r="FF108" s="163"/>
      <c r="FG108" s="163"/>
      <c r="FH108" s="163"/>
      <c r="FI108" s="163"/>
      <c r="FJ108" s="163"/>
      <c r="FK108" s="163"/>
      <c r="FL108" s="163"/>
      <c r="FM108" s="163"/>
      <c r="FN108" s="163"/>
      <c r="FO108" s="163"/>
      <c r="FP108" s="163"/>
      <c r="FQ108" s="163"/>
      <c r="FR108" s="163"/>
      <c r="FS108" s="163"/>
      <c r="FT108" s="163"/>
      <c r="FU108" s="163"/>
      <c r="FV108" s="163"/>
      <c r="FW108" s="163"/>
      <c r="FX108" s="163"/>
      <c r="FY108" s="163"/>
      <c r="FZ108" s="163"/>
      <c r="GA108" s="163"/>
      <c r="GB108" s="163"/>
      <c r="GC108" s="163"/>
      <c r="GD108" s="163"/>
      <c r="GE108" s="163"/>
      <c r="GF108" s="163"/>
      <c r="GG108" s="163"/>
      <c r="GH108" s="163"/>
      <c r="GI108" s="163"/>
      <c r="GJ108" s="163"/>
      <c r="GK108" s="163"/>
      <c r="GL108" s="163"/>
      <c r="GM108" s="163"/>
      <c r="GN108" s="163"/>
      <c r="GO108" s="163"/>
      <c r="GP108" s="163"/>
      <c r="GQ108" s="163"/>
      <c r="GR108" s="163"/>
      <c r="GS108" s="163"/>
      <c r="GT108" s="163"/>
      <c r="GU108" s="163"/>
      <c r="GV108" s="163"/>
      <c r="GW108" s="163"/>
      <c r="GX108" s="163"/>
      <c r="GY108" s="163"/>
      <c r="GZ108" s="163"/>
      <c r="HA108" s="163"/>
      <c r="HB108" s="163"/>
      <c r="HC108" s="163"/>
      <c r="HD108" s="163"/>
      <c r="HE108" s="163"/>
      <c r="HF108" s="163"/>
    </row>
    <row r="109" spans="1:214" outlineLevel="1" x14ac:dyDescent="0.2">
      <c r="A109" s="163"/>
      <c r="B109" s="177" t="s">
        <v>249</v>
      </c>
      <c r="C109" s="177">
        <v>2012</v>
      </c>
      <c r="D109" s="163"/>
      <c r="E109" s="163" t="s">
        <v>142</v>
      </c>
      <c r="F109" s="163"/>
      <c r="G109" s="163"/>
      <c r="H109" s="163"/>
      <c r="I109" s="163"/>
      <c r="J109" s="195">
        <f>IF(IF(AND(J$16=2017,$C109&lt;J$16),J$29/10,IF(J$16=$C109,J$29-SUM(J$104:J108),IF(J$16-$C109&lt;10,I109,0)))&lt;0,0,IF(AND(J$16=2017,$C109&lt;J$16),J$29/10,IF(J$16=$C109,J$29-SUM(J$104:J108),IF(J$16-$C109&lt;10,I109,0))))</f>
        <v>0</v>
      </c>
      <c r="K109" s="195">
        <f>IF(IF(AND(K$16=2017,$C109&lt;K$16),K$29/10,IF(K$16=$C109,K$29-SUM(K$104:K108),IF(K$16-$C109&lt;10,J109,0)))&lt;0,0,IF(AND(K$16=2017,$C109&lt;K$16),K$29/10,IF(K$16=$C109,K$29-SUM(K$104:K108),IF(K$16-$C109&lt;10,J109,0))))</f>
        <v>0</v>
      </c>
      <c r="L109" s="195">
        <f>IF(IF(AND(L$16=2017,$C109&lt;L$16),L$29/10,IF(L$16=$C109,L$29-SUM(L$104:L108),IF(L$16-$C109&lt;10,K109,0)))&lt;0,0,IF(AND(L$16=2017,$C109&lt;L$16),L$29/10,IF(L$16=$C109,L$29-SUM(L$104:L108),IF(L$16-$C109&lt;10,K109,0))))</f>
        <v>0</v>
      </c>
      <c r="M109" s="195">
        <f>IF(IF(AND(M$16=2017,$C109&lt;M$16),M$29/10,IF(M$16=$C109,M$29-SUM(M$104:M108),IF(M$16-$C109&lt;10,L109,0)))&lt;0,0,IF(AND(M$16=2017,$C109&lt;M$16),M$29/10,IF(M$16=$C109,M$29-SUM(M$104:M108),IF(M$16-$C109&lt;10,L109,0))))</f>
        <v>0</v>
      </c>
      <c r="N109" s="195">
        <f>IF(IF(AND(N$16=2017,$C109&lt;N$16),N$29/10,IF(N$16=$C109,N$29-SUM(N$104:N108),IF(N$16-$C109&lt;10,M109,0)))&lt;0,0,IF(AND(N$16=2017,$C109&lt;N$16),N$29/10,IF(N$16=$C109,N$29-SUM(N$104:N108),IF(N$16-$C109&lt;10,M109,0))))</f>
        <v>0</v>
      </c>
      <c r="O109" s="195">
        <f>IF(IF(AND(O$16=2017,$C109&lt;O$16),O$29/10,IF(O$16=$C109,O$29-SUM(O$104:O108),IF(O$16-$C109&lt;10,N109,0)))&lt;0,0,IF(AND(O$16=2017,$C109&lt;O$16),O$29/10,IF(O$16=$C109,O$29-SUM(O$104:O108),IF(O$16-$C109&lt;10,N109,0))))</f>
        <v>0</v>
      </c>
      <c r="P109" s="195">
        <f>IF(IF(AND(P$16=2017,$C109&lt;P$16),P$29/10,IF(P$16=$C109,P$29-SUM(P$104:P108),IF(P$16-$C109&lt;10,O109,0)))&lt;0,0,IF(AND(P$16=2017,$C109&lt;P$16),P$29/10,IF(P$16=$C109,P$29-SUM(P$104:P108),IF(P$16-$C109&lt;10,O109,0))))</f>
        <v>0</v>
      </c>
      <c r="Q109" s="195">
        <f>IF(IF(AND(Q$16=2017,$C109&lt;Q$16),Q$29/10,IF(Q$16=$C109,Q$29-SUM(Q$104:Q108),IF(Q$16-$C109&lt;10,P109,0)))&lt;0,0,IF(AND(Q$16=2017,$C109&lt;Q$16),Q$29/10,IF(Q$16=$C109,Q$29-SUM(Q$104:Q108),IF(Q$16-$C109&lt;10,P109,0))))</f>
        <v>0</v>
      </c>
      <c r="R109" s="195">
        <f>IF(IF(AND(R$16=2017,$C109&lt;R$16),R$29/10,IF(R$16=$C109,R$29-SUM(R$104:R108),IF(R$16-$C109&lt;10,Q109,0)))&lt;0,0,IF(AND(R$16=2017,$C109&lt;R$16),R$29/10,IF(R$16=$C109,R$29-SUM(R$104:R108),IF(R$16-$C109&lt;10,Q109,0))))</f>
        <v>0</v>
      </c>
      <c r="S109" s="195">
        <f>IF(IF(AND(S$16=2017,$C109&lt;S$16),S$29/10,IF(S$16=$C109,S$29-SUM(S$104:S108),IF(S$16-$C109&lt;10,R109,0)))&lt;0,0,IF(AND(S$16=2017,$C109&lt;S$16),S$29/10,IF(S$16=$C109,S$29-SUM(S$104:S108),IF(S$16-$C109&lt;10,R109,0))))</f>
        <v>0</v>
      </c>
      <c r="T109" s="195">
        <f>IF(IF(AND(T$16=2017,$C109&lt;T$16),T$29/10,IF(T$16=$C109,T$29-SUM(T$104:T108),IF(T$16-$C109&lt;10,S109,0)))&lt;0,0,IF(AND(T$16=2017,$C109&lt;T$16),T$29/10,IF(T$16=$C109,T$29-SUM(T$104:T108),IF(T$16-$C109&lt;10,S109,0))))</f>
        <v>0</v>
      </c>
      <c r="U109" s="195">
        <f>IF(IF(AND(U$16=2017,$C109&lt;U$16),U$29/10,IF(U$16=$C109,U$29-SUM(U$104:U108),IF(U$16-$C109&lt;10,T109,0)))&lt;0,0,IF(AND(U$16=2017,$C109&lt;U$16),U$29/10,IF(U$16=$C109,U$29-SUM(U$104:U108),IF(U$16-$C109&lt;10,T109,0))))</f>
        <v>0</v>
      </c>
      <c r="V109" s="195">
        <f>IF(IF(AND(V$16=2017,$C109&lt;V$16),V$29/10,IF(V$16=$C109,V$29-SUM(V$104:V108),IF(V$16-$C109&lt;10,U109,0)))&lt;0,0,IF(AND(V$16=2017,$C109&lt;V$16),V$29/10,IF(V$16=$C109,V$29-SUM(V$104:V108),IF(V$16-$C109&lt;10,U109,0))))</f>
        <v>0</v>
      </c>
      <c r="W109" s="195">
        <f>IF(IF(AND(W$16=2017,$C109&lt;W$16),W$29/10,IF(W$16=$C109,W$29-SUM(W$104:W108),IF(W$16-$C109&lt;10,V109,0)))&lt;0,0,IF(AND(W$16=2017,$C109&lt;W$16),W$29/10,IF(W$16=$C109,W$29-SUM(W$104:W108),IF(W$16-$C109&lt;10,V109,0))))</f>
        <v>0</v>
      </c>
      <c r="X109" s="195">
        <f>IF(IF(AND(X$16=2017,$C109&lt;X$16),X$29/10,IF(X$16=$C109,X$29-SUM(X$104:X108),IF(X$16-$C109&lt;10,W109,0)))&lt;0,0,IF(AND(X$16=2017,$C109&lt;X$16),X$29/10,IF(X$16=$C109,X$29-SUM(X$104:X108),IF(X$16-$C109&lt;10,W109,0))))</f>
        <v>0</v>
      </c>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c r="BT109" s="163"/>
      <c r="BU109" s="163"/>
      <c r="BV109" s="163"/>
      <c r="BW109" s="163"/>
      <c r="BX109" s="163"/>
      <c r="BY109" s="163"/>
      <c r="BZ109" s="163"/>
      <c r="CA109" s="163"/>
      <c r="CB109" s="163"/>
      <c r="CC109" s="163"/>
      <c r="CD109" s="163"/>
      <c r="CE109" s="163"/>
      <c r="CF109" s="163"/>
      <c r="CG109" s="163"/>
      <c r="CH109" s="163"/>
      <c r="CI109" s="163"/>
      <c r="CJ109" s="163"/>
      <c r="CK109" s="163"/>
      <c r="CL109" s="163"/>
      <c r="CM109" s="163"/>
      <c r="CN109" s="163"/>
      <c r="CO109" s="163"/>
      <c r="CP109" s="163"/>
      <c r="CQ109" s="163"/>
      <c r="CR109" s="163"/>
      <c r="CS109" s="163"/>
      <c r="CT109" s="163"/>
      <c r="CU109" s="163"/>
      <c r="CV109" s="163"/>
      <c r="CW109" s="163"/>
      <c r="CX109" s="163"/>
      <c r="CY109" s="163"/>
      <c r="CZ109" s="163"/>
      <c r="DA109" s="163"/>
      <c r="DB109" s="163"/>
      <c r="DC109" s="163"/>
      <c r="DD109" s="163"/>
      <c r="DE109" s="163"/>
      <c r="DF109" s="163"/>
      <c r="DG109" s="163"/>
      <c r="DH109" s="163"/>
      <c r="DI109" s="163"/>
      <c r="DJ109" s="163"/>
      <c r="DK109" s="163"/>
      <c r="DL109" s="163"/>
      <c r="DM109" s="163"/>
      <c r="DN109" s="163"/>
      <c r="DO109" s="163"/>
      <c r="DP109" s="163"/>
      <c r="DQ109" s="163"/>
      <c r="DR109" s="163"/>
      <c r="DS109" s="163"/>
      <c r="DT109" s="163"/>
      <c r="DU109" s="163"/>
      <c r="DV109" s="163"/>
      <c r="DW109" s="163"/>
      <c r="DX109" s="163"/>
      <c r="DY109" s="163"/>
      <c r="DZ109" s="163"/>
      <c r="EA109" s="163"/>
      <c r="EB109" s="163"/>
      <c r="EC109" s="163"/>
      <c r="ED109" s="163"/>
      <c r="EE109" s="163"/>
      <c r="EF109" s="163"/>
      <c r="EG109" s="163"/>
      <c r="EH109" s="163"/>
      <c r="EI109" s="163"/>
      <c r="EJ109" s="163"/>
      <c r="EK109" s="163"/>
      <c r="EL109" s="163"/>
      <c r="EM109" s="163"/>
      <c r="EN109" s="163"/>
      <c r="EO109" s="163"/>
      <c r="EP109" s="163"/>
      <c r="EQ109" s="163"/>
      <c r="ER109" s="163"/>
      <c r="ES109" s="163"/>
      <c r="ET109" s="163"/>
      <c r="EU109" s="163"/>
      <c r="EV109" s="163"/>
      <c r="EW109" s="163"/>
      <c r="EX109" s="163"/>
      <c r="EY109" s="163"/>
      <c r="EZ109" s="163"/>
      <c r="FA109" s="163"/>
      <c r="FB109" s="163"/>
      <c r="FC109" s="163"/>
      <c r="FD109" s="163"/>
      <c r="FE109" s="163"/>
      <c r="FF109" s="163"/>
      <c r="FG109" s="163"/>
      <c r="FH109" s="163"/>
      <c r="FI109" s="163"/>
      <c r="FJ109" s="163"/>
      <c r="FK109" s="163"/>
      <c r="FL109" s="163"/>
      <c r="FM109" s="163"/>
      <c r="FN109" s="163"/>
      <c r="FO109" s="163"/>
      <c r="FP109" s="163"/>
      <c r="FQ109" s="163"/>
      <c r="FR109" s="163"/>
      <c r="FS109" s="163"/>
      <c r="FT109" s="163"/>
      <c r="FU109" s="163"/>
      <c r="FV109" s="163"/>
      <c r="FW109" s="163"/>
      <c r="FX109" s="163"/>
      <c r="FY109" s="163"/>
      <c r="FZ109" s="163"/>
      <c r="GA109" s="163"/>
      <c r="GB109" s="163"/>
      <c r="GC109" s="163"/>
      <c r="GD109" s="163"/>
      <c r="GE109" s="163"/>
      <c r="GF109" s="163"/>
      <c r="GG109" s="163"/>
      <c r="GH109" s="163"/>
      <c r="GI109" s="163"/>
      <c r="GJ109" s="163"/>
      <c r="GK109" s="163"/>
      <c r="GL109" s="163"/>
      <c r="GM109" s="163"/>
      <c r="GN109" s="163"/>
      <c r="GO109" s="163"/>
      <c r="GP109" s="163"/>
      <c r="GQ109" s="163"/>
      <c r="GR109" s="163"/>
      <c r="GS109" s="163"/>
      <c r="GT109" s="163"/>
      <c r="GU109" s="163"/>
      <c r="GV109" s="163"/>
      <c r="GW109" s="163"/>
      <c r="GX109" s="163"/>
      <c r="GY109" s="163"/>
      <c r="GZ109" s="163"/>
      <c r="HA109" s="163"/>
      <c r="HB109" s="163"/>
      <c r="HC109" s="163"/>
      <c r="HD109" s="163"/>
      <c r="HE109" s="163"/>
      <c r="HF109" s="163"/>
    </row>
    <row r="110" spans="1:214" outlineLevel="1" x14ac:dyDescent="0.2">
      <c r="A110" s="163"/>
      <c r="B110" s="177" t="s">
        <v>249</v>
      </c>
      <c r="C110" s="173">
        <v>2013</v>
      </c>
      <c r="D110" s="163"/>
      <c r="E110" s="163" t="s">
        <v>142</v>
      </c>
      <c r="F110" s="163"/>
      <c r="G110" s="163"/>
      <c r="H110" s="163"/>
      <c r="I110" s="163"/>
      <c r="J110" s="195">
        <f>IF(IF(AND(J$16=2017,$C110&lt;J$16),J$29/10,IF(J$16=$C110,J$29-SUM(J$104:J109),IF(J$16-$C110&lt;10,I110,0)))&lt;0,0,IF(AND(J$16=2017,$C110&lt;J$16),J$29/10,IF(J$16=$C110,J$29-SUM(J$104:J109),IF(J$16-$C110&lt;10,I110,0))))</f>
        <v>0</v>
      </c>
      <c r="K110" s="195">
        <f>IF(IF(AND(K$16=2017,$C110&lt;K$16),K$29/10,IF(K$16=$C110,K$29-SUM(K$104:K109),IF(K$16-$C110&lt;10,J110,0)))&lt;0,0,IF(AND(K$16=2017,$C110&lt;K$16),K$29/10,IF(K$16=$C110,K$29-SUM(K$104:K109),IF(K$16-$C110&lt;10,J110,0))))</f>
        <v>0</v>
      </c>
      <c r="L110" s="195">
        <f>IF(IF(AND(L$16=2017,$C110&lt;L$16),L$29/10,IF(L$16=$C110,L$29-SUM(L$104:L109),IF(L$16-$C110&lt;10,K110,0)))&lt;0,0,IF(AND(L$16=2017,$C110&lt;L$16),L$29/10,IF(L$16=$C110,L$29-SUM(L$104:L109),IF(L$16-$C110&lt;10,K110,0))))</f>
        <v>0</v>
      </c>
      <c r="M110" s="195">
        <f>IF(IF(AND(M$16=2017,$C110&lt;M$16),M$29/10,IF(M$16=$C110,M$29-SUM(M$104:M109),IF(M$16-$C110&lt;10,L110,0)))&lt;0,0,IF(AND(M$16=2017,$C110&lt;M$16),M$29/10,IF(M$16=$C110,M$29-SUM(M$104:M109),IF(M$16-$C110&lt;10,L110,0))))</f>
        <v>0</v>
      </c>
      <c r="N110" s="195">
        <f>IF(IF(AND(N$16=2017,$C110&lt;N$16),N$29/10,IF(N$16=$C110,N$29-SUM(N$104:N109),IF(N$16-$C110&lt;10,M110,0)))&lt;0,0,IF(AND(N$16=2017,$C110&lt;N$16),N$29/10,IF(N$16=$C110,N$29-SUM(N$104:N109),IF(N$16-$C110&lt;10,M110,0))))</f>
        <v>0</v>
      </c>
      <c r="O110" s="195">
        <f>IF(IF(AND(O$16=2017,$C110&lt;O$16),O$29/10,IF(O$16=$C110,O$29-SUM(O$104:O109),IF(O$16-$C110&lt;10,N110,0)))&lt;0,0,IF(AND(O$16=2017,$C110&lt;O$16),O$29/10,IF(O$16=$C110,O$29-SUM(O$104:O109),IF(O$16-$C110&lt;10,N110,0))))</f>
        <v>0</v>
      </c>
      <c r="P110" s="195">
        <f>IF(IF(AND(P$16=2017,$C110&lt;P$16),P$29/10,IF(P$16=$C110,P$29-SUM(P$104:P109),IF(P$16-$C110&lt;10,O110,0)))&lt;0,0,IF(AND(P$16=2017,$C110&lt;P$16),P$29/10,IF(P$16=$C110,P$29-SUM(P$104:P109),IF(P$16-$C110&lt;10,O110,0))))</f>
        <v>0</v>
      </c>
      <c r="Q110" s="195">
        <f>IF(IF(AND(Q$16=2017,$C110&lt;Q$16),Q$29/10,IF(Q$16=$C110,Q$29-SUM(Q$104:Q109),IF(Q$16-$C110&lt;10,P110,0)))&lt;0,0,IF(AND(Q$16=2017,$C110&lt;Q$16),Q$29/10,IF(Q$16=$C110,Q$29-SUM(Q$104:Q109),IF(Q$16-$C110&lt;10,P110,0))))</f>
        <v>0</v>
      </c>
      <c r="R110" s="195">
        <f>IF(IF(AND(R$16=2017,$C110&lt;R$16),R$29/10,IF(R$16=$C110,R$29-SUM(R$104:R109),IF(R$16-$C110&lt;10,Q110,0)))&lt;0,0,IF(AND(R$16=2017,$C110&lt;R$16),R$29/10,IF(R$16=$C110,R$29-SUM(R$104:R109),IF(R$16-$C110&lt;10,Q110,0))))</f>
        <v>0</v>
      </c>
      <c r="S110" s="195">
        <f>IF(IF(AND(S$16=2017,$C110&lt;S$16),S$29/10,IF(S$16=$C110,S$29-SUM(S$104:S109),IF(S$16-$C110&lt;10,R110,0)))&lt;0,0,IF(AND(S$16=2017,$C110&lt;S$16),S$29/10,IF(S$16=$C110,S$29-SUM(S$104:S109),IF(S$16-$C110&lt;10,R110,0))))</f>
        <v>0</v>
      </c>
      <c r="T110" s="195">
        <f>IF(IF(AND(T$16=2017,$C110&lt;T$16),T$29/10,IF(T$16=$C110,T$29-SUM(T$104:T109),IF(T$16-$C110&lt;10,S110,0)))&lt;0,0,IF(AND(T$16=2017,$C110&lt;T$16),T$29/10,IF(T$16=$C110,T$29-SUM(T$104:T109),IF(T$16-$C110&lt;10,S110,0))))</f>
        <v>0</v>
      </c>
      <c r="U110" s="195">
        <f>IF(IF(AND(U$16=2017,$C110&lt;U$16),U$29/10,IF(U$16=$C110,U$29-SUM(U$104:U109),IF(U$16-$C110&lt;10,T110,0)))&lt;0,0,IF(AND(U$16=2017,$C110&lt;U$16),U$29/10,IF(U$16=$C110,U$29-SUM(U$104:U109),IF(U$16-$C110&lt;10,T110,0))))</f>
        <v>0</v>
      </c>
      <c r="V110" s="195">
        <f>IF(IF(AND(V$16=2017,$C110&lt;V$16),V$29/10,IF(V$16=$C110,V$29-SUM(V$104:V109),IF(V$16-$C110&lt;10,U110,0)))&lt;0,0,IF(AND(V$16=2017,$C110&lt;V$16),V$29/10,IF(V$16=$C110,V$29-SUM(V$104:V109),IF(V$16-$C110&lt;10,U110,0))))</f>
        <v>0</v>
      </c>
      <c r="W110" s="195">
        <f>IF(IF(AND(W$16=2017,$C110&lt;W$16),W$29/10,IF(W$16=$C110,W$29-SUM(W$104:W109),IF(W$16-$C110&lt;10,V110,0)))&lt;0,0,IF(AND(W$16=2017,$C110&lt;W$16),W$29/10,IF(W$16=$C110,W$29-SUM(W$104:W109),IF(W$16-$C110&lt;10,V110,0))))</f>
        <v>0</v>
      </c>
      <c r="X110" s="195">
        <f>IF(IF(AND(X$16=2017,$C110&lt;X$16),X$29/10,IF(X$16=$C110,X$29-SUM(X$104:X109),IF(X$16-$C110&lt;10,W110,0)))&lt;0,0,IF(AND(X$16=2017,$C110&lt;X$16),X$29/10,IF(X$16=$C110,X$29-SUM(X$104:X109),IF(X$16-$C110&lt;10,W110,0))))</f>
        <v>0</v>
      </c>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c r="BT110" s="163"/>
      <c r="BU110" s="163"/>
      <c r="BV110" s="163"/>
      <c r="BW110" s="163"/>
      <c r="BX110" s="163"/>
      <c r="BY110" s="163"/>
      <c r="BZ110" s="163"/>
      <c r="CA110" s="163"/>
      <c r="CB110" s="163"/>
      <c r="CC110" s="163"/>
      <c r="CD110" s="163"/>
      <c r="CE110" s="163"/>
      <c r="CF110" s="163"/>
      <c r="CG110" s="163"/>
      <c r="CH110" s="163"/>
      <c r="CI110" s="163"/>
      <c r="CJ110" s="163"/>
      <c r="CK110" s="163"/>
      <c r="CL110" s="163"/>
      <c r="CM110" s="163"/>
      <c r="CN110" s="163"/>
      <c r="CO110" s="163"/>
      <c r="CP110" s="163"/>
      <c r="CQ110" s="163"/>
      <c r="CR110" s="163"/>
      <c r="CS110" s="163"/>
      <c r="CT110" s="163"/>
      <c r="CU110" s="163"/>
      <c r="CV110" s="163"/>
      <c r="CW110" s="163"/>
      <c r="CX110" s="163"/>
      <c r="CY110" s="163"/>
      <c r="CZ110" s="163"/>
      <c r="DA110" s="163"/>
      <c r="DB110" s="163"/>
      <c r="DC110" s="163"/>
      <c r="DD110" s="163"/>
      <c r="DE110" s="163"/>
      <c r="DF110" s="163"/>
      <c r="DG110" s="163"/>
      <c r="DH110" s="163"/>
      <c r="DI110" s="163"/>
      <c r="DJ110" s="163"/>
      <c r="DK110" s="163"/>
      <c r="DL110" s="163"/>
      <c r="DM110" s="163"/>
      <c r="DN110" s="163"/>
      <c r="DO110" s="163"/>
      <c r="DP110" s="163"/>
      <c r="DQ110" s="163"/>
      <c r="DR110" s="163"/>
      <c r="DS110" s="163"/>
      <c r="DT110" s="163"/>
      <c r="DU110" s="163"/>
      <c r="DV110" s="163"/>
      <c r="DW110" s="163"/>
      <c r="DX110" s="163"/>
      <c r="DY110" s="163"/>
      <c r="DZ110" s="163"/>
      <c r="EA110" s="163"/>
      <c r="EB110" s="163"/>
      <c r="EC110" s="163"/>
      <c r="ED110" s="163"/>
      <c r="EE110" s="163"/>
      <c r="EF110" s="163"/>
      <c r="EG110" s="163"/>
      <c r="EH110" s="163"/>
      <c r="EI110" s="163"/>
      <c r="EJ110" s="163"/>
      <c r="EK110" s="163"/>
      <c r="EL110" s="163"/>
      <c r="EM110" s="163"/>
      <c r="EN110" s="163"/>
      <c r="EO110" s="163"/>
      <c r="EP110" s="163"/>
      <c r="EQ110" s="163"/>
      <c r="ER110" s="163"/>
      <c r="ES110" s="163"/>
      <c r="ET110" s="163"/>
      <c r="EU110" s="163"/>
      <c r="EV110" s="163"/>
      <c r="EW110" s="163"/>
      <c r="EX110" s="163"/>
      <c r="EY110" s="163"/>
      <c r="EZ110" s="163"/>
      <c r="FA110" s="163"/>
      <c r="FB110" s="163"/>
      <c r="FC110" s="163"/>
      <c r="FD110" s="163"/>
      <c r="FE110" s="163"/>
      <c r="FF110" s="163"/>
      <c r="FG110" s="163"/>
      <c r="FH110" s="163"/>
      <c r="FI110" s="163"/>
      <c r="FJ110" s="163"/>
      <c r="FK110" s="163"/>
      <c r="FL110" s="163"/>
      <c r="FM110" s="163"/>
      <c r="FN110" s="163"/>
      <c r="FO110" s="163"/>
      <c r="FP110" s="163"/>
      <c r="FQ110" s="163"/>
      <c r="FR110" s="163"/>
      <c r="FS110" s="163"/>
      <c r="FT110" s="163"/>
      <c r="FU110" s="163"/>
      <c r="FV110" s="163"/>
      <c r="FW110" s="163"/>
      <c r="FX110" s="163"/>
      <c r="FY110" s="163"/>
      <c r="FZ110" s="163"/>
      <c r="GA110" s="163"/>
      <c r="GB110" s="163"/>
      <c r="GC110" s="163"/>
      <c r="GD110" s="163"/>
      <c r="GE110" s="163"/>
      <c r="GF110" s="163"/>
      <c r="GG110" s="163"/>
      <c r="GH110" s="163"/>
      <c r="GI110" s="163"/>
      <c r="GJ110" s="163"/>
      <c r="GK110" s="163"/>
      <c r="GL110" s="163"/>
      <c r="GM110" s="163"/>
      <c r="GN110" s="163"/>
      <c r="GO110" s="163"/>
      <c r="GP110" s="163"/>
      <c r="GQ110" s="163"/>
      <c r="GR110" s="163"/>
      <c r="GS110" s="163"/>
      <c r="GT110" s="163"/>
      <c r="GU110" s="163"/>
      <c r="GV110" s="163"/>
      <c r="GW110" s="163"/>
      <c r="GX110" s="163"/>
      <c r="GY110" s="163"/>
      <c r="GZ110" s="163"/>
      <c r="HA110" s="163"/>
      <c r="HB110" s="163"/>
      <c r="HC110" s="163"/>
      <c r="HD110" s="163"/>
      <c r="HE110" s="163"/>
      <c r="HF110" s="163"/>
    </row>
    <row r="111" spans="1:214" outlineLevel="1" x14ac:dyDescent="0.2">
      <c r="A111" s="163"/>
      <c r="B111" s="177" t="s">
        <v>249</v>
      </c>
      <c r="C111" s="177">
        <v>2014</v>
      </c>
      <c r="D111" s="163"/>
      <c r="E111" s="163" t="s">
        <v>142</v>
      </c>
      <c r="F111" s="163"/>
      <c r="G111" s="163"/>
      <c r="H111" s="163"/>
      <c r="I111" s="163"/>
      <c r="J111" s="195">
        <f>IF(IF(AND(J$16=2017,$C111&lt;J$16),J$29/10,IF(J$16=$C111,J$29-SUM(J$104:J110),IF(J$16-$C111&lt;10,I111,0)))&lt;0,0,IF(AND(J$16=2017,$C111&lt;J$16),J$29/10,IF(J$16=$C111,J$29-SUM(J$104:J110),IF(J$16-$C111&lt;10,I111,0))))</f>
        <v>0</v>
      </c>
      <c r="K111" s="195">
        <f>IF(IF(AND(K$16=2017,$C111&lt;K$16),K$29/10,IF(K$16=$C111,K$29-SUM(K$104:K110),IF(K$16-$C111&lt;10,J111,0)))&lt;0,0,IF(AND(K$16=2017,$C111&lt;K$16),K$29/10,IF(K$16=$C111,K$29-SUM(K$104:K110),IF(K$16-$C111&lt;10,J111,0))))</f>
        <v>0</v>
      </c>
      <c r="L111" s="195">
        <f>IF(IF(AND(L$16=2017,$C111&lt;L$16),L$29/10,IF(L$16=$C111,L$29-SUM(L$104:L110),IF(L$16-$C111&lt;10,K111,0)))&lt;0,0,IF(AND(L$16=2017,$C111&lt;L$16),L$29/10,IF(L$16=$C111,L$29-SUM(L$104:L110),IF(L$16-$C111&lt;10,K111,0))))</f>
        <v>0</v>
      </c>
      <c r="M111" s="195">
        <f>IF(IF(AND(M$16=2017,$C111&lt;M$16),M$29/10,IF(M$16=$C111,M$29-SUM(M$104:M110),IF(M$16-$C111&lt;10,L111,0)))&lt;0,0,IF(AND(M$16=2017,$C111&lt;M$16),M$29/10,IF(M$16=$C111,M$29-SUM(M$104:M110),IF(M$16-$C111&lt;10,L111,0))))</f>
        <v>0</v>
      </c>
      <c r="N111" s="195">
        <f>IF(IF(AND(N$16=2017,$C111&lt;N$16),N$29/10,IF(N$16=$C111,N$29-SUM(N$104:N110),IF(N$16-$C111&lt;10,M111,0)))&lt;0,0,IF(AND(N$16=2017,$C111&lt;N$16),N$29/10,IF(N$16=$C111,N$29-SUM(N$104:N110),IF(N$16-$C111&lt;10,M111,0))))</f>
        <v>0</v>
      </c>
      <c r="O111" s="195">
        <f>IF(IF(AND(O$16=2017,$C111&lt;O$16),O$29/10,IF(O$16=$C111,O$29-SUM(O$104:O110),IF(O$16-$C111&lt;10,N111,0)))&lt;0,0,IF(AND(O$16=2017,$C111&lt;O$16),O$29/10,IF(O$16=$C111,O$29-SUM(O$104:O110),IF(O$16-$C111&lt;10,N111,0))))</f>
        <v>0</v>
      </c>
      <c r="P111" s="195">
        <f>IF(IF(AND(P$16=2017,$C111&lt;P$16),P$29/10,IF(P$16=$C111,P$29-SUM(P$104:P110),IF(P$16-$C111&lt;10,O111,0)))&lt;0,0,IF(AND(P$16=2017,$C111&lt;P$16),P$29/10,IF(P$16=$C111,P$29-SUM(P$104:P110),IF(P$16-$C111&lt;10,O111,0))))</f>
        <v>0</v>
      </c>
      <c r="Q111" s="195">
        <f>IF(IF(AND(Q$16=2017,$C111&lt;Q$16),Q$29/10,IF(Q$16=$C111,Q$29-SUM(Q$104:Q110),IF(Q$16-$C111&lt;10,P111,0)))&lt;0,0,IF(AND(Q$16=2017,$C111&lt;Q$16),Q$29/10,IF(Q$16=$C111,Q$29-SUM(Q$104:Q110),IF(Q$16-$C111&lt;10,P111,0))))</f>
        <v>0</v>
      </c>
      <c r="R111" s="195">
        <f>IF(IF(AND(R$16=2017,$C111&lt;R$16),R$29/10,IF(R$16=$C111,R$29-SUM(R$104:R110),IF(R$16-$C111&lt;10,Q111,0)))&lt;0,0,IF(AND(R$16=2017,$C111&lt;R$16),R$29/10,IF(R$16=$C111,R$29-SUM(R$104:R110),IF(R$16-$C111&lt;10,Q111,0))))</f>
        <v>0</v>
      </c>
      <c r="S111" s="195">
        <f>IF(IF(AND(S$16=2017,$C111&lt;S$16),S$29/10,IF(S$16=$C111,S$29-SUM(S$104:S110),IF(S$16-$C111&lt;10,R111,0)))&lt;0,0,IF(AND(S$16=2017,$C111&lt;S$16),S$29/10,IF(S$16=$C111,S$29-SUM(S$104:S110),IF(S$16-$C111&lt;10,R111,0))))</f>
        <v>0</v>
      </c>
      <c r="T111" s="195">
        <f>IF(IF(AND(T$16=2017,$C111&lt;T$16),T$29/10,IF(T$16=$C111,T$29-SUM(T$104:T110),IF(T$16-$C111&lt;10,S111,0)))&lt;0,0,IF(AND(T$16=2017,$C111&lt;T$16),T$29/10,IF(T$16=$C111,T$29-SUM(T$104:T110),IF(T$16-$C111&lt;10,S111,0))))</f>
        <v>0</v>
      </c>
      <c r="U111" s="195">
        <f>IF(IF(AND(U$16=2017,$C111&lt;U$16),U$29/10,IF(U$16=$C111,U$29-SUM(U$104:U110),IF(U$16-$C111&lt;10,T111,0)))&lt;0,0,IF(AND(U$16=2017,$C111&lt;U$16),U$29/10,IF(U$16=$C111,U$29-SUM(U$104:U110),IF(U$16-$C111&lt;10,T111,0))))</f>
        <v>0</v>
      </c>
      <c r="V111" s="195">
        <f>IF(IF(AND(V$16=2017,$C111&lt;V$16),V$29/10,IF(V$16=$C111,V$29-SUM(V$104:V110),IF(V$16-$C111&lt;10,U111,0)))&lt;0,0,IF(AND(V$16=2017,$C111&lt;V$16),V$29/10,IF(V$16=$C111,V$29-SUM(V$104:V110),IF(V$16-$C111&lt;10,U111,0))))</f>
        <v>0</v>
      </c>
      <c r="W111" s="195">
        <f>IF(IF(AND(W$16=2017,$C111&lt;W$16),W$29/10,IF(W$16=$C111,W$29-SUM(W$104:W110),IF(W$16-$C111&lt;10,V111,0)))&lt;0,0,IF(AND(W$16=2017,$C111&lt;W$16),W$29/10,IF(W$16=$C111,W$29-SUM(W$104:W110),IF(W$16-$C111&lt;10,V111,0))))</f>
        <v>0</v>
      </c>
      <c r="X111" s="195">
        <f>IF(IF(AND(X$16=2017,$C111&lt;X$16),X$29/10,IF(X$16=$C111,X$29-SUM(X$104:X110),IF(X$16-$C111&lt;10,W111,0)))&lt;0,0,IF(AND(X$16=2017,$C111&lt;X$16),X$29/10,IF(X$16=$C111,X$29-SUM(X$104:X110),IF(X$16-$C111&lt;10,W111,0))))</f>
        <v>0</v>
      </c>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c r="BT111" s="163"/>
      <c r="BU111" s="163"/>
      <c r="BV111" s="163"/>
      <c r="BW111" s="163"/>
      <c r="BX111" s="163"/>
      <c r="BY111" s="163"/>
      <c r="BZ111" s="163"/>
      <c r="CA111" s="163"/>
      <c r="CB111" s="163"/>
      <c r="CC111" s="163"/>
      <c r="CD111" s="163"/>
      <c r="CE111" s="163"/>
      <c r="CF111" s="163"/>
      <c r="CG111" s="163"/>
      <c r="CH111" s="163"/>
      <c r="CI111" s="163"/>
      <c r="CJ111" s="163"/>
      <c r="CK111" s="163"/>
      <c r="CL111" s="163"/>
      <c r="CM111" s="163"/>
      <c r="CN111" s="163"/>
      <c r="CO111" s="163"/>
      <c r="CP111" s="163"/>
      <c r="CQ111" s="163"/>
      <c r="CR111" s="163"/>
      <c r="CS111" s="163"/>
      <c r="CT111" s="163"/>
      <c r="CU111" s="163"/>
      <c r="CV111" s="163"/>
      <c r="CW111" s="163"/>
      <c r="CX111" s="163"/>
      <c r="CY111" s="163"/>
      <c r="CZ111" s="163"/>
      <c r="DA111" s="163"/>
      <c r="DB111" s="163"/>
      <c r="DC111" s="163"/>
      <c r="DD111" s="163"/>
      <c r="DE111" s="163"/>
      <c r="DF111" s="163"/>
      <c r="DG111" s="163"/>
      <c r="DH111" s="163"/>
      <c r="DI111" s="163"/>
      <c r="DJ111" s="163"/>
      <c r="DK111" s="163"/>
      <c r="DL111" s="163"/>
      <c r="DM111" s="163"/>
      <c r="DN111" s="163"/>
      <c r="DO111" s="163"/>
      <c r="DP111" s="163"/>
      <c r="DQ111" s="163"/>
      <c r="DR111" s="163"/>
      <c r="DS111" s="163"/>
      <c r="DT111" s="163"/>
      <c r="DU111" s="163"/>
      <c r="DV111" s="163"/>
      <c r="DW111" s="163"/>
      <c r="DX111" s="163"/>
      <c r="DY111" s="163"/>
      <c r="DZ111" s="163"/>
      <c r="EA111" s="163"/>
      <c r="EB111" s="163"/>
      <c r="EC111" s="163"/>
      <c r="ED111" s="163"/>
      <c r="EE111" s="163"/>
      <c r="EF111" s="163"/>
      <c r="EG111" s="163"/>
      <c r="EH111" s="163"/>
      <c r="EI111" s="163"/>
      <c r="EJ111" s="163"/>
      <c r="EK111" s="163"/>
      <c r="EL111" s="163"/>
      <c r="EM111" s="163"/>
      <c r="EN111" s="163"/>
      <c r="EO111" s="163"/>
      <c r="EP111" s="163"/>
      <c r="EQ111" s="163"/>
      <c r="ER111" s="163"/>
      <c r="ES111" s="163"/>
      <c r="ET111" s="163"/>
      <c r="EU111" s="163"/>
      <c r="EV111" s="163"/>
      <c r="EW111" s="163"/>
      <c r="EX111" s="163"/>
      <c r="EY111" s="163"/>
      <c r="EZ111" s="163"/>
      <c r="FA111" s="163"/>
      <c r="FB111" s="163"/>
      <c r="FC111" s="163"/>
      <c r="FD111" s="163"/>
      <c r="FE111" s="163"/>
      <c r="FF111" s="163"/>
      <c r="FG111" s="163"/>
      <c r="FH111" s="163"/>
      <c r="FI111" s="163"/>
      <c r="FJ111" s="163"/>
      <c r="FK111" s="163"/>
      <c r="FL111" s="163"/>
      <c r="FM111" s="163"/>
      <c r="FN111" s="163"/>
      <c r="FO111" s="163"/>
      <c r="FP111" s="163"/>
      <c r="FQ111" s="163"/>
      <c r="FR111" s="163"/>
      <c r="FS111" s="163"/>
      <c r="FT111" s="163"/>
      <c r="FU111" s="163"/>
      <c r="FV111" s="163"/>
      <c r="FW111" s="163"/>
      <c r="FX111" s="163"/>
      <c r="FY111" s="163"/>
      <c r="FZ111" s="163"/>
      <c r="GA111" s="163"/>
      <c r="GB111" s="163"/>
      <c r="GC111" s="163"/>
      <c r="GD111" s="163"/>
      <c r="GE111" s="163"/>
      <c r="GF111" s="163"/>
      <c r="GG111" s="163"/>
      <c r="GH111" s="163"/>
      <c r="GI111" s="163"/>
      <c r="GJ111" s="163"/>
      <c r="GK111" s="163"/>
      <c r="GL111" s="163"/>
      <c r="GM111" s="163"/>
      <c r="GN111" s="163"/>
      <c r="GO111" s="163"/>
      <c r="GP111" s="163"/>
      <c r="GQ111" s="163"/>
      <c r="GR111" s="163"/>
      <c r="GS111" s="163"/>
      <c r="GT111" s="163"/>
      <c r="GU111" s="163"/>
      <c r="GV111" s="163"/>
      <c r="GW111" s="163"/>
      <c r="GX111" s="163"/>
      <c r="GY111" s="163"/>
      <c r="GZ111" s="163"/>
      <c r="HA111" s="163"/>
      <c r="HB111" s="163"/>
      <c r="HC111" s="163"/>
      <c r="HD111" s="163"/>
      <c r="HE111" s="163"/>
      <c r="HF111" s="163"/>
    </row>
    <row r="112" spans="1:214" outlineLevel="1" x14ac:dyDescent="0.2">
      <c r="A112" s="163"/>
      <c r="B112" s="177" t="s">
        <v>249</v>
      </c>
      <c r="C112" s="173">
        <v>2015</v>
      </c>
      <c r="D112" s="163"/>
      <c r="E112" s="163" t="s">
        <v>142</v>
      </c>
      <c r="F112" s="163"/>
      <c r="G112" s="163"/>
      <c r="H112" s="163"/>
      <c r="I112" s="163"/>
      <c r="J112" s="195">
        <f>IF(IF(AND(J$16=2017,$C112&lt;J$16),J$29/10,IF(J$16=$C112,J$29-SUM(J$104:J111),IF(J$16-$C112&lt;10,I112,0)))&lt;0,0,IF(AND(J$16=2017,$C112&lt;J$16),J$29/10,IF(J$16=$C112,J$29-SUM(J$104:J111),IF(J$16-$C112&lt;10,I112,0))))</f>
        <v>0</v>
      </c>
      <c r="K112" s="195">
        <f>IF(IF(AND(K$16=2017,$C112&lt;K$16),K$29/10,IF(K$16=$C112,K$29-SUM(K$104:K111),IF(K$16-$C112&lt;10,J112,0)))&lt;0,0,IF(AND(K$16=2017,$C112&lt;K$16),K$29/10,IF(K$16=$C112,K$29-SUM(K$104:K111),IF(K$16-$C112&lt;10,J112,0))))</f>
        <v>0</v>
      </c>
      <c r="L112" s="195">
        <f>IF(IF(AND(L$16=2017,$C112&lt;L$16),L$29/10,IF(L$16=$C112,L$29-SUM(L$104:L111),IF(L$16-$C112&lt;10,K112,0)))&lt;0,0,IF(AND(L$16=2017,$C112&lt;L$16),L$29/10,IF(L$16=$C112,L$29-SUM(L$104:L111),IF(L$16-$C112&lt;10,K112,0))))</f>
        <v>0</v>
      </c>
      <c r="M112" s="195">
        <f>IF(IF(AND(M$16=2017,$C112&lt;M$16),M$29/10,IF(M$16=$C112,M$29-SUM(M$104:M111),IF(M$16-$C112&lt;10,L112,0)))&lt;0,0,IF(AND(M$16=2017,$C112&lt;M$16),M$29/10,IF(M$16=$C112,M$29-SUM(M$104:M111),IF(M$16-$C112&lt;10,L112,0))))</f>
        <v>0</v>
      </c>
      <c r="N112" s="195">
        <f>IF(IF(AND(N$16=2017,$C112&lt;N$16),N$29/10,IF(N$16=$C112,N$29-SUM(N$104:N111),IF(N$16-$C112&lt;10,M112,0)))&lt;0,0,IF(AND(N$16=2017,$C112&lt;N$16),N$29/10,IF(N$16=$C112,N$29-SUM(N$104:N111),IF(N$16-$C112&lt;10,M112,0))))</f>
        <v>0</v>
      </c>
      <c r="O112" s="195">
        <f>IF(IF(AND(O$16=2017,$C112&lt;O$16),O$29/10,IF(O$16=$C112,O$29-SUM(O$104:O111),IF(O$16-$C112&lt;10,N112,0)))&lt;0,0,IF(AND(O$16=2017,$C112&lt;O$16),O$29/10,IF(O$16=$C112,O$29-SUM(O$104:O111),IF(O$16-$C112&lt;10,N112,0))))</f>
        <v>0</v>
      </c>
      <c r="P112" s="195">
        <f>IF(IF(AND(P$16=2017,$C112&lt;P$16),P$29/10,IF(P$16=$C112,P$29-SUM(P$104:P111),IF(P$16-$C112&lt;10,O112,0)))&lt;0,0,IF(AND(P$16=2017,$C112&lt;P$16),P$29/10,IF(P$16=$C112,P$29-SUM(P$104:P111),IF(P$16-$C112&lt;10,O112,0))))</f>
        <v>0</v>
      </c>
      <c r="Q112" s="195">
        <f>IF(IF(AND(Q$16=2017,$C112&lt;Q$16),Q$29/10,IF(Q$16=$C112,Q$29-SUM(Q$104:Q111),IF(Q$16-$C112&lt;10,P112,0)))&lt;0,0,IF(AND(Q$16=2017,$C112&lt;Q$16),Q$29/10,IF(Q$16=$C112,Q$29-SUM(Q$104:Q111),IF(Q$16-$C112&lt;10,P112,0))))</f>
        <v>0</v>
      </c>
      <c r="R112" s="195">
        <f>IF(IF(AND(R$16=2017,$C112&lt;R$16),R$29/10,IF(R$16=$C112,R$29-SUM(R$104:R111),IF(R$16-$C112&lt;10,Q112,0)))&lt;0,0,IF(AND(R$16=2017,$C112&lt;R$16),R$29/10,IF(R$16=$C112,R$29-SUM(R$104:R111),IF(R$16-$C112&lt;10,Q112,0))))</f>
        <v>0</v>
      </c>
      <c r="S112" s="195">
        <f>IF(IF(AND(S$16=2017,$C112&lt;S$16),S$29/10,IF(S$16=$C112,S$29-SUM(S$104:S111),IF(S$16-$C112&lt;10,R112,0)))&lt;0,0,IF(AND(S$16=2017,$C112&lt;S$16),S$29/10,IF(S$16=$C112,S$29-SUM(S$104:S111),IF(S$16-$C112&lt;10,R112,0))))</f>
        <v>0</v>
      </c>
      <c r="T112" s="195">
        <f>IF(IF(AND(T$16=2017,$C112&lt;T$16),T$29/10,IF(T$16=$C112,T$29-SUM(T$104:T111),IF(T$16-$C112&lt;10,S112,0)))&lt;0,0,IF(AND(T$16=2017,$C112&lt;T$16),T$29/10,IF(T$16=$C112,T$29-SUM(T$104:T111),IF(T$16-$C112&lt;10,S112,0))))</f>
        <v>0</v>
      </c>
      <c r="U112" s="195">
        <f>IF(IF(AND(U$16=2017,$C112&lt;U$16),U$29/10,IF(U$16=$C112,U$29-SUM(U$104:U111),IF(U$16-$C112&lt;10,T112,0)))&lt;0,0,IF(AND(U$16=2017,$C112&lt;U$16),U$29/10,IF(U$16=$C112,U$29-SUM(U$104:U111),IF(U$16-$C112&lt;10,T112,0))))</f>
        <v>0</v>
      </c>
      <c r="V112" s="195">
        <f>IF(IF(AND(V$16=2017,$C112&lt;V$16),V$29/10,IF(V$16=$C112,V$29-SUM(V$104:V111),IF(V$16-$C112&lt;10,U112,0)))&lt;0,0,IF(AND(V$16=2017,$C112&lt;V$16),V$29/10,IF(V$16=$C112,V$29-SUM(V$104:V111),IF(V$16-$C112&lt;10,U112,0))))</f>
        <v>0</v>
      </c>
      <c r="W112" s="195">
        <f>IF(IF(AND(W$16=2017,$C112&lt;W$16),W$29/10,IF(W$16=$C112,W$29-SUM(W$104:W111),IF(W$16-$C112&lt;10,V112,0)))&lt;0,0,IF(AND(W$16=2017,$C112&lt;W$16),W$29/10,IF(W$16=$C112,W$29-SUM(W$104:W111),IF(W$16-$C112&lt;10,V112,0))))</f>
        <v>0</v>
      </c>
      <c r="X112" s="195">
        <f>IF(IF(AND(X$16=2017,$C112&lt;X$16),X$29/10,IF(X$16=$C112,X$29-SUM(X$104:X111),IF(X$16-$C112&lt;10,W112,0)))&lt;0,0,IF(AND(X$16=2017,$C112&lt;X$16),X$29/10,IF(X$16=$C112,X$29-SUM(X$104:X111),IF(X$16-$C112&lt;10,W112,0))))</f>
        <v>0</v>
      </c>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c r="BT112" s="163"/>
      <c r="BU112" s="163"/>
      <c r="BV112" s="163"/>
      <c r="BW112" s="163"/>
      <c r="BX112" s="163"/>
      <c r="BY112" s="163"/>
      <c r="BZ112" s="163"/>
      <c r="CA112" s="163"/>
      <c r="CB112" s="163"/>
      <c r="CC112" s="163"/>
      <c r="CD112" s="163"/>
      <c r="CE112" s="163"/>
      <c r="CF112" s="163"/>
      <c r="CG112" s="163"/>
      <c r="CH112" s="163"/>
      <c r="CI112" s="163"/>
      <c r="CJ112" s="163"/>
      <c r="CK112" s="163"/>
      <c r="CL112" s="163"/>
      <c r="CM112" s="163"/>
      <c r="CN112" s="163"/>
      <c r="CO112" s="163"/>
      <c r="CP112" s="163"/>
      <c r="CQ112" s="163"/>
      <c r="CR112" s="163"/>
      <c r="CS112" s="163"/>
      <c r="CT112" s="163"/>
      <c r="CU112" s="163"/>
      <c r="CV112" s="163"/>
      <c r="CW112" s="163"/>
      <c r="CX112" s="163"/>
      <c r="CY112" s="163"/>
      <c r="CZ112" s="163"/>
      <c r="DA112" s="163"/>
      <c r="DB112" s="163"/>
      <c r="DC112" s="163"/>
      <c r="DD112" s="163"/>
      <c r="DE112" s="163"/>
      <c r="DF112" s="163"/>
      <c r="DG112" s="163"/>
      <c r="DH112" s="163"/>
      <c r="DI112" s="163"/>
      <c r="DJ112" s="163"/>
      <c r="DK112" s="163"/>
      <c r="DL112" s="163"/>
      <c r="DM112" s="163"/>
      <c r="DN112" s="163"/>
      <c r="DO112" s="163"/>
      <c r="DP112" s="163"/>
      <c r="DQ112" s="163"/>
      <c r="DR112" s="163"/>
      <c r="DS112" s="163"/>
      <c r="DT112" s="163"/>
      <c r="DU112" s="163"/>
      <c r="DV112" s="163"/>
      <c r="DW112" s="163"/>
      <c r="DX112" s="163"/>
      <c r="DY112" s="163"/>
      <c r="DZ112" s="163"/>
      <c r="EA112" s="163"/>
      <c r="EB112" s="163"/>
      <c r="EC112" s="163"/>
      <c r="ED112" s="163"/>
      <c r="EE112" s="163"/>
      <c r="EF112" s="163"/>
      <c r="EG112" s="163"/>
      <c r="EH112" s="163"/>
      <c r="EI112" s="163"/>
      <c r="EJ112" s="163"/>
      <c r="EK112" s="163"/>
      <c r="EL112" s="163"/>
      <c r="EM112" s="163"/>
      <c r="EN112" s="163"/>
      <c r="EO112" s="163"/>
      <c r="EP112" s="163"/>
      <c r="EQ112" s="163"/>
      <c r="ER112" s="163"/>
      <c r="ES112" s="163"/>
      <c r="ET112" s="163"/>
      <c r="EU112" s="163"/>
      <c r="EV112" s="163"/>
      <c r="EW112" s="163"/>
      <c r="EX112" s="163"/>
      <c r="EY112" s="163"/>
      <c r="EZ112" s="163"/>
      <c r="FA112" s="163"/>
      <c r="FB112" s="163"/>
      <c r="FC112" s="163"/>
      <c r="FD112" s="163"/>
      <c r="FE112" s="163"/>
      <c r="FF112" s="163"/>
      <c r="FG112" s="163"/>
      <c r="FH112" s="163"/>
      <c r="FI112" s="163"/>
      <c r="FJ112" s="163"/>
      <c r="FK112" s="163"/>
      <c r="FL112" s="163"/>
      <c r="FM112" s="163"/>
      <c r="FN112" s="163"/>
      <c r="FO112" s="163"/>
      <c r="FP112" s="163"/>
      <c r="FQ112" s="163"/>
      <c r="FR112" s="163"/>
      <c r="FS112" s="163"/>
      <c r="FT112" s="163"/>
      <c r="FU112" s="163"/>
      <c r="FV112" s="163"/>
      <c r="FW112" s="163"/>
      <c r="FX112" s="163"/>
      <c r="FY112" s="163"/>
      <c r="FZ112" s="163"/>
      <c r="GA112" s="163"/>
      <c r="GB112" s="163"/>
      <c r="GC112" s="163"/>
      <c r="GD112" s="163"/>
      <c r="GE112" s="163"/>
      <c r="GF112" s="163"/>
      <c r="GG112" s="163"/>
      <c r="GH112" s="163"/>
      <c r="GI112" s="163"/>
      <c r="GJ112" s="163"/>
      <c r="GK112" s="163"/>
      <c r="GL112" s="163"/>
      <c r="GM112" s="163"/>
      <c r="GN112" s="163"/>
      <c r="GO112" s="163"/>
      <c r="GP112" s="163"/>
      <c r="GQ112" s="163"/>
      <c r="GR112" s="163"/>
      <c r="GS112" s="163"/>
      <c r="GT112" s="163"/>
      <c r="GU112" s="163"/>
      <c r="GV112" s="163"/>
      <c r="GW112" s="163"/>
      <c r="GX112" s="163"/>
      <c r="GY112" s="163"/>
      <c r="GZ112" s="163"/>
      <c r="HA112" s="163"/>
      <c r="HB112" s="163"/>
      <c r="HC112" s="163"/>
      <c r="HD112" s="163"/>
      <c r="HE112" s="163"/>
      <c r="HF112" s="163"/>
    </row>
    <row r="113" spans="1:214" outlineLevel="1" x14ac:dyDescent="0.2">
      <c r="A113" s="163"/>
      <c r="B113" s="177" t="s">
        <v>249</v>
      </c>
      <c r="C113" s="177">
        <v>2016</v>
      </c>
      <c r="D113" s="163"/>
      <c r="E113" s="163" t="s">
        <v>142</v>
      </c>
      <c r="F113" s="163"/>
      <c r="G113" s="163"/>
      <c r="H113" s="163"/>
      <c r="I113" s="163"/>
      <c r="J113" s="195">
        <f>IF(IF(AND(J$16=2017,$C113&lt;J$16),J$29/10,IF(J$16=$C113,J$29-SUM(J$104:J112),IF(J$16-$C113&lt;10,I113,0)))&lt;0,0,IF(AND(J$16=2017,$C113&lt;J$16),J$29/10,IF(J$16=$C113,J$29-SUM(J$104:J112),IF(J$16-$C113&lt;10,I113,0))))</f>
        <v>0</v>
      </c>
      <c r="K113" s="195">
        <f>IF(IF(AND(K$16=2017,$C113&lt;K$16),K$29/10,IF(K$16=$C113,K$29-SUM(K$104:K112),IF(K$16-$C113&lt;10,J113,0)))&lt;0,0,IF(AND(K$16=2017,$C113&lt;K$16),K$29/10,IF(K$16=$C113,K$29-SUM(K$104:K112),IF(K$16-$C113&lt;10,J113,0))))</f>
        <v>0</v>
      </c>
      <c r="L113" s="195">
        <f>IF(IF(AND(L$16=2017,$C113&lt;L$16),L$29/10,IF(L$16=$C113,L$29-SUM(L$104:L112),IF(L$16-$C113&lt;10,K113,0)))&lt;0,0,IF(AND(L$16=2017,$C113&lt;L$16),L$29/10,IF(L$16=$C113,L$29-SUM(L$104:L112),IF(L$16-$C113&lt;10,K113,0))))</f>
        <v>0</v>
      </c>
      <c r="M113" s="195">
        <f>IF(IF(AND(M$16=2017,$C113&lt;M$16),M$29/10,IF(M$16=$C113,M$29-SUM(M$104:M112),IF(M$16-$C113&lt;10,L113,0)))&lt;0,0,IF(AND(M$16=2017,$C113&lt;M$16),M$29/10,IF(M$16=$C113,M$29-SUM(M$104:M112),IF(M$16-$C113&lt;10,L113,0))))</f>
        <v>0</v>
      </c>
      <c r="N113" s="195">
        <f>IF(IF(AND(N$16=2017,$C113&lt;N$16),N$29/10,IF(N$16=$C113,N$29-SUM(N$104:N112),IF(N$16-$C113&lt;10,M113,0)))&lt;0,0,IF(AND(N$16=2017,$C113&lt;N$16),N$29/10,IF(N$16=$C113,N$29-SUM(N$104:N112),IF(N$16-$C113&lt;10,M113,0))))</f>
        <v>0</v>
      </c>
      <c r="O113" s="195">
        <f>IF(IF(AND(O$16=2017,$C113&lt;O$16),O$29/10,IF(O$16=$C113,O$29-SUM(O$104:O112),IF(O$16-$C113&lt;10,N113,0)))&lt;0,0,IF(AND(O$16=2017,$C113&lt;O$16),O$29/10,IF(O$16=$C113,O$29-SUM(O$104:O112),IF(O$16-$C113&lt;10,N113,0))))</f>
        <v>0</v>
      </c>
      <c r="P113" s="195">
        <f>IF(IF(AND(P$16=2017,$C113&lt;P$16),P$29/10,IF(P$16=$C113,P$29-SUM(P$104:P112),IF(P$16-$C113&lt;10,O113,0)))&lt;0,0,IF(AND(P$16=2017,$C113&lt;P$16),P$29/10,IF(P$16=$C113,P$29-SUM(P$104:P112),IF(P$16-$C113&lt;10,O113,0))))</f>
        <v>0</v>
      </c>
      <c r="Q113" s="195">
        <f>IF(IF(AND(Q$16=2017,$C113&lt;Q$16),Q$29/10,IF(Q$16=$C113,Q$29-SUM(Q$104:Q112),IF(Q$16-$C113&lt;10,P113,0)))&lt;0,0,IF(AND(Q$16=2017,$C113&lt;Q$16),Q$29/10,IF(Q$16=$C113,Q$29-SUM(Q$104:Q112),IF(Q$16-$C113&lt;10,P113,0))))</f>
        <v>0</v>
      </c>
      <c r="R113" s="195">
        <f>IF(IF(AND(R$16=2017,$C113&lt;R$16),R$29/10,IF(R$16=$C113,R$29-SUM(R$104:R112),IF(R$16-$C113&lt;10,Q113,0)))&lt;0,0,IF(AND(R$16=2017,$C113&lt;R$16),R$29/10,IF(R$16=$C113,R$29-SUM(R$104:R112),IF(R$16-$C113&lt;10,Q113,0))))</f>
        <v>0</v>
      </c>
      <c r="S113" s="195">
        <f>IF(IF(AND(S$16=2017,$C113&lt;S$16),S$29/10,IF(S$16=$C113,S$29-SUM(S$104:S112),IF(S$16-$C113&lt;10,R113,0)))&lt;0,0,IF(AND(S$16=2017,$C113&lt;S$16),S$29/10,IF(S$16=$C113,S$29-SUM(S$104:S112),IF(S$16-$C113&lt;10,R113,0))))</f>
        <v>0</v>
      </c>
      <c r="T113" s="195">
        <f>IF(IF(AND(T$16=2017,$C113&lt;T$16),T$29/10,IF(T$16=$C113,T$29-SUM(T$104:T112),IF(T$16-$C113&lt;10,S113,0)))&lt;0,0,IF(AND(T$16=2017,$C113&lt;T$16),T$29/10,IF(T$16=$C113,T$29-SUM(T$104:T112),IF(T$16-$C113&lt;10,S113,0))))</f>
        <v>0</v>
      </c>
      <c r="U113" s="195">
        <f>IF(IF(AND(U$16=2017,$C113&lt;U$16),U$29/10,IF(U$16=$C113,U$29-SUM(U$104:U112),IF(U$16-$C113&lt;10,T113,0)))&lt;0,0,IF(AND(U$16=2017,$C113&lt;U$16),U$29/10,IF(U$16=$C113,U$29-SUM(U$104:U112),IF(U$16-$C113&lt;10,T113,0))))</f>
        <v>0</v>
      </c>
      <c r="V113" s="195">
        <f>IF(IF(AND(V$16=2017,$C113&lt;V$16),V$29/10,IF(V$16=$C113,V$29-SUM(V$104:V112),IF(V$16-$C113&lt;10,U113,0)))&lt;0,0,IF(AND(V$16=2017,$C113&lt;V$16),V$29/10,IF(V$16=$C113,V$29-SUM(V$104:V112),IF(V$16-$C113&lt;10,U113,0))))</f>
        <v>0</v>
      </c>
      <c r="W113" s="195">
        <f>IF(IF(AND(W$16=2017,$C113&lt;W$16),W$29/10,IF(W$16=$C113,W$29-SUM(W$104:W112),IF(W$16-$C113&lt;10,V113,0)))&lt;0,0,IF(AND(W$16=2017,$C113&lt;W$16),W$29/10,IF(W$16=$C113,W$29-SUM(W$104:W112),IF(W$16-$C113&lt;10,V113,0))))</f>
        <v>0</v>
      </c>
      <c r="X113" s="195">
        <f>IF(IF(AND(X$16=2017,$C113&lt;X$16),X$29/10,IF(X$16=$C113,X$29-SUM(X$104:X112),IF(X$16-$C113&lt;10,W113,0)))&lt;0,0,IF(AND(X$16=2017,$C113&lt;X$16),X$29/10,IF(X$16=$C113,X$29-SUM(X$104:X112),IF(X$16-$C113&lt;10,W113,0))))</f>
        <v>0</v>
      </c>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row>
    <row r="114" spans="1:214" outlineLevel="1" x14ac:dyDescent="0.2">
      <c r="A114" s="163"/>
      <c r="B114" s="177" t="s">
        <v>249</v>
      </c>
      <c r="C114" s="173">
        <v>2017</v>
      </c>
      <c r="D114" s="163"/>
      <c r="E114" s="163" t="s">
        <v>142</v>
      </c>
      <c r="F114" s="163"/>
      <c r="G114" s="163"/>
      <c r="H114" s="163"/>
      <c r="I114" s="163"/>
      <c r="J114" s="195">
        <f>IF(IF(AND(J$16=2017,$C114&lt;J$16),J$29/10,IF(J$16=$C114,J$29-SUM(J$104:J113),IF(J$16-$C114&lt;10,I114,0)))&lt;0,0,IF(AND(J$16=2017,$C114&lt;J$16),J$29/10,IF(J$16=$C114,J$29-SUM(J$104:J113),IF(J$16-$C114&lt;10,I114,0))))</f>
        <v>0</v>
      </c>
      <c r="K114" s="195">
        <f>IF(IF(AND(K$16=2017,$C114&lt;K$16),K$29/10,IF(K$16=$C114,K$29-SUM(K$104:K113),IF(K$16-$C114&lt;10,J114,0)))&lt;0,0,IF(AND(K$16=2017,$C114&lt;K$16),K$29/10,IF(K$16=$C114,K$29-SUM(K$104:K113),IF(K$16-$C114&lt;10,J114,0))))</f>
        <v>0</v>
      </c>
      <c r="L114" s="195">
        <f>IF(IF(AND(L$16=2017,$C114&lt;L$16),L$29/10,IF(L$16=$C114,L$29-SUM(L$104:L113),IF(L$16-$C114&lt;10,K114,0)))&lt;0,0,IF(AND(L$16=2017,$C114&lt;L$16),L$29/10,IF(L$16=$C114,L$29-SUM(L$104:L113),IF(L$16-$C114&lt;10,K114,0))))</f>
        <v>0</v>
      </c>
      <c r="M114" s="195">
        <f>IF(IF(AND(M$16=2017,$C114&lt;M$16),M$29/10,IF(M$16=$C114,M$29-SUM(M$104:M113),IF(M$16-$C114&lt;10,L114,0)))&lt;0,0,IF(AND(M$16=2017,$C114&lt;M$16),M$29/10,IF(M$16=$C114,M$29-SUM(M$104:M113),IF(M$16-$C114&lt;10,L114,0))))</f>
        <v>0</v>
      </c>
      <c r="N114" s="195">
        <f>IF(IF(AND(N$16=2017,$C114&lt;N$16),N$29/10,IF(N$16=$C114,N$29-SUM(N$104:N113),IF(N$16-$C114&lt;10,M114,0)))&lt;0,0,IF(AND(N$16=2017,$C114&lt;N$16),N$29/10,IF(N$16=$C114,N$29-SUM(N$104:N113),IF(N$16-$C114&lt;10,M114,0))))</f>
        <v>0</v>
      </c>
      <c r="O114" s="195">
        <f>IF(IF(AND(O$16=2017,$C114&lt;O$16),O$29/10,IF(O$16=$C114,O$29-SUM(O$104:O113),IF(O$16-$C114&lt;10,N114,0)))&lt;0,0,IF(AND(O$16=2017,$C114&lt;O$16),O$29/10,IF(O$16=$C114,O$29-SUM(O$104:O113),IF(O$16-$C114&lt;10,N114,0))))</f>
        <v>0</v>
      </c>
      <c r="P114" s="195">
        <f>IF(IF(AND(P$16=2017,$C114&lt;P$16),P$29/10,IF(P$16=$C114,P$29-SUM(P$104:P113),IF(P$16-$C114&lt;10,O114,0)))&lt;0,0,IF(AND(P$16=2017,$C114&lt;P$16),P$29/10,IF(P$16=$C114,P$29-SUM(P$104:P113),IF(P$16-$C114&lt;10,O114,0))))</f>
        <v>0</v>
      </c>
      <c r="Q114" s="195">
        <f>IF(IF(AND(Q$16=2017,$C114&lt;Q$16),Q$29/10,IF(Q$16=$C114,Q$29-SUM(Q$104:Q113),IF(Q$16-$C114&lt;10,P114,0)))&lt;0,0,IF(AND(Q$16=2017,$C114&lt;Q$16),Q$29/10,IF(Q$16=$C114,Q$29-SUM(Q$104:Q113),IF(Q$16-$C114&lt;10,P114,0))))</f>
        <v>0</v>
      </c>
      <c r="R114" s="195">
        <f>IF(IF(AND(R$16=2017,$C114&lt;R$16),R$29/10,IF(R$16=$C114,R$29-SUM(R$104:R113),IF(R$16-$C114&lt;10,Q114,0)))&lt;0,0,IF(AND(R$16=2017,$C114&lt;R$16),R$29/10,IF(R$16=$C114,R$29-SUM(R$104:R113),IF(R$16-$C114&lt;10,Q114,0))))</f>
        <v>0</v>
      </c>
      <c r="S114" s="195">
        <f>IF(IF(AND(S$16=2017,$C114&lt;S$16),S$29/10,IF(S$16=$C114,S$29-SUM(S$104:S113),IF(S$16-$C114&lt;10,R114,0)))&lt;0,0,IF(AND(S$16=2017,$C114&lt;S$16),S$29/10,IF(S$16=$C114,S$29-SUM(S$104:S113),IF(S$16-$C114&lt;10,R114,0))))</f>
        <v>0</v>
      </c>
      <c r="T114" s="195">
        <f>IF(IF(AND(T$16=2017,$C114&lt;T$16),T$29/10,IF(T$16=$C114,T$29-SUM(T$104:T113),IF(T$16-$C114&lt;10,S114,0)))&lt;0,0,IF(AND(T$16=2017,$C114&lt;T$16),T$29/10,IF(T$16=$C114,T$29-SUM(T$104:T113),IF(T$16-$C114&lt;10,S114,0))))</f>
        <v>0</v>
      </c>
      <c r="U114" s="195">
        <f>IF(IF(AND(U$16=2017,$C114&lt;U$16),U$29/10,IF(U$16=$C114,U$29-SUM(U$104:U113),IF(U$16-$C114&lt;10,T114,0)))&lt;0,0,IF(AND(U$16=2017,$C114&lt;U$16),U$29/10,IF(U$16=$C114,U$29-SUM(U$104:U113),IF(U$16-$C114&lt;10,T114,0))))</f>
        <v>0</v>
      </c>
      <c r="V114" s="195">
        <f>IF(IF(AND(V$16=2017,$C114&lt;V$16),V$29/10,IF(V$16=$C114,V$29-SUM(V$104:V113),IF(V$16-$C114&lt;10,U114,0)))&lt;0,0,IF(AND(V$16=2017,$C114&lt;V$16),V$29/10,IF(V$16=$C114,V$29-SUM(V$104:V113),IF(V$16-$C114&lt;10,U114,0))))</f>
        <v>0</v>
      </c>
      <c r="W114" s="195">
        <f>IF(IF(AND(W$16=2017,$C114&lt;W$16),W$29/10,IF(W$16=$C114,W$29-SUM(W$104:W113),IF(W$16-$C114&lt;10,V114,0)))&lt;0,0,IF(AND(W$16=2017,$C114&lt;W$16),W$29/10,IF(W$16=$C114,W$29-SUM(W$104:W113),IF(W$16-$C114&lt;10,V114,0))))</f>
        <v>0</v>
      </c>
      <c r="X114" s="195">
        <f>IF(IF(AND(X$16=2017,$C114&lt;X$16),X$29/10,IF(X$16=$C114,X$29-SUM(X$104:X113),IF(X$16-$C114&lt;10,W114,0)))&lt;0,0,IF(AND(X$16=2017,$C114&lt;X$16),X$29/10,IF(X$16=$C114,X$29-SUM(X$104:X113),IF(X$16-$C114&lt;10,W114,0))))</f>
        <v>0</v>
      </c>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c r="BT114" s="163"/>
      <c r="BU114" s="163"/>
      <c r="BV114" s="163"/>
      <c r="BW114" s="163"/>
      <c r="BX114" s="163"/>
      <c r="BY114" s="163"/>
      <c r="BZ114" s="163"/>
      <c r="CA114" s="163"/>
      <c r="CB114" s="163"/>
      <c r="CC114" s="163"/>
      <c r="CD114" s="163"/>
      <c r="CE114" s="163"/>
      <c r="CF114" s="163"/>
      <c r="CG114" s="163"/>
      <c r="CH114" s="163"/>
      <c r="CI114" s="163"/>
      <c r="CJ114" s="163"/>
      <c r="CK114" s="163"/>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c r="DZ114" s="163"/>
      <c r="EA114" s="163"/>
      <c r="EB114" s="163"/>
      <c r="EC114" s="163"/>
      <c r="ED114" s="163"/>
      <c r="EE114" s="163"/>
      <c r="EF114" s="163"/>
      <c r="EG114" s="163"/>
      <c r="EH114" s="163"/>
      <c r="EI114" s="163"/>
      <c r="EJ114" s="163"/>
      <c r="EK114" s="163"/>
      <c r="EL114" s="163"/>
      <c r="EM114" s="163"/>
      <c r="EN114" s="163"/>
      <c r="EO114" s="163"/>
      <c r="EP114" s="163"/>
      <c r="EQ114" s="163"/>
      <c r="ER114" s="163"/>
      <c r="ES114" s="163"/>
      <c r="ET114" s="163"/>
      <c r="EU114" s="163"/>
      <c r="EV114" s="163"/>
      <c r="EW114" s="163"/>
      <c r="EX114" s="163"/>
      <c r="EY114" s="163"/>
      <c r="EZ114" s="163"/>
      <c r="FA114" s="163"/>
      <c r="FB114" s="163"/>
      <c r="FC114" s="163"/>
      <c r="FD114" s="163"/>
      <c r="FE114" s="163"/>
      <c r="FF114" s="163"/>
      <c r="FG114" s="163"/>
      <c r="FH114" s="163"/>
      <c r="FI114" s="163"/>
      <c r="FJ114" s="163"/>
      <c r="FK114" s="163"/>
      <c r="FL114" s="163"/>
      <c r="FM114" s="163"/>
      <c r="FN114" s="163"/>
      <c r="FO114" s="163"/>
      <c r="FP114" s="163"/>
      <c r="FQ114" s="163"/>
      <c r="FR114" s="163"/>
      <c r="FS114" s="163"/>
      <c r="FT114" s="163"/>
      <c r="FU114" s="163"/>
      <c r="FV114" s="163"/>
      <c r="FW114" s="163"/>
      <c r="FX114" s="163"/>
      <c r="FY114" s="163"/>
      <c r="FZ114" s="163"/>
      <c r="GA114" s="163"/>
      <c r="GB114" s="163"/>
      <c r="GC114" s="163"/>
      <c r="GD114" s="163"/>
      <c r="GE114" s="163"/>
      <c r="GF114" s="163"/>
      <c r="GG114" s="163"/>
      <c r="GH114" s="163"/>
      <c r="GI114" s="163"/>
      <c r="GJ114" s="163"/>
      <c r="GK114" s="163"/>
      <c r="GL114" s="163"/>
      <c r="GM114" s="163"/>
      <c r="GN114" s="163"/>
      <c r="GO114" s="163"/>
      <c r="GP114" s="163"/>
      <c r="GQ114" s="163"/>
      <c r="GR114" s="163"/>
      <c r="GS114" s="163"/>
      <c r="GT114" s="163"/>
      <c r="GU114" s="163"/>
      <c r="GV114" s="163"/>
      <c r="GW114" s="163"/>
      <c r="GX114" s="163"/>
      <c r="GY114" s="163"/>
      <c r="GZ114" s="163"/>
      <c r="HA114" s="163"/>
      <c r="HB114" s="163"/>
      <c r="HC114" s="163"/>
      <c r="HD114" s="163"/>
      <c r="HE114" s="163"/>
      <c r="HF114" s="163"/>
    </row>
    <row r="115" spans="1:214" outlineLevel="1" x14ac:dyDescent="0.2">
      <c r="A115" s="163"/>
      <c r="B115" s="177" t="s">
        <v>249</v>
      </c>
      <c r="C115" s="177">
        <v>2018</v>
      </c>
      <c r="D115" s="163"/>
      <c r="E115" s="163" t="s">
        <v>142</v>
      </c>
      <c r="F115" s="163"/>
      <c r="G115" s="163"/>
      <c r="H115" s="163"/>
      <c r="I115" s="163"/>
      <c r="J115" s="195">
        <f>IF(IF(AND(J$16=2017,$C115&lt;J$16),J$29/10,IF(J$16=$C115,J$29-SUM(J$104:J114),IF(J$16-$C115&lt;10,I115,0)))&lt;0,0,IF(AND(J$16=2017,$C115&lt;J$16),J$29/10,IF(J$16=$C115,J$29-SUM(J$104:J114),IF(J$16-$C115&lt;10,I115,0))))</f>
        <v>0</v>
      </c>
      <c r="K115" s="195">
        <f>IF(IF(AND(K$16=2017,$C115&lt;K$16),K$29/10,IF(K$16=$C115,K$29-SUM(K$104:K114),IF(K$16-$C115&lt;10,J115,0)))&lt;0,0,IF(AND(K$16=2017,$C115&lt;K$16),K$29/10,IF(K$16=$C115,K$29-SUM(K$104:K114),IF(K$16-$C115&lt;10,J115,0))))</f>
        <v>1734491.625</v>
      </c>
      <c r="L115" s="195">
        <f>IF(IF(AND(L$16=2017,$C115&lt;L$16),L$29/10,IF(L$16=$C115,L$29-SUM(L$104:L114),IF(L$16-$C115&lt;10,K115,0)))&lt;0,0,IF(AND(L$16=2017,$C115&lt;L$16),L$29/10,IF(L$16=$C115,L$29-SUM(L$104:L114),IF(L$16-$C115&lt;10,K115,0))))</f>
        <v>1734491.625</v>
      </c>
      <c r="M115" s="195">
        <f>IF(IF(AND(M$16=2017,$C115&lt;M$16),M$29/10,IF(M$16=$C115,M$29-SUM(M$104:M114),IF(M$16-$C115&lt;10,L115,0)))&lt;0,0,IF(AND(M$16=2017,$C115&lt;M$16),M$29/10,IF(M$16=$C115,M$29-SUM(M$104:M114),IF(M$16-$C115&lt;10,L115,0))))</f>
        <v>1734491.625</v>
      </c>
      <c r="N115" s="195">
        <f>IF(IF(AND(N$16=2017,$C115&lt;N$16),N$29/10,IF(N$16=$C115,N$29-SUM(N$104:N114),IF(N$16-$C115&lt;10,M115,0)))&lt;0,0,IF(AND(N$16=2017,$C115&lt;N$16),N$29/10,IF(N$16=$C115,N$29-SUM(N$104:N114),IF(N$16-$C115&lt;10,M115,0))))</f>
        <v>1734491.625</v>
      </c>
      <c r="O115" s="195">
        <f>IF(IF(AND(O$16=2017,$C115&lt;O$16),O$29/10,IF(O$16=$C115,O$29-SUM(O$104:O114),IF(O$16-$C115&lt;10,N115,0)))&lt;0,0,IF(AND(O$16=2017,$C115&lt;O$16),O$29/10,IF(O$16=$C115,O$29-SUM(O$104:O114),IF(O$16-$C115&lt;10,N115,0))))</f>
        <v>1734491.625</v>
      </c>
      <c r="P115" s="195">
        <f>IF(IF(AND(P$16=2017,$C115&lt;P$16),P$29/10,IF(P$16=$C115,P$29-SUM(P$104:P114),IF(P$16-$C115&lt;10,O115,0)))&lt;0,0,IF(AND(P$16=2017,$C115&lt;P$16),P$29/10,IF(P$16=$C115,P$29-SUM(P$104:P114),IF(P$16-$C115&lt;10,O115,0))))</f>
        <v>1734491.625</v>
      </c>
      <c r="Q115" s="195">
        <f>IF(IF(AND(Q$16=2017,$C115&lt;Q$16),Q$29/10,IF(Q$16=$C115,Q$29-SUM(Q$104:Q114),IF(Q$16-$C115&lt;10,P115,0)))&lt;0,0,IF(AND(Q$16=2017,$C115&lt;Q$16),Q$29/10,IF(Q$16=$C115,Q$29-SUM(Q$104:Q114),IF(Q$16-$C115&lt;10,P115,0))))</f>
        <v>1734491.625</v>
      </c>
      <c r="R115" s="195">
        <f>IF(IF(AND(R$16=2017,$C115&lt;R$16),R$29/10,IF(R$16=$C115,R$29-SUM(R$104:R114),IF(R$16-$C115&lt;10,Q115,0)))&lt;0,0,IF(AND(R$16=2017,$C115&lt;R$16),R$29/10,IF(R$16=$C115,R$29-SUM(R$104:R114),IF(R$16-$C115&lt;10,Q115,0))))</f>
        <v>1734491.625</v>
      </c>
      <c r="S115" s="195">
        <f>IF(IF(AND(S$16=2017,$C115&lt;S$16),S$29/10,IF(S$16=$C115,S$29-SUM(S$104:S114),IF(S$16-$C115&lt;10,R115,0)))&lt;0,0,IF(AND(S$16=2017,$C115&lt;S$16),S$29/10,IF(S$16=$C115,S$29-SUM(S$104:S114),IF(S$16-$C115&lt;10,R115,0))))</f>
        <v>1734491.625</v>
      </c>
      <c r="T115" s="195">
        <f>IF(IF(AND(T$16=2017,$C115&lt;T$16),T$29/10,IF(T$16=$C115,T$29-SUM(T$104:T114),IF(T$16-$C115&lt;10,S115,0)))&lt;0,0,IF(AND(T$16=2017,$C115&lt;T$16),T$29/10,IF(T$16=$C115,T$29-SUM(T$104:T114),IF(T$16-$C115&lt;10,S115,0))))</f>
        <v>1734491.625</v>
      </c>
      <c r="U115" s="195">
        <f>IF(IF(AND(U$16=2017,$C115&lt;U$16),U$29/10,IF(U$16=$C115,U$29-SUM(U$104:U114),IF(U$16-$C115&lt;10,T115,0)))&lt;0,0,IF(AND(U$16=2017,$C115&lt;U$16),U$29/10,IF(U$16=$C115,U$29-SUM(U$104:U114),IF(U$16-$C115&lt;10,T115,0))))</f>
        <v>0</v>
      </c>
      <c r="V115" s="195">
        <f>IF(IF(AND(V$16=2017,$C115&lt;V$16),V$29/10,IF(V$16=$C115,V$29-SUM(V$104:V114),IF(V$16-$C115&lt;10,U115,0)))&lt;0,0,IF(AND(V$16=2017,$C115&lt;V$16),V$29/10,IF(V$16=$C115,V$29-SUM(V$104:V114),IF(V$16-$C115&lt;10,U115,0))))</f>
        <v>0</v>
      </c>
      <c r="W115" s="195">
        <f>IF(IF(AND(W$16=2017,$C115&lt;W$16),W$29/10,IF(W$16=$C115,W$29-SUM(W$104:W114),IF(W$16-$C115&lt;10,V115,0)))&lt;0,0,IF(AND(W$16=2017,$C115&lt;W$16),W$29/10,IF(W$16=$C115,W$29-SUM(W$104:W114),IF(W$16-$C115&lt;10,V115,0))))</f>
        <v>0</v>
      </c>
      <c r="X115" s="195">
        <f>IF(IF(AND(X$16=2017,$C115&lt;X$16),X$29/10,IF(X$16=$C115,X$29-SUM(X$104:X114),IF(X$16-$C115&lt;10,W115,0)))&lt;0,0,IF(AND(X$16=2017,$C115&lt;X$16),X$29/10,IF(X$16=$C115,X$29-SUM(X$104:X114),IF(X$16-$C115&lt;10,W115,0))))</f>
        <v>0</v>
      </c>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row>
    <row r="116" spans="1:214" outlineLevel="1" x14ac:dyDescent="0.2">
      <c r="A116" s="163"/>
      <c r="B116" s="177" t="s">
        <v>249</v>
      </c>
      <c r="C116" s="173">
        <v>2019</v>
      </c>
      <c r="D116" s="163"/>
      <c r="E116" s="163" t="s">
        <v>142</v>
      </c>
      <c r="F116" s="163"/>
      <c r="G116" s="163"/>
      <c r="H116" s="163"/>
      <c r="I116" s="163"/>
      <c r="J116" s="195">
        <f>IF(IF(AND(J$16=2017,$C116&lt;J$16),J$29/10,IF(J$16=$C116,J$29-SUM(J$104:J115),IF(J$16-$C116&lt;10,I116,0)))&lt;0,0,IF(AND(J$16=2017,$C116&lt;J$16),J$29/10,IF(J$16=$C116,J$29-SUM(J$104:J115),IF(J$16-$C116&lt;10,I116,0))))</f>
        <v>0</v>
      </c>
      <c r="K116" s="195">
        <f>IF(IF(AND(K$16=2017,$C116&lt;K$16),K$29/10,IF(K$16=$C116,K$29-SUM(K$104:K115),IF(K$16-$C116&lt;10,J116,0)))&lt;0,0,IF(AND(K$16=2017,$C116&lt;K$16),K$29/10,IF(K$16=$C116,K$29-SUM(K$104:K115),IF(K$16-$C116&lt;10,J116,0))))</f>
        <v>0</v>
      </c>
      <c r="L116" s="195">
        <f>IF(IF(AND(L$16=2017,$C116&lt;L$16),L$29/10,IF(L$16=$C116,L$29-SUM(L$104:L115),IF(L$16-$C116&lt;10,K116,0)))&lt;0,0,IF(AND(L$16=2017,$C116&lt;L$16),L$29/10,IF(L$16=$C116,L$29-SUM(L$104:L115),IF(L$16-$C116&lt;10,K116,0))))</f>
        <v>470819519.3042959</v>
      </c>
      <c r="M116" s="195">
        <f>IF(IF(AND(M$16=2017,$C116&lt;M$16),M$29/10,IF(M$16=$C116,M$29-SUM(M$104:M115),IF(M$16-$C116&lt;10,L116,0)))&lt;0,0,IF(AND(M$16=2017,$C116&lt;M$16),M$29/10,IF(M$16=$C116,M$29-SUM(M$104:M115),IF(M$16-$C116&lt;10,L116,0))))</f>
        <v>470819519.3042959</v>
      </c>
      <c r="N116" s="195">
        <f>IF(IF(AND(N$16=2017,$C116&lt;N$16),N$29/10,IF(N$16=$C116,N$29-SUM(N$104:N115),IF(N$16-$C116&lt;10,M116,0)))&lt;0,0,IF(AND(N$16=2017,$C116&lt;N$16),N$29/10,IF(N$16=$C116,N$29-SUM(N$104:N115),IF(N$16-$C116&lt;10,M116,0))))</f>
        <v>470819519.3042959</v>
      </c>
      <c r="O116" s="195">
        <f>IF(IF(AND(O$16=2017,$C116&lt;O$16),O$29/10,IF(O$16=$C116,O$29-SUM(O$104:O115),IF(O$16-$C116&lt;10,N116,0)))&lt;0,0,IF(AND(O$16=2017,$C116&lt;O$16),O$29/10,IF(O$16=$C116,O$29-SUM(O$104:O115),IF(O$16-$C116&lt;10,N116,0))))</f>
        <v>470819519.3042959</v>
      </c>
      <c r="P116" s="195">
        <f>IF(IF(AND(P$16=2017,$C116&lt;P$16),P$29/10,IF(P$16=$C116,P$29-SUM(P$104:P115),IF(P$16-$C116&lt;10,O116,0)))&lt;0,0,IF(AND(P$16=2017,$C116&lt;P$16),P$29/10,IF(P$16=$C116,P$29-SUM(P$104:P115),IF(P$16-$C116&lt;10,O116,0))))</f>
        <v>470819519.3042959</v>
      </c>
      <c r="Q116" s="195">
        <f>IF(IF(AND(Q$16=2017,$C116&lt;Q$16),Q$29/10,IF(Q$16=$C116,Q$29-SUM(Q$104:Q115),IF(Q$16-$C116&lt;10,P116,0)))&lt;0,0,IF(AND(Q$16=2017,$C116&lt;Q$16),Q$29/10,IF(Q$16=$C116,Q$29-SUM(Q$104:Q115),IF(Q$16-$C116&lt;10,P116,0))))</f>
        <v>470819519.3042959</v>
      </c>
      <c r="R116" s="195">
        <f>IF(IF(AND(R$16=2017,$C116&lt;R$16),R$29/10,IF(R$16=$C116,R$29-SUM(R$104:R115),IF(R$16-$C116&lt;10,Q116,0)))&lt;0,0,IF(AND(R$16=2017,$C116&lt;R$16),R$29/10,IF(R$16=$C116,R$29-SUM(R$104:R115),IF(R$16-$C116&lt;10,Q116,0))))</f>
        <v>470819519.3042959</v>
      </c>
      <c r="S116" s="195">
        <f>IF(IF(AND(S$16=2017,$C116&lt;S$16),S$29/10,IF(S$16=$C116,S$29-SUM(S$104:S115),IF(S$16-$C116&lt;10,R116,0)))&lt;0,0,IF(AND(S$16=2017,$C116&lt;S$16),S$29/10,IF(S$16=$C116,S$29-SUM(S$104:S115),IF(S$16-$C116&lt;10,R116,0))))</f>
        <v>470819519.3042959</v>
      </c>
      <c r="T116" s="195">
        <f>IF(IF(AND(T$16=2017,$C116&lt;T$16),T$29/10,IF(T$16=$C116,T$29-SUM(T$104:T115),IF(T$16-$C116&lt;10,S116,0)))&lt;0,0,IF(AND(T$16=2017,$C116&lt;T$16),T$29/10,IF(T$16=$C116,T$29-SUM(T$104:T115),IF(T$16-$C116&lt;10,S116,0))))</f>
        <v>470819519.3042959</v>
      </c>
      <c r="U116" s="195">
        <f>IF(IF(AND(U$16=2017,$C116&lt;U$16),U$29/10,IF(U$16=$C116,U$29-SUM(U$104:U115),IF(U$16-$C116&lt;10,T116,0)))&lt;0,0,IF(AND(U$16=2017,$C116&lt;U$16),U$29/10,IF(U$16=$C116,U$29-SUM(U$104:U115),IF(U$16-$C116&lt;10,T116,0))))</f>
        <v>470819519.3042959</v>
      </c>
      <c r="V116" s="195">
        <f>IF(IF(AND(V$16=2017,$C116&lt;V$16),V$29/10,IF(V$16=$C116,V$29-SUM(V$104:V115),IF(V$16-$C116&lt;10,U116,0)))&lt;0,0,IF(AND(V$16=2017,$C116&lt;V$16),V$29/10,IF(V$16=$C116,V$29-SUM(V$104:V115),IF(V$16-$C116&lt;10,U116,0))))</f>
        <v>0</v>
      </c>
      <c r="W116" s="195">
        <f>IF(IF(AND(W$16=2017,$C116&lt;W$16),W$29/10,IF(W$16=$C116,W$29-SUM(W$104:W115),IF(W$16-$C116&lt;10,V116,0)))&lt;0,0,IF(AND(W$16=2017,$C116&lt;W$16),W$29/10,IF(W$16=$C116,W$29-SUM(W$104:W115),IF(W$16-$C116&lt;10,V116,0))))</f>
        <v>0</v>
      </c>
      <c r="X116" s="195">
        <f>IF(IF(AND(X$16=2017,$C116&lt;X$16),X$29/10,IF(X$16=$C116,X$29-SUM(X$104:X115),IF(X$16-$C116&lt;10,W116,0)))&lt;0,0,IF(AND(X$16=2017,$C116&lt;X$16),X$29/10,IF(X$16=$C116,X$29-SUM(X$104:X115),IF(X$16-$C116&lt;10,W116,0))))</f>
        <v>0</v>
      </c>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c r="BT116" s="163"/>
      <c r="BU116" s="163"/>
      <c r="BV116" s="163"/>
      <c r="BW116" s="163"/>
      <c r="BX116" s="163"/>
      <c r="BY116" s="163"/>
      <c r="BZ116" s="163"/>
      <c r="CA116" s="163"/>
      <c r="CB116" s="163"/>
      <c r="CC116" s="163"/>
      <c r="CD116" s="163"/>
      <c r="CE116" s="163"/>
      <c r="CF116" s="163"/>
      <c r="CG116" s="163"/>
      <c r="CH116" s="163"/>
      <c r="CI116" s="163"/>
      <c r="CJ116" s="163"/>
      <c r="CK116" s="163"/>
      <c r="CL116" s="163"/>
      <c r="CM116" s="163"/>
      <c r="CN116" s="163"/>
      <c r="CO116" s="163"/>
      <c r="CP116" s="163"/>
      <c r="CQ116" s="163"/>
      <c r="CR116" s="163"/>
      <c r="CS116" s="163"/>
      <c r="CT116" s="163"/>
      <c r="CU116" s="163"/>
      <c r="CV116" s="163"/>
      <c r="CW116" s="163"/>
      <c r="CX116" s="163"/>
      <c r="CY116" s="163"/>
      <c r="CZ116" s="163"/>
      <c r="DA116" s="163"/>
      <c r="DB116" s="163"/>
      <c r="DC116" s="163"/>
      <c r="DD116" s="163"/>
      <c r="DE116" s="163"/>
      <c r="DF116" s="163"/>
      <c r="DG116" s="163"/>
      <c r="DH116" s="163"/>
      <c r="DI116" s="163"/>
      <c r="DJ116" s="163"/>
      <c r="DK116" s="163"/>
      <c r="DL116" s="163"/>
      <c r="DM116" s="163"/>
      <c r="DN116" s="163"/>
      <c r="DO116" s="163"/>
      <c r="DP116" s="163"/>
      <c r="DQ116" s="163"/>
      <c r="DR116" s="163"/>
      <c r="DS116" s="163"/>
      <c r="DT116" s="163"/>
      <c r="DU116" s="163"/>
      <c r="DV116" s="163"/>
      <c r="DW116" s="163"/>
      <c r="DX116" s="163"/>
      <c r="DY116" s="163"/>
      <c r="DZ116" s="163"/>
      <c r="EA116" s="163"/>
      <c r="EB116" s="163"/>
      <c r="EC116" s="163"/>
      <c r="ED116" s="163"/>
      <c r="EE116" s="163"/>
      <c r="EF116" s="163"/>
      <c r="EG116" s="163"/>
      <c r="EH116" s="163"/>
      <c r="EI116" s="163"/>
      <c r="EJ116" s="163"/>
      <c r="EK116" s="163"/>
      <c r="EL116" s="163"/>
      <c r="EM116" s="163"/>
      <c r="EN116" s="163"/>
      <c r="EO116" s="163"/>
      <c r="EP116" s="163"/>
      <c r="EQ116" s="163"/>
      <c r="ER116" s="163"/>
      <c r="ES116" s="163"/>
      <c r="ET116" s="163"/>
      <c r="EU116" s="163"/>
      <c r="EV116" s="163"/>
      <c r="EW116" s="163"/>
      <c r="EX116" s="163"/>
      <c r="EY116" s="163"/>
      <c r="EZ116" s="163"/>
      <c r="FA116" s="163"/>
      <c r="FB116" s="163"/>
      <c r="FC116" s="163"/>
      <c r="FD116" s="163"/>
      <c r="FE116" s="163"/>
      <c r="FF116" s="163"/>
      <c r="FG116" s="163"/>
      <c r="FH116" s="163"/>
      <c r="FI116" s="163"/>
      <c r="FJ116" s="163"/>
      <c r="FK116" s="163"/>
      <c r="FL116" s="163"/>
      <c r="FM116" s="163"/>
      <c r="FN116" s="163"/>
      <c r="FO116" s="163"/>
      <c r="FP116" s="163"/>
      <c r="FQ116" s="163"/>
      <c r="FR116" s="163"/>
      <c r="FS116" s="163"/>
      <c r="FT116" s="163"/>
      <c r="FU116" s="163"/>
      <c r="FV116" s="163"/>
      <c r="FW116" s="163"/>
      <c r="FX116" s="163"/>
      <c r="FY116" s="163"/>
      <c r="FZ116" s="163"/>
      <c r="GA116" s="163"/>
      <c r="GB116" s="163"/>
      <c r="GC116" s="163"/>
      <c r="GD116" s="163"/>
      <c r="GE116" s="163"/>
      <c r="GF116" s="163"/>
      <c r="GG116" s="163"/>
      <c r="GH116" s="163"/>
      <c r="GI116" s="163"/>
      <c r="GJ116" s="163"/>
      <c r="GK116" s="163"/>
      <c r="GL116" s="163"/>
      <c r="GM116" s="163"/>
      <c r="GN116" s="163"/>
      <c r="GO116" s="163"/>
      <c r="GP116" s="163"/>
      <c r="GQ116" s="163"/>
      <c r="GR116" s="163"/>
      <c r="GS116" s="163"/>
      <c r="GT116" s="163"/>
      <c r="GU116" s="163"/>
      <c r="GV116" s="163"/>
      <c r="GW116" s="163"/>
      <c r="GX116" s="163"/>
      <c r="GY116" s="163"/>
      <c r="GZ116" s="163"/>
      <c r="HA116" s="163"/>
      <c r="HB116" s="163"/>
      <c r="HC116" s="163"/>
      <c r="HD116" s="163"/>
      <c r="HE116" s="163"/>
      <c r="HF116" s="163"/>
    </row>
    <row r="117" spans="1:214" outlineLevel="1" x14ac:dyDescent="0.2">
      <c r="A117" s="163"/>
      <c r="B117" s="177" t="s">
        <v>249</v>
      </c>
      <c r="C117" s="177">
        <v>2020</v>
      </c>
      <c r="D117" s="163"/>
      <c r="E117" s="163" t="s">
        <v>142</v>
      </c>
      <c r="F117" s="163"/>
      <c r="G117" s="163"/>
      <c r="H117" s="163"/>
      <c r="I117" s="163"/>
      <c r="J117" s="195">
        <f>IF(IF(AND(J$16=2017,$C117&lt;J$16),J$29/10,IF(J$16=$C117,J$29-SUM(J$104:J116),IF(J$16-$C117&lt;10,I117,0)))&lt;0,0,IF(AND(J$16=2017,$C117&lt;J$16),J$29/10,IF(J$16=$C117,J$29-SUM(J$104:J116),IF(J$16-$C117&lt;10,I117,0))))</f>
        <v>0</v>
      </c>
      <c r="K117" s="195">
        <f>IF(IF(AND(K$16=2017,$C117&lt;K$16),K$29/10,IF(K$16=$C117,K$29-SUM(K$104:K116),IF(K$16-$C117&lt;10,J117,0)))&lt;0,0,IF(AND(K$16=2017,$C117&lt;K$16),K$29/10,IF(K$16=$C117,K$29-SUM(K$104:K116),IF(K$16-$C117&lt;10,J117,0))))</f>
        <v>0</v>
      </c>
      <c r="L117" s="195">
        <f>IF(IF(AND(L$16=2017,$C117&lt;L$16),L$29/10,IF(L$16=$C117,L$29-SUM(L$104:L116),IF(L$16-$C117&lt;10,K117,0)))&lt;0,0,IF(AND(L$16=2017,$C117&lt;L$16),L$29/10,IF(L$16=$C117,L$29-SUM(L$104:L116),IF(L$16-$C117&lt;10,K117,0))))</f>
        <v>0</v>
      </c>
      <c r="M117" s="195">
        <f>IF(IF(AND(M$16=2017,$C117&lt;M$16),M$29/10,IF(M$16=$C117,M$29-SUM(M$104:M116),IF(M$16-$C117&lt;10,L117,0)))&lt;0,0,IF(AND(M$16=2017,$C117&lt;M$16),M$29/10,IF(M$16=$C117,M$29-SUM(M$104:M116),IF(M$16-$C117&lt;10,L117,0))))</f>
        <v>490558885.59813333</v>
      </c>
      <c r="N117" s="195">
        <f>IF(IF(AND(N$16=2017,$C117&lt;N$16),N$29/10,IF(N$16=$C117,N$29-SUM(N$104:N116),IF(N$16-$C117&lt;10,M117,0)))&lt;0,0,IF(AND(N$16=2017,$C117&lt;N$16),N$29/10,IF(N$16=$C117,N$29-SUM(N$104:N116),IF(N$16-$C117&lt;10,M117,0))))</f>
        <v>490558885.59813333</v>
      </c>
      <c r="O117" s="195">
        <f>IF(IF(AND(O$16=2017,$C117&lt;O$16),O$29/10,IF(O$16=$C117,O$29-SUM(O$104:O116),IF(O$16-$C117&lt;10,N117,0)))&lt;0,0,IF(AND(O$16=2017,$C117&lt;O$16),O$29/10,IF(O$16=$C117,O$29-SUM(O$104:O116),IF(O$16-$C117&lt;10,N117,0))))</f>
        <v>490558885.59813333</v>
      </c>
      <c r="P117" s="195">
        <f>IF(IF(AND(P$16=2017,$C117&lt;P$16),P$29/10,IF(P$16=$C117,P$29-SUM(P$104:P116),IF(P$16-$C117&lt;10,O117,0)))&lt;0,0,IF(AND(P$16=2017,$C117&lt;P$16),P$29/10,IF(P$16=$C117,P$29-SUM(P$104:P116),IF(P$16-$C117&lt;10,O117,0))))</f>
        <v>490558885.59813333</v>
      </c>
      <c r="Q117" s="195">
        <f>IF(IF(AND(Q$16=2017,$C117&lt;Q$16),Q$29/10,IF(Q$16=$C117,Q$29-SUM(Q$104:Q116),IF(Q$16-$C117&lt;10,P117,0)))&lt;0,0,IF(AND(Q$16=2017,$C117&lt;Q$16),Q$29/10,IF(Q$16=$C117,Q$29-SUM(Q$104:Q116),IF(Q$16-$C117&lt;10,P117,0))))</f>
        <v>490558885.59813333</v>
      </c>
      <c r="R117" s="195">
        <f>IF(IF(AND(R$16=2017,$C117&lt;R$16),R$29/10,IF(R$16=$C117,R$29-SUM(R$104:R116),IF(R$16-$C117&lt;10,Q117,0)))&lt;0,0,IF(AND(R$16=2017,$C117&lt;R$16),R$29/10,IF(R$16=$C117,R$29-SUM(R$104:R116),IF(R$16-$C117&lt;10,Q117,0))))</f>
        <v>490558885.59813333</v>
      </c>
      <c r="S117" s="195">
        <f>IF(IF(AND(S$16=2017,$C117&lt;S$16),S$29/10,IF(S$16=$C117,S$29-SUM(S$104:S116),IF(S$16-$C117&lt;10,R117,0)))&lt;0,0,IF(AND(S$16=2017,$C117&lt;S$16),S$29/10,IF(S$16=$C117,S$29-SUM(S$104:S116),IF(S$16-$C117&lt;10,R117,0))))</f>
        <v>490558885.59813333</v>
      </c>
      <c r="T117" s="195">
        <f>IF(IF(AND(T$16=2017,$C117&lt;T$16),T$29/10,IF(T$16=$C117,T$29-SUM(T$104:T116),IF(T$16-$C117&lt;10,S117,0)))&lt;0,0,IF(AND(T$16=2017,$C117&lt;T$16),T$29/10,IF(T$16=$C117,T$29-SUM(T$104:T116),IF(T$16-$C117&lt;10,S117,0))))</f>
        <v>490558885.59813333</v>
      </c>
      <c r="U117" s="195">
        <f>IF(IF(AND(U$16=2017,$C117&lt;U$16),U$29/10,IF(U$16=$C117,U$29-SUM(U$104:U116),IF(U$16-$C117&lt;10,T117,0)))&lt;0,0,IF(AND(U$16=2017,$C117&lt;U$16),U$29/10,IF(U$16=$C117,U$29-SUM(U$104:U116),IF(U$16-$C117&lt;10,T117,0))))</f>
        <v>490558885.59813333</v>
      </c>
      <c r="V117" s="195">
        <f>IF(IF(AND(V$16=2017,$C117&lt;V$16),V$29/10,IF(V$16=$C117,V$29-SUM(V$104:V116),IF(V$16-$C117&lt;10,U117,0)))&lt;0,0,IF(AND(V$16=2017,$C117&lt;V$16),V$29/10,IF(V$16=$C117,V$29-SUM(V$104:V116),IF(V$16-$C117&lt;10,U117,0))))</f>
        <v>490558885.59813333</v>
      </c>
      <c r="W117" s="195">
        <f>IF(IF(AND(W$16=2017,$C117&lt;W$16),W$29/10,IF(W$16=$C117,W$29-SUM(W$104:W116),IF(W$16-$C117&lt;10,V117,0)))&lt;0,0,IF(AND(W$16=2017,$C117&lt;W$16),W$29/10,IF(W$16=$C117,W$29-SUM(W$104:W116),IF(W$16-$C117&lt;10,V117,0))))</f>
        <v>0</v>
      </c>
      <c r="X117" s="195">
        <f>IF(IF(AND(X$16=2017,$C117&lt;X$16),X$29/10,IF(X$16=$C117,X$29-SUM(X$104:X116),IF(X$16-$C117&lt;10,W117,0)))&lt;0,0,IF(AND(X$16=2017,$C117&lt;X$16),X$29/10,IF(X$16=$C117,X$29-SUM(X$104:X116),IF(X$16-$C117&lt;10,W117,0))))</f>
        <v>0</v>
      </c>
      <c r="Y117" s="163"/>
      <c r="Z117" s="163"/>
      <c r="AA117" s="163"/>
      <c r="AB117" s="163"/>
      <c r="AC117" s="163"/>
      <c r="AD117" s="163"/>
      <c r="AE117" s="163"/>
      <c r="AF117" s="163"/>
      <c r="AG117" s="163"/>
      <c r="AH117" s="163"/>
      <c r="AI117" s="163"/>
      <c r="AJ117" s="163"/>
      <c r="AK117" s="163"/>
      <c r="AL117" s="163"/>
      <c r="AM117" s="163"/>
      <c r="AN117" s="163"/>
      <c r="AO117" s="163"/>
      <c r="AP117" s="163"/>
      <c r="AQ117" s="163"/>
      <c r="AR117" s="163"/>
      <c r="AS117" s="163"/>
      <c r="AT117" s="163"/>
      <c r="AU117" s="163"/>
      <c r="AV117" s="163"/>
      <c r="AW117" s="163"/>
      <c r="AX117" s="163"/>
      <c r="AY117" s="163"/>
      <c r="AZ117" s="163"/>
      <c r="BA117" s="163"/>
      <c r="BB117" s="163"/>
      <c r="BC117" s="163"/>
      <c r="BD117" s="163"/>
      <c r="BE117" s="163"/>
      <c r="BF117" s="163"/>
      <c r="BG117" s="163"/>
      <c r="BH117" s="163"/>
      <c r="BI117" s="163"/>
      <c r="BJ117" s="163"/>
      <c r="BK117" s="163"/>
      <c r="BL117" s="163"/>
      <c r="BM117" s="163"/>
      <c r="BN117" s="163"/>
      <c r="BO117" s="163"/>
      <c r="BP117" s="163"/>
      <c r="BQ117" s="163"/>
      <c r="BR117" s="163"/>
      <c r="BS117" s="163"/>
      <c r="BT117" s="163"/>
      <c r="BU117" s="163"/>
      <c r="BV117" s="163"/>
      <c r="BW117" s="163"/>
      <c r="BX117" s="163"/>
      <c r="BY117" s="163"/>
      <c r="BZ117" s="163"/>
      <c r="CA117" s="163"/>
      <c r="CB117" s="163"/>
      <c r="CC117" s="163"/>
      <c r="CD117" s="163"/>
      <c r="CE117" s="163"/>
      <c r="CF117" s="163"/>
      <c r="CG117" s="163"/>
      <c r="CH117" s="163"/>
      <c r="CI117" s="163"/>
      <c r="CJ117" s="163"/>
      <c r="CK117" s="163"/>
      <c r="CL117" s="163"/>
      <c r="CM117" s="163"/>
      <c r="CN117" s="163"/>
      <c r="CO117" s="163"/>
      <c r="CP117" s="163"/>
      <c r="CQ117" s="163"/>
      <c r="CR117" s="163"/>
      <c r="CS117" s="163"/>
      <c r="CT117" s="163"/>
      <c r="CU117" s="163"/>
      <c r="CV117" s="163"/>
      <c r="CW117" s="163"/>
      <c r="CX117" s="163"/>
      <c r="CY117" s="163"/>
      <c r="CZ117" s="163"/>
      <c r="DA117" s="163"/>
      <c r="DB117" s="163"/>
      <c r="DC117" s="163"/>
      <c r="DD117" s="163"/>
      <c r="DE117" s="163"/>
      <c r="DF117" s="163"/>
      <c r="DG117" s="163"/>
      <c r="DH117" s="163"/>
      <c r="DI117" s="163"/>
      <c r="DJ117" s="163"/>
      <c r="DK117" s="163"/>
      <c r="DL117" s="163"/>
      <c r="DM117" s="163"/>
      <c r="DN117" s="163"/>
      <c r="DO117" s="163"/>
      <c r="DP117" s="163"/>
      <c r="DQ117" s="163"/>
      <c r="DR117" s="163"/>
      <c r="DS117" s="163"/>
      <c r="DT117" s="163"/>
      <c r="DU117" s="163"/>
      <c r="DV117" s="163"/>
      <c r="DW117" s="163"/>
      <c r="DX117" s="163"/>
      <c r="DY117" s="163"/>
      <c r="DZ117" s="163"/>
      <c r="EA117" s="163"/>
      <c r="EB117" s="163"/>
      <c r="EC117" s="163"/>
      <c r="ED117" s="163"/>
      <c r="EE117" s="163"/>
      <c r="EF117" s="163"/>
      <c r="EG117" s="163"/>
      <c r="EH117" s="163"/>
      <c r="EI117" s="163"/>
      <c r="EJ117" s="163"/>
      <c r="EK117" s="163"/>
      <c r="EL117" s="163"/>
      <c r="EM117" s="163"/>
      <c r="EN117" s="163"/>
      <c r="EO117" s="163"/>
      <c r="EP117" s="163"/>
      <c r="EQ117" s="163"/>
      <c r="ER117" s="163"/>
      <c r="ES117" s="163"/>
      <c r="ET117" s="163"/>
      <c r="EU117" s="163"/>
      <c r="EV117" s="163"/>
      <c r="EW117" s="163"/>
      <c r="EX117" s="163"/>
      <c r="EY117" s="163"/>
      <c r="EZ117" s="163"/>
      <c r="FA117" s="163"/>
      <c r="FB117" s="163"/>
      <c r="FC117" s="163"/>
      <c r="FD117" s="163"/>
      <c r="FE117" s="163"/>
      <c r="FF117" s="163"/>
      <c r="FG117" s="163"/>
      <c r="FH117" s="163"/>
      <c r="FI117" s="163"/>
      <c r="FJ117" s="163"/>
      <c r="FK117" s="163"/>
      <c r="FL117" s="163"/>
      <c r="FM117" s="163"/>
      <c r="FN117" s="163"/>
      <c r="FO117" s="163"/>
      <c r="FP117" s="163"/>
      <c r="FQ117" s="163"/>
      <c r="FR117" s="163"/>
      <c r="FS117" s="163"/>
      <c r="FT117" s="163"/>
      <c r="FU117" s="163"/>
      <c r="FV117" s="163"/>
      <c r="FW117" s="163"/>
      <c r="FX117" s="163"/>
      <c r="FY117" s="163"/>
      <c r="FZ117" s="163"/>
      <c r="GA117" s="163"/>
      <c r="GB117" s="163"/>
      <c r="GC117" s="163"/>
      <c r="GD117" s="163"/>
      <c r="GE117" s="163"/>
      <c r="GF117" s="163"/>
      <c r="GG117" s="163"/>
      <c r="GH117" s="163"/>
      <c r="GI117" s="163"/>
      <c r="GJ117" s="163"/>
      <c r="GK117" s="163"/>
      <c r="GL117" s="163"/>
      <c r="GM117" s="163"/>
      <c r="GN117" s="163"/>
      <c r="GO117" s="163"/>
      <c r="GP117" s="163"/>
      <c r="GQ117" s="163"/>
      <c r="GR117" s="163"/>
      <c r="GS117" s="163"/>
      <c r="GT117" s="163"/>
      <c r="GU117" s="163"/>
      <c r="GV117" s="163"/>
      <c r="GW117" s="163"/>
      <c r="GX117" s="163"/>
      <c r="GY117" s="163"/>
      <c r="GZ117" s="163"/>
      <c r="HA117" s="163"/>
      <c r="HB117" s="163"/>
      <c r="HC117" s="163"/>
      <c r="HD117" s="163"/>
      <c r="HE117" s="163"/>
      <c r="HF117" s="163"/>
    </row>
    <row r="118" spans="1:214" outlineLevel="1" x14ac:dyDescent="0.2">
      <c r="A118" s="163"/>
      <c r="B118" s="177" t="s">
        <v>249</v>
      </c>
      <c r="C118" s="173">
        <v>2021</v>
      </c>
      <c r="D118" s="163"/>
      <c r="E118" s="163" t="s">
        <v>142</v>
      </c>
      <c r="F118" s="163"/>
      <c r="G118" s="163"/>
      <c r="H118" s="163"/>
      <c r="I118" s="163"/>
      <c r="J118" s="195">
        <f>IF(IF(AND(J$16=2017,$C118&lt;J$16),J$29/10,IF(J$16=$C118,J$29-SUM(J$104:J117),IF(J$16-$C118&lt;10,I118,0)))&lt;0,0,IF(AND(J$16=2017,$C118&lt;J$16),J$29/10,IF(J$16=$C118,J$29-SUM(J$104:J117),IF(J$16-$C118&lt;10,I118,0))))</f>
        <v>0</v>
      </c>
      <c r="K118" s="195">
        <f>IF(IF(AND(K$16=2017,$C118&lt;K$16),K$29/10,IF(K$16=$C118,K$29-SUM(K$104:K117),IF(K$16-$C118&lt;10,J118,0)))&lt;0,0,IF(AND(K$16=2017,$C118&lt;K$16),K$29/10,IF(K$16=$C118,K$29-SUM(K$104:K117),IF(K$16-$C118&lt;10,J118,0))))</f>
        <v>0</v>
      </c>
      <c r="L118" s="195">
        <f>IF(IF(AND(L$16=2017,$C118&lt;L$16),L$29/10,IF(L$16=$C118,L$29-SUM(L$104:L117),IF(L$16-$C118&lt;10,K118,0)))&lt;0,0,IF(AND(L$16=2017,$C118&lt;L$16),L$29/10,IF(L$16=$C118,L$29-SUM(L$104:L117),IF(L$16-$C118&lt;10,K118,0))))</f>
        <v>0</v>
      </c>
      <c r="M118" s="195">
        <f>IF(IF(AND(M$16=2017,$C118&lt;M$16),M$29/10,IF(M$16=$C118,M$29-SUM(M$104:M117),IF(M$16-$C118&lt;10,L118,0)))&lt;0,0,IF(AND(M$16=2017,$C118&lt;M$16),M$29/10,IF(M$16=$C118,M$29-SUM(M$104:M117),IF(M$16-$C118&lt;10,L118,0))))</f>
        <v>0</v>
      </c>
      <c r="N118" s="195">
        <f>IF(IF(AND(N$16=2017,$C118&lt;N$16),N$29/10,IF(N$16=$C118,N$29-SUM(N$104:N117),IF(N$16-$C118&lt;10,M118,0)))&lt;0,0,IF(AND(N$16=2017,$C118&lt;N$16),N$29/10,IF(N$16=$C118,N$29-SUM(N$104:N117),IF(N$16-$C118&lt;10,M118,0))))</f>
        <v>1042064.2737005949</v>
      </c>
      <c r="O118" s="195">
        <f>IF(IF(AND(O$16=2017,$C118&lt;O$16),O$29/10,IF(O$16=$C118,O$29-SUM(O$104:O117),IF(O$16-$C118&lt;10,N118,0)))&lt;0,0,IF(AND(O$16=2017,$C118&lt;O$16),O$29/10,IF(O$16=$C118,O$29-SUM(O$104:O117),IF(O$16-$C118&lt;10,N118,0))))</f>
        <v>1042064.2737005949</v>
      </c>
      <c r="P118" s="195">
        <f>IF(IF(AND(P$16=2017,$C118&lt;P$16),P$29/10,IF(P$16=$C118,P$29-SUM(P$104:P117),IF(P$16-$C118&lt;10,O118,0)))&lt;0,0,IF(AND(P$16=2017,$C118&lt;P$16),P$29/10,IF(P$16=$C118,P$29-SUM(P$104:P117),IF(P$16-$C118&lt;10,O118,0))))</f>
        <v>1042064.2737005949</v>
      </c>
      <c r="Q118" s="195">
        <f>IF(IF(AND(Q$16=2017,$C118&lt;Q$16),Q$29/10,IF(Q$16=$C118,Q$29-SUM(Q$104:Q117),IF(Q$16-$C118&lt;10,P118,0)))&lt;0,0,IF(AND(Q$16=2017,$C118&lt;Q$16),Q$29/10,IF(Q$16=$C118,Q$29-SUM(Q$104:Q117),IF(Q$16-$C118&lt;10,P118,0))))</f>
        <v>1042064.2737005949</v>
      </c>
      <c r="R118" s="195">
        <f>IF(IF(AND(R$16=2017,$C118&lt;R$16),R$29/10,IF(R$16=$C118,R$29-SUM(R$104:R117),IF(R$16-$C118&lt;10,Q118,0)))&lt;0,0,IF(AND(R$16=2017,$C118&lt;R$16),R$29/10,IF(R$16=$C118,R$29-SUM(R$104:R117),IF(R$16-$C118&lt;10,Q118,0))))</f>
        <v>1042064.2737005949</v>
      </c>
      <c r="S118" s="195">
        <f>IF(IF(AND(S$16=2017,$C118&lt;S$16),S$29/10,IF(S$16=$C118,S$29-SUM(S$104:S117),IF(S$16-$C118&lt;10,R118,0)))&lt;0,0,IF(AND(S$16=2017,$C118&lt;S$16),S$29/10,IF(S$16=$C118,S$29-SUM(S$104:S117),IF(S$16-$C118&lt;10,R118,0))))</f>
        <v>1042064.2737005949</v>
      </c>
      <c r="T118" s="195">
        <f>IF(IF(AND(T$16=2017,$C118&lt;T$16),T$29/10,IF(T$16=$C118,T$29-SUM(T$104:T117),IF(T$16-$C118&lt;10,S118,0)))&lt;0,0,IF(AND(T$16=2017,$C118&lt;T$16),T$29/10,IF(T$16=$C118,T$29-SUM(T$104:T117),IF(T$16-$C118&lt;10,S118,0))))</f>
        <v>1042064.2737005949</v>
      </c>
      <c r="U118" s="195">
        <f>IF(IF(AND(U$16=2017,$C118&lt;U$16),U$29/10,IF(U$16=$C118,U$29-SUM(U$104:U117),IF(U$16-$C118&lt;10,T118,0)))&lt;0,0,IF(AND(U$16=2017,$C118&lt;U$16),U$29/10,IF(U$16=$C118,U$29-SUM(U$104:U117),IF(U$16-$C118&lt;10,T118,0))))</f>
        <v>1042064.2737005949</v>
      </c>
      <c r="V118" s="195">
        <f>IF(IF(AND(V$16=2017,$C118&lt;V$16),V$29/10,IF(V$16=$C118,V$29-SUM(V$104:V117),IF(V$16-$C118&lt;10,U118,0)))&lt;0,0,IF(AND(V$16=2017,$C118&lt;V$16),V$29/10,IF(V$16=$C118,V$29-SUM(V$104:V117),IF(V$16-$C118&lt;10,U118,0))))</f>
        <v>1042064.2737005949</v>
      </c>
      <c r="W118" s="195">
        <f>IF(IF(AND(W$16=2017,$C118&lt;W$16),W$29/10,IF(W$16=$C118,W$29-SUM(W$104:W117),IF(W$16-$C118&lt;10,V118,0)))&lt;0,0,IF(AND(W$16=2017,$C118&lt;W$16),W$29/10,IF(W$16=$C118,W$29-SUM(W$104:W117),IF(W$16-$C118&lt;10,V118,0))))</f>
        <v>1042064.2737005949</v>
      </c>
      <c r="X118" s="195">
        <f>IF(IF(AND(X$16=2017,$C118&lt;X$16),X$29/10,IF(X$16=$C118,X$29-SUM(X$104:X117),IF(X$16-$C118&lt;10,W118,0)))&lt;0,0,IF(AND(X$16=2017,$C118&lt;X$16),X$29/10,IF(X$16=$C118,X$29-SUM(X$104:X117),IF(X$16-$C118&lt;10,W118,0))))</f>
        <v>0</v>
      </c>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row>
    <row r="119" spans="1:214" outlineLevel="1" x14ac:dyDescent="0.2">
      <c r="A119" s="163"/>
      <c r="B119" s="177" t="s">
        <v>249</v>
      </c>
      <c r="C119" s="177">
        <v>2022</v>
      </c>
      <c r="D119" s="163"/>
      <c r="E119" s="163" t="s">
        <v>142</v>
      </c>
      <c r="F119" s="163"/>
      <c r="G119" s="163"/>
      <c r="H119" s="163"/>
      <c r="I119" s="163"/>
      <c r="J119" s="195">
        <f>IF(IF(AND(J$16=2017,$C119&lt;J$16),J$29/10,IF(J$16=$C119,J$29-SUM(J$104:J118),IF(J$16-$C119&lt;10,I119,0)))&lt;0,0,IF(AND(J$16=2017,$C119&lt;J$16),J$29/10,IF(J$16=$C119,J$29-SUM(J$104:J118),IF(J$16-$C119&lt;10,I119,0))))</f>
        <v>0</v>
      </c>
      <c r="K119" s="195">
        <f>IF(IF(AND(K$16=2017,$C119&lt;K$16),K$29/10,IF(K$16=$C119,K$29-SUM(K$104:K118),IF(K$16-$C119&lt;10,J119,0)))&lt;0,0,IF(AND(K$16=2017,$C119&lt;K$16),K$29/10,IF(K$16=$C119,K$29-SUM(K$104:K118),IF(K$16-$C119&lt;10,J119,0))))</f>
        <v>0</v>
      </c>
      <c r="L119" s="195">
        <f>IF(IF(AND(L$16=2017,$C119&lt;L$16),L$29/10,IF(L$16=$C119,L$29-SUM(L$104:L118),IF(L$16-$C119&lt;10,K119,0)))&lt;0,0,IF(AND(L$16=2017,$C119&lt;L$16),L$29/10,IF(L$16=$C119,L$29-SUM(L$104:L118),IF(L$16-$C119&lt;10,K119,0))))</f>
        <v>0</v>
      </c>
      <c r="M119" s="195">
        <f>IF(IF(AND(M$16=2017,$C119&lt;M$16),M$29/10,IF(M$16=$C119,M$29-SUM(M$104:M118),IF(M$16-$C119&lt;10,L119,0)))&lt;0,0,IF(AND(M$16=2017,$C119&lt;M$16),M$29/10,IF(M$16=$C119,M$29-SUM(M$104:M118),IF(M$16-$C119&lt;10,L119,0))))</f>
        <v>0</v>
      </c>
      <c r="N119" s="195">
        <f>IF(IF(AND(N$16=2017,$C119&lt;N$16),N$29/10,IF(N$16=$C119,N$29-SUM(N$104:N118),IF(N$16-$C119&lt;10,M119,0)))&lt;0,0,IF(AND(N$16=2017,$C119&lt;N$16),N$29/10,IF(N$16=$C119,N$29-SUM(N$104:N118),IF(N$16-$C119&lt;10,M119,0))))</f>
        <v>0</v>
      </c>
      <c r="O119" s="195">
        <f>IF(IF(AND(O$16=2017,$C119&lt;O$16),O$29/10,IF(O$16=$C119,O$29-SUM(O$104:O118),IF(O$16-$C119&lt;10,N119,0)))&lt;0,0,IF(AND(O$16=2017,$C119&lt;O$16),O$29/10,IF(O$16=$C119,O$29-SUM(O$104:O118),IF(O$16-$C119&lt;10,N119,0))))</f>
        <v>654156471.87374282</v>
      </c>
      <c r="P119" s="195">
        <f>IF(IF(AND(P$16=2017,$C119&lt;P$16),P$29/10,IF(P$16=$C119,P$29-SUM(P$104:P118),IF(P$16-$C119&lt;10,O119,0)))&lt;0,0,IF(AND(P$16=2017,$C119&lt;P$16),P$29/10,IF(P$16=$C119,P$29-SUM(P$104:P118),IF(P$16-$C119&lt;10,O119,0))))</f>
        <v>654156471.87374282</v>
      </c>
      <c r="Q119" s="195">
        <f>IF(IF(AND(Q$16=2017,$C119&lt;Q$16),Q$29/10,IF(Q$16=$C119,Q$29-SUM(Q$104:Q118),IF(Q$16-$C119&lt;10,P119,0)))&lt;0,0,IF(AND(Q$16=2017,$C119&lt;Q$16),Q$29/10,IF(Q$16=$C119,Q$29-SUM(Q$104:Q118),IF(Q$16-$C119&lt;10,P119,0))))</f>
        <v>654156471.87374282</v>
      </c>
      <c r="R119" s="195">
        <f>IF(IF(AND(R$16=2017,$C119&lt;R$16),R$29/10,IF(R$16=$C119,R$29-SUM(R$104:R118),IF(R$16-$C119&lt;10,Q119,0)))&lt;0,0,IF(AND(R$16=2017,$C119&lt;R$16),R$29/10,IF(R$16=$C119,R$29-SUM(R$104:R118),IF(R$16-$C119&lt;10,Q119,0))))</f>
        <v>654156471.87374282</v>
      </c>
      <c r="S119" s="195">
        <f>IF(IF(AND(S$16=2017,$C119&lt;S$16),S$29/10,IF(S$16=$C119,S$29-SUM(S$104:S118),IF(S$16-$C119&lt;10,R119,0)))&lt;0,0,IF(AND(S$16=2017,$C119&lt;S$16),S$29/10,IF(S$16=$C119,S$29-SUM(S$104:S118),IF(S$16-$C119&lt;10,R119,0))))</f>
        <v>654156471.87374282</v>
      </c>
      <c r="T119" s="195">
        <f>IF(IF(AND(T$16=2017,$C119&lt;T$16),T$29/10,IF(T$16=$C119,T$29-SUM(T$104:T118),IF(T$16-$C119&lt;10,S119,0)))&lt;0,0,IF(AND(T$16=2017,$C119&lt;T$16),T$29/10,IF(T$16=$C119,T$29-SUM(T$104:T118),IF(T$16-$C119&lt;10,S119,0))))</f>
        <v>654156471.87374282</v>
      </c>
      <c r="U119" s="195">
        <f>IF(IF(AND(U$16=2017,$C119&lt;U$16),U$29/10,IF(U$16=$C119,U$29-SUM(U$104:U118),IF(U$16-$C119&lt;10,T119,0)))&lt;0,0,IF(AND(U$16=2017,$C119&lt;U$16),U$29/10,IF(U$16=$C119,U$29-SUM(U$104:U118),IF(U$16-$C119&lt;10,T119,0))))</f>
        <v>654156471.87374282</v>
      </c>
      <c r="V119" s="195">
        <f>IF(IF(AND(V$16=2017,$C119&lt;V$16),V$29/10,IF(V$16=$C119,V$29-SUM(V$104:V118),IF(V$16-$C119&lt;10,U119,0)))&lt;0,0,IF(AND(V$16=2017,$C119&lt;V$16),V$29/10,IF(V$16=$C119,V$29-SUM(V$104:V118),IF(V$16-$C119&lt;10,U119,0))))</f>
        <v>654156471.87374282</v>
      </c>
      <c r="W119" s="195">
        <f>IF(IF(AND(W$16=2017,$C119&lt;W$16),W$29/10,IF(W$16=$C119,W$29-SUM(W$104:W118),IF(W$16-$C119&lt;10,V119,0)))&lt;0,0,IF(AND(W$16=2017,$C119&lt;W$16),W$29/10,IF(W$16=$C119,W$29-SUM(W$104:W118),IF(W$16-$C119&lt;10,V119,0))))</f>
        <v>654156471.87374282</v>
      </c>
      <c r="X119" s="195">
        <f>IF(IF(AND(X$16=2017,$C119&lt;X$16),X$29/10,IF(X$16=$C119,X$29-SUM(X$104:X118),IF(X$16-$C119&lt;10,W119,0)))&lt;0,0,IF(AND(X$16=2017,$C119&lt;X$16),X$29/10,IF(X$16=$C119,X$29-SUM(X$104:X118),IF(X$16-$C119&lt;10,W119,0))))</f>
        <v>654156471.87374282</v>
      </c>
      <c r="Y119" s="163"/>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163"/>
      <c r="BV119" s="163"/>
      <c r="BW119" s="163"/>
      <c r="BX119" s="163"/>
      <c r="BY119" s="163"/>
      <c r="BZ119" s="163"/>
      <c r="CA119" s="163"/>
      <c r="CB119" s="163"/>
      <c r="CC119" s="163"/>
      <c r="CD119" s="163"/>
      <c r="CE119" s="163"/>
      <c r="CF119" s="163"/>
      <c r="CG119" s="163"/>
      <c r="CH119" s="163"/>
      <c r="CI119" s="163"/>
      <c r="CJ119" s="163"/>
      <c r="CK119" s="163"/>
      <c r="CL119" s="163"/>
      <c r="CM119" s="163"/>
      <c r="CN119" s="163"/>
      <c r="CO119" s="163"/>
      <c r="CP119" s="163"/>
      <c r="CQ119" s="163"/>
      <c r="CR119" s="163"/>
      <c r="CS119" s="163"/>
      <c r="CT119" s="163"/>
      <c r="CU119" s="163"/>
      <c r="CV119" s="163"/>
      <c r="CW119" s="163"/>
      <c r="CX119" s="163"/>
      <c r="CY119" s="163"/>
      <c r="CZ119" s="163"/>
      <c r="DA119" s="163"/>
      <c r="DB119" s="163"/>
      <c r="DC119" s="163"/>
      <c r="DD119" s="163"/>
      <c r="DE119" s="163"/>
      <c r="DF119" s="163"/>
      <c r="DG119" s="163"/>
      <c r="DH119" s="163"/>
      <c r="DI119" s="163"/>
      <c r="DJ119" s="163"/>
      <c r="DK119" s="163"/>
      <c r="DL119" s="163"/>
      <c r="DM119" s="163"/>
      <c r="DN119" s="163"/>
      <c r="DO119" s="163"/>
      <c r="DP119" s="163"/>
      <c r="DQ119" s="163"/>
      <c r="DR119" s="163"/>
      <c r="DS119" s="163"/>
      <c r="DT119" s="163"/>
      <c r="DU119" s="163"/>
      <c r="DV119" s="163"/>
      <c r="DW119" s="163"/>
      <c r="DX119" s="163"/>
      <c r="DY119" s="163"/>
      <c r="DZ119" s="163"/>
      <c r="EA119" s="163"/>
      <c r="EB119" s="163"/>
      <c r="EC119" s="163"/>
      <c r="ED119" s="163"/>
      <c r="EE119" s="163"/>
      <c r="EF119" s="163"/>
      <c r="EG119" s="163"/>
      <c r="EH119" s="163"/>
      <c r="EI119" s="163"/>
      <c r="EJ119" s="163"/>
      <c r="EK119" s="163"/>
      <c r="EL119" s="163"/>
      <c r="EM119" s="163"/>
      <c r="EN119" s="163"/>
      <c r="EO119" s="163"/>
      <c r="EP119" s="163"/>
      <c r="EQ119" s="163"/>
      <c r="ER119" s="163"/>
      <c r="ES119" s="163"/>
      <c r="ET119" s="163"/>
      <c r="EU119" s="163"/>
      <c r="EV119" s="163"/>
      <c r="EW119" s="163"/>
      <c r="EX119" s="163"/>
      <c r="EY119" s="163"/>
      <c r="EZ119" s="163"/>
      <c r="FA119" s="163"/>
      <c r="FB119" s="163"/>
      <c r="FC119" s="163"/>
      <c r="FD119" s="163"/>
      <c r="FE119" s="163"/>
      <c r="FF119" s="163"/>
      <c r="FG119" s="163"/>
      <c r="FH119" s="163"/>
      <c r="FI119" s="163"/>
      <c r="FJ119" s="163"/>
      <c r="FK119" s="163"/>
      <c r="FL119" s="163"/>
      <c r="FM119" s="163"/>
      <c r="FN119" s="163"/>
      <c r="FO119" s="163"/>
      <c r="FP119" s="163"/>
      <c r="FQ119" s="163"/>
      <c r="FR119" s="163"/>
      <c r="FS119" s="163"/>
      <c r="FT119" s="163"/>
      <c r="FU119" s="163"/>
      <c r="FV119" s="163"/>
      <c r="FW119" s="163"/>
      <c r="FX119" s="163"/>
      <c r="FY119" s="163"/>
      <c r="FZ119" s="163"/>
      <c r="GA119" s="163"/>
      <c r="GB119" s="163"/>
      <c r="GC119" s="163"/>
      <c r="GD119" s="163"/>
      <c r="GE119" s="163"/>
      <c r="GF119" s="163"/>
      <c r="GG119" s="163"/>
      <c r="GH119" s="163"/>
      <c r="GI119" s="163"/>
      <c r="GJ119" s="163"/>
      <c r="GK119" s="163"/>
      <c r="GL119" s="163"/>
      <c r="GM119" s="163"/>
      <c r="GN119" s="163"/>
      <c r="GO119" s="163"/>
      <c r="GP119" s="163"/>
      <c r="GQ119" s="163"/>
      <c r="GR119" s="163"/>
      <c r="GS119" s="163"/>
      <c r="GT119" s="163"/>
      <c r="GU119" s="163"/>
      <c r="GV119" s="163"/>
      <c r="GW119" s="163"/>
      <c r="GX119" s="163"/>
      <c r="GY119" s="163"/>
      <c r="GZ119" s="163"/>
      <c r="HA119" s="163"/>
      <c r="HB119" s="163"/>
      <c r="HC119" s="163"/>
      <c r="HD119" s="163"/>
      <c r="HE119" s="163"/>
      <c r="HF119" s="163"/>
    </row>
    <row r="120" spans="1:214" outlineLevel="1" x14ac:dyDescent="0.2">
      <c r="A120" s="163"/>
      <c r="B120" s="177" t="s">
        <v>249</v>
      </c>
      <c r="C120" s="173">
        <v>2023</v>
      </c>
      <c r="D120" s="163"/>
      <c r="E120" s="163" t="s">
        <v>142</v>
      </c>
      <c r="F120" s="163"/>
      <c r="G120" s="163"/>
      <c r="H120" s="163"/>
      <c r="I120" s="163"/>
      <c r="J120" s="195">
        <f>IF(IF(AND(J$16=2017,$C120&lt;J$16),J$29/10,IF(J$16=$C120,J$29-SUM(J$104:J119),IF(J$16-$C120&lt;10,I120,0)))&lt;0,0,IF(AND(J$16=2017,$C120&lt;J$16),J$29/10,IF(J$16=$C120,J$29-SUM(J$104:J119),IF(J$16-$C120&lt;10,I120,0))))</f>
        <v>0</v>
      </c>
      <c r="K120" s="195">
        <f>IF(IF(AND(K$16=2017,$C120&lt;K$16),K$29/10,IF(K$16=$C120,K$29-SUM(K$104:K119),IF(K$16-$C120&lt;10,J120,0)))&lt;0,0,IF(AND(K$16=2017,$C120&lt;K$16),K$29/10,IF(K$16=$C120,K$29-SUM(K$104:K119),IF(K$16-$C120&lt;10,J120,0))))</f>
        <v>0</v>
      </c>
      <c r="L120" s="195">
        <f>IF(IF(AND(L$16=2017,$C120&lt;L$16),L$29/10,IF(L$16=$C120,L$29-SUM(L$104:L119),IF(L$16-$C120&lt;10,K120,0)))&lt;0,0,IF(AND(L$16=2017,$C120&lt;L$16),L$29/10,IF(L$16=$C120,L$29-SUM(L$104:L119),IF(L$16-$C120&lt;10,K120,0))))</f>
        <v>0</v>
      </c>
      <c r="M120" s="195">
        <f>IF(IF(AND(M$16=2017,$C120&lt;M$16),M$29/10,IF(M$16=$C120,M$29-SUM(M$104:M119),IF(M$16-$C120&lt;10,L120,0)))&lt;0,0,IF(AND(M$16=2017,$C120&lt;M$16),M$29/10,IF(M$16=$C120,M$29-SUM(M$104:M119),IF(M$16-$C120&lt;10,L120,0))))</f>
        <v>0</v>
      </c>
      <c r="N120" s="195">
        <f>IF(IF(AND(N$16=2017,$C120&lt;N$16),N$29/10,IF(N$16=$C120,N$29-SUM(N$104:N119),IF(N$16-$C120&lt;10,M120,0)))&lt;0,0,IF(AND(N$16=2017,$C120&lt;N$16),N$29/10,IF(N$16=$C120,N$29-SUM(N$104:N119),IF(N$16-$C120&lt;10,M120,0))))</f>
        <v>0</v>
      </c>
      <c r="O120" s="195">
        <f>IF(IF(AND(O$16=2017,$C120&lt;O$16),O$29/10,IF(O$16=$C120,O$29-SUM(O$104:O119),IF(O$16-$C120&lt;10,N120,0)))&lt;0,0,IF(AND(O$16=2017,$C120&lt;O$16),O$29/10,IF(O$16=$C120,O$29-SUM(O$104:O119),IF(O$16-$C120&lt;10,N120,0))))</f>
        <v>0</v>
      </c>
      <c r="P120" s="195">
        <f>IF(IF(AND(P$16=2017,$C120&lt;P$16),P$29/10,IF(P$16=$C120,P$29-SUM(P$104:P119),IF(P$16-$C120&lt;10,O120,0)))&lt;0,0,IF(AND(P$16=2017,$C120&lt;P$16),P$29/10,IF(P$16=$C120,P$29-SUM(P$104:P119),IF(P$16-$C120&lt;10,O120,0))))</f>
        <v>822161660.68004632</v>
      </c>
      <c r="Q120" s="195">
        <f>IF(IF(AND(Q$16=2017,$C120&lt;Q$16),Q$29/10,IF(Q$16=$C120,Q$29-SUM(Q$104:Q119),IF(Q$16-$C120&lt;10,P120,0)))&lt;0,0,IF(AND(Q$16=2017,$C120&lt;Q$16),Q$29/10,IF(Q$16=$C120,Q$29-SUM(Q$104:Q119),IF(Q$16-$C120&lt;10,P120,0))))</f>
        <v>822161660.68004632</v>
      </c>
      <c r="R120" s="195">
        <f>IF(IF(AND(R$16=2017,$C120&lt;R$16),R$29/10,IF(R$16=$C120,R$29-SUM(R$104:R119),IF(R$16-$C120&lt;10,Q120,0)))&lt;0,0,IF(AND(R$16=2017,$C120&lt;R$16),R$29/10,IF(R$16=$C120,R$29-SUM(R$104:R119),IF(R$16-$C120&lt;10,Q120,0))))</f>
        <v>822161660.68004632</v>
      </c>
      <c r="S120" s="195">
        <f>IF(IF(AND(S$16=2017,$C120&lt;S$16),S$29/10,IF(S$16=$C120,S$29-SUM(S$104:S119),IF(S$16-$C120&lt;10,R120,0)))&lt;0,0,IF(AND(S$16=2017,$C120&lt;S$16),S$29/10,IF(S$16=$C120,S$29-SUM(S$104:S119),IF(S$16-$C120&lt;10,R120,0))))</f>
        <v>822161660.68004632</v>
      </c>
      <c r="T120" s="195">
        <f>IF(IF(AND(T$16=2017,$C120&lt;T$16),T$29/10,IF(T$16=$C120,T$29-SUM(T$104:T119),IF(T$16-$C120&lt;10,S120,0)))&lt;0,0,IF(AND(T$16=2017,$C120&lt;T$16),T$29/10,IF(T$16=$C120,T$29-SUM(T$104:T119),IF(T$16-$C120&lt;10,S120,0))))</f>
        <v>822161660.68004632</v>
      </c>
      <c r="U120" s="195">
        <f>IF(IF(AND(U$16=2017,$C120&lt;U$16),U$29/10,IF(U$16=$C120,U$29-SUM(U$104:U119),IF(U$16-$C120&lt;10,T120,0)))&lt;0,0,IF(AND(U$16=2017,$C120&lt;U$16),U$29/10,IF(U$16=$C120,U$29-SUM(U$104:U119),IF(U$16-$C120&lt;10,T120,0))))</f>
        <v>822161660.68004632</v>
      </c>
      <c r="V120" s="195">
        <f>IF(IF(AND(V$16=2017,$C120&lt;V$16),V$29/10,IF(V$16=$C120,V$29-SUM(V$104:V119),IF(V$16-$C120&lt;10,U120,0)))&lt;0,0,IF(AND(V$16=2017,$C120&lt;V$16),V$29/10,IF(V$16=$C120,V$29-SUM(V$104:V119),IF(V$16-$C120&lt;10,U120,0))))</f>
        <v>822161660.68004632</v>
      </c>
      <c r="W120" s="195">
        <f>IF(IF(AND(W$16=2017,$C120&lt;W$16),W$29/10,IF(W$16=$C120,W$29-SUM(W$104:W119),IF(W$16-$C120&lt;10,V120,0)))&lt;0,0,IF(AND(W$16=2017,$C120&lt;W$16),W$29/10,IF(W$16=$C120,W$29-SUM(W$104:W119),IF(W$16-$C120&lt;10,V120,0))))</f>
        <v>822161660.68004632</v>
      </c>
      <c r="X120" s="195">
        <f>IF(IF(AND(X$16=2017,$C120&lt;X$16),X$29/10,IF(X$16=$C120,X$29-SUM(X$104:X119),IF(X$16-$C120&lt;10,W120,0)))&lt;0,0,IF(AND(X$16=2017,$C120&lt;X$16),X$29/10,IF(X$16=$C120,X$29-SUM(X$104:X119),IF(X$16-$C120&lt;10,W120,0))))</f>
        <v>822161660.68004632</v>
      </c>
      <c r="Y120" s="163"/>
      <c r="Z120" s="163"/>
      <c r="AA120" s="163"/>
      <c r="AB120" s="163"/>
      <c r="AC120" s="163"/>
      <c r="AD120" s="163"/>
      <c r="AE120" s="163"/>
      <c r="AF120" s="163"/>
      <c r="AG120" s="163"/>
      <c r="AH120" s="163"/>
      <c r="AI120" s="163"/>
      <c r="AJ120" s="163"/>
      <c r="AK120" s="163"/>
      <c r="AL120" s="163"/>
      <c r="AM120" s="163"/>
      <c r="AN120" s="163"/>
      <c r="AO120" s="163"/>
      <c r="AP120" s="163"/>
      <c r="AQ120" s="163"/>
      <c r="AR120" s="163"/>
      <c r="AS120" s="163"/>
      <c r="AT120" s="163"/>
      <c r="AU120" s="163"/>
      <c r="AV120" s="163"/>
      <c r="AW120" s="163"/>
      <c r="AX120" s="163"/>
      <c r="AY120" s="163"/>
      <c r="AZ120" s="163"/>
      <c r="BA120" s="163"/>
      <c r="BB120" s="163"/>
      <c r="BC120" s="163"/>
      <c r="BD120" s="163"/>
      <c r="BE120" s="163"/>
      <c r="BF120" s="163"/>
      <c r="BG120" s="163"/>
      <c r="BH120" s="163"/>
      <c r="BI120" s="163"/>
      <c r="BJ120" s="163"/>
      <c r="BK120" s="163"/>
      <c r="BL120" s="163"/>
      <c r="BM120" s="163"/>
      <c r="BN120" s="163"/>
      <c r="BO120" s="163"/>
      <c r="BP120" s="163"/>
      <c r="BQ120" s="163"/>
      <c r="BR120" s="163"/>
      <c r="BS120" s="163"/>
      <c r="BT120" s="163"/>
      <c r="BU120" s="163"/>
      <c r="BV120" s="163"/>
      <c r="BW120" s="163"/>
      <c r="BX120" s="163"/>
      <c r="BY120" s="163"/>
      <c r="BZ120" s="163"/>
      <c r="CA120" s="163"/>
      <c r="CB120" s="163"/>
      <c r="CC120" s="163"/>
      <c r="CD120" s="163"/>
      <c r="CE120" s="163"/>
      <c r="CF120" s="163"/>
      <c r="CG120" s="163"/>
      <c r="CH120" s="163"/>
      <c r="CI120" s="163"/>
      <c r="CJ120" s="163"/>
      <c r="CK120" s="163"/>
      <c r="CL120" s="163"/>
      <c r="CM120" s="163"/>
      <c r="CN120" s="163"/>
      <c r="CO120" s="163"/>
      <c r="CP120" s="163"/>
      <c r="CQ120" s="163"/>
      <c r="CR120" s="163"/>
      <c r="CS120" s="163"/>
      <c r="CT120" s="163"/>
      <c r="CU120" s="163"/>
      <c r="CV120" s="163"/>
      <c r="CW120" s="163"/>
      <c r="CX120" s="163"/>
      <c r="CY120" s="163"/>
      <c r="CZ120" s="163"/>
      <c r="DA120" s="163"/>
      <c r="DB120" s="163"/>
      <c r="DC120" s="163"/>
      <c r="DD120" s="163"/>
      <c r="DE120" s="163"/>
      <c r="DF120" s="163"/>
      <c r="DG120" s="163"/>
      <c r="DH120" s="163"/>
      <c r="DI120" s="163"/>
      <c r="DJ120" s="163"/>
      <c r="DK120" s="163"/>
      <c r="DL120" s="163"/>
      <c r="DM120" s="163"/>
      <c r="DN120" s="163"/>
      <c r="DO120" s="163"/>
      <c r="DP120" s="163"/>
      <c r="DQ120" s="163"/>
      <c r="DR120" s="163"/>
      <c r="DS120" s="163"/>
      <c r="DT120" s="163"/>
      <c r="DU120" s="163"/>
      <c r="DV120" s="163"/>
      <c r="DW120" s="163"/>
      <c r="DX120" s="163"/>
      <c r="DY120" s="163"/>
      <c r="DZ120" s="163"/>
      <c r="EA120" s="163"/>
      <c r="EB120" s="163"/>
      <c r="EC120" s="163"/>
      <c r="ED120" s="163"/>
      <c r="EE120" s="163"/>
      <c r="EF120" s="163"/>
      <c r="EG120" s="163"/>
      <c r="EH120" s="163"/>
      <c r="EI120" s="163"/>
      <c r="EJ120" s="163"/>
      <c r="EK120" s="163"/>
      <c r="EL120" s="163"/>
      <c r="EM120" s="163"/>
      <c r="EN120" s="163"/>
      <c r="EO120" s="163"/>
      <c r="EP120" s="163"/>
      <c r="EQ120" s="163"/>
      <c r="ER120" s="163"/>
      <c r="ES120" s="163"/>
      <c r="ET120" s="163"/>
      <c r="EU120" s="163"/>
      <c r="EV120" s="163"/>
      <c r="EW120" s="163"/>
      <c r="EX120" s="163"/>
      <c r="EY120" s="163"/>
      <c r="EZ120" s="163"/>
      <c r="FA120" s="163"/>
      <c r="FB120" s="163"/>
      <c r="FC120" s="163"/>
      <c r="FD120" s="163"/>
      <c r="FE120" s="163"/>
      <c r="FF120" s="163"/>
      <c r="FG120" s="163"/>
      <c r="FH120" s="163"/>
      <c r="FI120" s="163"/>
      <c r="FJ120" s="163"/>
      <c r="FK120" s="163"/>
      <c r="FL120" s="163"/>
      <c r="FM120" s="163"/>
      <c r="FN120" s="163"/>
      <c r="FO120" s="163"/>
      <c r="FP120" s="163"/>
      <c r="FQ120" s="163"/>
      <c r="FR120" s="163"/>
      <c r="FS120" s="163"/>
      <c r="FT120" s="163"/>
      <c r="FU120" s="163"/>
      <c r="FV120" s="163"/>
      <c r="FW120" s="163"/>
      <c r="FX120" s="163"/>
      <c r="FY120" s="163"/>
      <c r="FZ120" s="163"/>
      <c r="GA120" s="163"/>
      <c r="GB120" s="163"/>
      <c r="GC120" s="163"/>
      <c r="GD120" s="163"/>
      <c r="GE120" s="163"/>
      <c r="GF120" s="163"/>
      <c r="GG120" s="163"/>
      <c r="GH120" s="163"/>
      <c r="GI120" s="163"/>
      <c r="GJ120" s="163"/>
      <c r="GK120" s="163"/>
      <c r="GL120" s="163"/>
      <c r="GM120" s="163"/>
      <c r="GN120" s="163"/>
      <c r="GO120" s="163"/>
      <c r="GP120" s="163"/>
      <c r="GQ120" s="163"/>
      <c r="GR120" s="163"/>
      <c r="GS120" s="163"/>
      <c r="GT120" s="163"/>
      <c r="GU120" s="163"/>
      <c r="GV120" s="163"/>
      <c r="GW120" s="163"/>
      <c r="GX120" s="163"/>
      <c r="GY120" s="163"/>
      <c r="GZ120" s="163"/>
      <c r="HA120" s="163"/>
      <c r="HB120" s="163"/>
      <c r="HC120" s="163"/>
      <c r="HD120" s="163"/>
      <c r="HE120" s="163"/>
      <c r="HF120" s="163"/>
    </row>
    <row r="121" spans="1:214" outlineLevel="1" x14ac:dyDescent="0.2">
      <c r="A121" s="163"/>
      <c r="B121" s="177" t="s">
        <v>249</v>
      </c>
      <c r="C121" s="177">
        <v>2024</v>
      </c>
      <c r="D121" s="163"/>
      <c r="E121" s="163" t="s">
        <v>142</v>
      </c>
      <c r="F121" s="163"/>
      <c r="G121" s="163"/>
      <c r="H121" s="163"/>
      <c r="I121" s="163"/>
      <c r="J121" s="195">
        <f>IF(IF(AND(J$16=2017,$C121&lt;J$16),J$29/10,IF(J$16=$C121,J$29-SUM(J$104:J120),IF(J$16-$C121&lt;10,I121,0)))&lt;0,0,IF(AND(J$16=2017,$C121&lt;J$16),J$29/10,IF(J$16=$C121,J$29-SUM(J$104:J120),IF(J$16-$C121&lt;10,I121,0))))</f>
        <v>0</v>
      </c>
      <c r="K121" s="195">
        <f>IF(IF(AND(K$16=2017,$C121&lt;K$16),K$29/10,IF(K$16=$C121,K$29-SUM(K$104:K120),IF(K$16-$C121&lt;10,J121,0)))&lt;0,0,IF(AND(K$16=2017,$C121&lt;K$16),K$29/10,IF(K$16=$C121,K$29-SUM(K$104:K120),IF(K$16-$C121&lt;10,J121,0))))</f>
        <v>0</v>
      </c>
      <c r="L121" s="195">
        <f>IF(IF(AND(L$16=2017,$C121&lt;L$16),L$29/10,IF(L$16=$C121,L$29-SUM(L$104:L120),IF(L$16-$C121&lt;10,K121,0)))&lt;0,0,IF(AND(L$16=2017,$C121&lt;L$16),L$29/10,IF(L$16=$C121,L$29-SUM(L$104:L120),IF(L$16-$C121&lt;10,K121,0))))</f>
        <v>0</v>
      </c>
      <c r="M121" s="195">
        <f>IF(IF(AND(M$16=2017,$C121&lt;M$16),M$29/10,IF(M$16=$C121,M$29-SUM(M$104:M120),IF(M$16-$C121&lt;10,L121,0)))&lt;0,0,IF(AND(M$16=2017,$C121&lt;M$16),M$29/10,IF(M$16=$C121,M$29-SUM(M$104:M120),IF(M$16-$C121&lt;10,L121,0))))</f>
        <v>0</v>
      </c>
      <c r="N121" s="195">
        <f>IF(IF(AND(N$16=2017,$C121&lt;N$16),N$29/10,IF(N$16=$C121,N$29-SUM(N$104:N120),IF(N$16-$C121&lt;10,M121,0)))&lt;0,0,IF(AND(N$16=2017,$C121&lt;N$16),N$29/10,IF(N$16=$C121,N$29-SUM(N$104:N120),IF(N$16-$C121&lt;10,M121,0))))</f>
        <v>0</v>
      </c>
      <c r="O121" s="195">
        <f>IF(IF(AND(O$16=2017,$C121&lt;O$16),O$29/10,IF(O$16=$C121,O$29-SUM(O$104:O120),IF(O$16-$C121&lt;10,N121,0)))&lt;0,0,IF(AND(O$16=2017,$C121&lt;O$16),O$29/10,IF(O$16=$C121,O$29-SUM(O$104:O120),IF(O$16-$C121&lt;10,N121,0))))</f>
        <v>0</v>
      </c>
      <c r="P121" s="195">
        <f>IF(IF(AND(P$16=2017,$C121&lt;P$16),P$29/10,IF(P$16=$C121,P$29-SUM(P$104:P120),IF(P$16-$C121&lt;10,O121,0)))&lt;0,0,IF(AND(P$16=2017,$C121&lt;P$16),P$29/10,IF(P$16=$C121,P$29-SUM(P$104:P120),IF(P$16-$C121&lt;10,O121,0))))</f>
        <v>0</v>
      </c>
      <c r="Q121" s="195">
        <f>IF(IF(AND(Q$16=2017,$C121&lt;Q$16),Q$29/10,IF(Q$16=$C121,Q$29-SUM(Q$104:Q120),IF(Q$16-$C121&lt;10,P121,0)))&lt;0,0,IF(AND(Q$16=2017,$C121&lt;Q$16),Q$29/10,IF(Q$16=$C121,Q$29-SUM(Q$104:Q120),IF(Q$16-$C121&lt;10,P121,0))))</f>
        <v>0</v>
      </c>
      <c r="R121" s="195">
        <f>IF(IF(AND(R$16=2017,$C121&lt;R$16),R$29/10,IF(R$16=$C121,R$29-SUM(R$104:R120),IF(R$16-$C121&lt;10,Q121,0)))&lt;0,0,IF(AND(R$16=2017,$C121&lt;R$16),R$29/10,IF(R$16=$C121,R$29-SUM(R$104:R120),IF(R$16-$C121&lt;10,Q121,0))))</f>
        <v>0</v>
      </c>
      <c r="S121" s="195">
        <f>IF(IF(AND(S$16=2017,$C121&lt;S$16),S$29/10,IF(S$16=$C121,S$29-SUM(S$104:S120),IF(S$16-$C121&lt;10,R121,0)))&lt;0,0,IF(AND(S$16=2017,$C121&lt;S$16),S$29/10,IF(S$16=$C121,S$29-SUM(S$104:S120),IF(S$16-$C121&lt;10,R121,0))))</f>
        <v>0</v>
      </c>
      <c r="T121" s="195">
        <f>IF(IF(AND(T$16=2017,$C121&lt;T$16),T$29/10,IF(T$16=$C121,T$29-SUM(T$104:T120),IF(T$16-$C121&lt;10,S121,0)))&lt;0,0,IF(AND(T$16=2017,$C121&lt;T$16),T$29/10,IF(T$16=$C121,T$29-SUM(T$104:T120),IF(T$16-$C121&lt;10,S121,0))))</f>
        <v>0</v>
      </c>
      <c r="U121" s="195">
        <f>IF(IF(AND(U$16=2017,$C121&lt;U$16),U$29/10,IF(U$16=$C121,U$29-SUM(U$104:U120),IF(U$16-$C121&lt;10,T121,0)))&lt;0,0,IF(AND(U$16=2017,$C121&lt;U$16),U$29/10,IF(U$16=$C121,U$29-SUM(U$104:U120),IF(U$16-$C121&lt;10,T121,0))))</f>
        <v>0</v>
      </c>
      <c r="V121" s="195">
        <f>IF(IF(AND(V$16=2017,$C121&lt;V$16),V$29/10,IF(V$16=$C121,V$29-SUM(V$104:V120),IF(V$16-$C121&lt;10,U121,0)))&lt;0,0,IF(AND(V$16=2017,$C121&lt;V$16),V$29/10,IF(V$16=$C121,V$29-SUM(V$104:V120),IF(V$16-$C121&lt;10,U121,0))))</f>
        <v>0</v>
      </c>
      <c r="W121" s="195">
        <f>IF(IF(AND(W$16=2017,$C121&lt;W$16),W$29/10,IF(W$16=$C121,W$29-SUM(W$104:W120),IF(W$16-$C121&lt;10,V121,0)))&lt;0,0,IF(AND(W$16=2017,$C121&lt;W$16),W$29/10,IF(W$16=$C121,W$29-SUM(W$104:W120),IF(W$16-$C121&lt;10,V121,0))))</f>
        <v>0</v>
      </c>
      <c r="X121" s="195">
        <f>IF(IF(AND(X$16=2017,$C121&lt;X$16),X$29/10,IF(X$16=$C121,X$29-SUM(X$104:X120),IF(X$16-$C121&lt;10,W121,0)))&lt;0,0,IF(AND(X$16=2017,$C121&lt;X$16),X$29/10,IF(X$16=$C121,X$29-SUM(X$104:X120),IF(X$16-$C121&lt;10,W121,0))))</f>
        <v>0</v>
      </c>
      <c r="Y121" s="163"/>
      <c r="Z121" s="163"/>
      <c r="AA121" s="163" t="s">
        <v>306</v>
      </c>
      <c r="AB121" s="163"/>
      <c r="AC121" s="163"/>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c r="AX121" s="163"/>
      <c r="AY121" s="163"/>
      <c r="AZ121" s="163"/>
      <c r="BA121" s="163"/>
      <c r="BB121" s="163"/>
      <c r="BC121" s="163"/>
      <c r="BD121" s="163"/>
      <c r="BE121" s="163"/>
      <c r="BF121" s="163"/>
      <c r="BG121" s="163"/>
      <c r="BH121" s="163"/>
      <c r="BI121" s="163"/>
      <c r="BJ121" s="163"/>
      <c r="BK121" s="163"/>
      <c r="BL121" s="163"/>
      <c r="BM121" s="163"/>
      <c r="BN121" s="163"/>
      <c r="BO121" s="163"/>
      <c r="BP121" s="163"/>
      <c r="BQ121" s="163"/>
      <c r="BR121" s="163"/>
      <c r="BS121" s="163"/>
      <c r="BT121" s="163"/>
      <c r="BU121" s="163"/>
      <c r="BV121" s="163"/>
      <c r="BW121" s="163"/>
      <c r="BX121" s="163"/>
      <c r="BY121" s="163"/>
      <c r="BZ121" s="163"/>
      <c r="CA121" s="163"/>
      <c r="CB121" s="163"/>
      <c r="CC121" s="163"/>
      <c r="CD121" s="163"/>
      <c r="CE121" s="163"/>
      <c r="CF121" s="163"/>
      <c r="CG121" s="163"/>
      <c r="CH121" s="163"/>
      <c r="CI121" s="163"/>
      <c r="CJ121" s="163"/>
      <c r="CK121" s="163"/>
      <c r="CL121" s="163"/>
      <c r="CM121" s="163"/>
      <c r="CN121" s="163"/>
      <c r="CO121" s="163"/>
      <c r="CP121" s="163"/>
      <c r="CQ121" s="163"/>
      <c r="CR121" s="163"/>
      <c r="CS121" s="163"/>
      <c r="CT121" s="163"/>
      <c r="CU121" s="163"/>
      <c r="CV121" s="163"/>
      <c r="CW121" s="163"/>
      <c r="CX121" s="163"/>
      <c r="CY121" s="163"/>
      <c r="CZ121" s="163"/>
      <c r="DA121" s="163"/>
      <c r="DB121" s="163"/>
      <c r="DC121" s="163"/>
      <c r="DD121" s="163"/>
      <c r="DE121" s="163"/>
      <c r="DF121" s="163"/>
      <c r="DG121" s="163"/>
      <c r="DH121" s="163"/>
      <c r="DI121" s="163"/>
      <c r="DJ121" s="163"/>
      <c r="DK121" s="163"/>
      <c r="DL121" s="163"/>
      <c r="DM121" s="163"/>
      <c r="DN121" s="163"/>
      <c r="DO121" s="163"/>
      <c r="DP121" s="163"/>
      <c r="DQ121" s="163"/>
      <c r="DR121" s="163"/>
      <c r="DS121" s="163"/>
      <c r="DT121" s="163"/>
      <c r="DU121" s="163"/>
      <c r="DV121" s="163"/>
      <c r="DW121" s="163"/>
      <c r="DX121" s="163"/>
      <c r="DY121" s="163"/>
      <c r="DZ121" s="163"/>
      <c r="EA121" s="163"/>
      <c r="EB121" s="163"/>
      <c r="EC121" s="163"/>
      <c r="ED121" s="163"/>
      <c r="EE121" s="163"/>
      <c r="EF121" s="163"/>
      <c r="EG121" s="163"/>
      <c r="EH121" s="163"/>
      <c r="EI121" s="163"/>
      <c r="EJ121" s="163"/>
      <c r="EK121" s="163"/>
      <c r="EL121" s="163"/>
      <c r="EM121" s="163"/>
      <c r="EN121" s="163"/>
      <c r="EO121" s="163"/>
      <c r="EP121" s="163"/>
      <c r="EQ121" s="163"/>
      <c r="ER121" s="163"/>
      <c r="ES121" s="163"/>
      <c r="ET121" s="163"/>
      <c r="EU121" s="163"/>
      <c r="EV121" s="163"/>
      <c r="EW121" s="163"/>
      <c r="EX121" s="163"/>
      <c r="EY121" s="163"/>
      <c r="EZ121" s="163"/>
      <c r="FA121" s="163"/>
      <c r="FB121" s="163"/>
      <c r="FC121" s="163"/>
      <c r="FD121" s="163"/>
      <c r="FE121" s="163"/>
      <c r="FF121" s="163"/>
      <c r="FG121" s="163"/>
      <c r="FH121" s="163"/>
      <c r="FI121" s="163"/>
      <c r="FJ121" s="163"/>
      <c r="FK121" s="163"/>
      <c r="FL121" s="163"/>
      <c r="FM121" s="163"/>
      <c r="FN121" s="163"/>
      <c r="FO121" s="163"/>
      <c r="FP121" s="163"/>
      <c r="FQ121" s="163"/>
      <c r="FR121" s="163"/>
      <c r="FS121" s="163"/>
      <c r="FT121" s="163"/>
      <c r="FU121" s="163"/>
      <c r="FV121" s="163"/>
      <c r="FW121" s="163"/>
      <c r="FX121" s="163"/>
      <c r="FY121" s="163"/>
      <c r="FZ121" s="163"/>
      <c r="GA121" s="163"/>
      <c r="GB121" s="163"/>
      <c r="GC121" s="163"/>
      <c r="GD121" s="163"/>
      <c r="GE121" s="163"/>
      <c r="GF121" s="163"/>
      <c r="GG121" s="163"/>
      <c r="GH121" s="163"/>
      <c r="GI121" s="163"/>
      <c r="GJ121" s="163"/>
      <c r="GK121" s="163"/>
      <c r="GL121" s="163"/>
      <c r="GM121" s="163"/>
      <c r="GN121" s="163"/>
      <c r="GO121" s="163"/>
      <c r="GP121" s="163"/>
      <c r="GQ121" s="163"/>
      <c r="GR121" s="163"/>
      <c r="GS121" s="163"/>
      <c r="GT121" s="163"/>
      <c r="GU121" s="163"/>
      <c r="GV121" s="163"/>
      <c r="GW121" s="163"/>
      <c r="GX121" s="163"/>
      <c r="GY121" s="163"/>
      <c r="GZ121" s="163"/>
      <c r="HA121" s="163"/>
      <c r="HB121" s="163"/>
      <c r="HC121" s="163"/>
      <c r="HD121" s="163"/>
      <c r="HE121" s="163"/>
      <c r="HF121" s="163"/>
    </row>
    <row r="122" spans="1:214" outlineLevel="1" x14ac:dyDescent="0.2">
      <c r="A122" s="163"/>
      <c r="B122" s="177" t="s">
        <v>249</v>
      </c>
      <c r="C122" s="173">
        <v>2025</v>
      </c>
      <c r="D122" s="163"/>
      <c r="E122" s="163" t="s">
        <v>142</v>
      </c>
      <c r="F122" s="163"/>
      <c r="G122" s="163"/>
      <c r="H122" s="163"/>
      <c r="I122" s="163"/>
      <c r="J122" s="195">
        <f>IF(IF(AND(J$16=2017,$C122&lt;J$16),J$29/10,IF(J$16=$C122,J$29-SUM(J$104:J121),IF(J$16-$C122&lt;10,I122,0)))&lt;0,0,IF(AND(J$16=2017,$C122&lt;J$16),J$29/10,IF(J$16=$C122,J$29-SUM(J$104:J121),IF(J$16-$C122&lt;10,I122,0))))</f>
        <v>0</v>
      </c>
      <c r="K122" s="195">
        <f>IF(IF(AND(K$16=2017,$C122&lt;K$16),K$29/10,IF(K$16=$C122,K$29-SUM(K$104:K121),IF(K$16-$C122&lt;10,J122,0)))&lt;0,0,IF(AND(K$16=2017,$C122&lt;K$16),K$29/10,IF(K$16=$C122,K$29-SUM(K$104:K121),IF(K$16-$C122&lt;10,J122,0))))</f>
        <v>0</v>
      </c>
      <c r="L122" s="195">
        <f>IF(IF(AND(L$16=2017,$C122&lt;L$16),L$29/10,IF(L$16=$C122,L$29-SUM(L$104:L121),IF(L$16-$C122&lt;10,K122,0)))&lt;0,0,IF(AND(L$16=2017,$C122&lt;L$16),L$29/10,IF(L$16=$C122,L$29-SUM(L$104:L121),IF(L$16-$C122&lt;10,K122,0))))</f>
        <v>0</v>
      </c>
      <c r="M122" s="195">
        <f>IF(IF(AND(M$16=2017,$C122&lt;M$16),M$29/10,IF(M$16=$C122,M$29-SUM(M$104:M121),IF(M$16-$C122&lt;10,L122,0)))&lt;0,0,IF(AND(M$16=2017,$C122&lt;M$16),M$29/10,IF(M$16=$C122,M$29-SUM(M$104:M121),IF(M$16-$C122&lt;10,L122,0))))</f>
        <v>0</v>
      </c>
      <c r="N122" s="195">
        <f>IF(IF(AND(N$16=2017,$C122&lt;N$16),N$29/10,IF(N$16=$C122,N$29-SUM(N$104:N121),IF(N$16-$C122&lt;10,M122,0)))&lt;0,0,IF(AND(N$16=2017,$C122&lt;N$16),N$29/10,IF(N$16=$C122,N$29-SUM(N$104:N121),IF(N$16-$C122&lt;10,M122,0))))</f>
        <v>0</v>
      </c>
      <c r="O122" s="195">
        <f>IF(IF(AND(O$16=2017,$C122&lt;O$16),O$29/10,IF(O$16=$C122,O$29-SUM(O$104:O121),IF(O$16-$C122&lt;10,N122,0)))&lt;0,0,IF(AND(O$16=2017,$C122&lt;O$16),O$29/10,IF(O$16=$C122,O$29-SUM(O$104:O121),IF(O$16-$C122&lt;10,N122,0))))</f>
        <v>0</v>
      </c>
      <c r="P122" s="195">
        <f>IF(IF(AND(P$16=2017,$C122&lt;P$16),P$29/10,IF(P$16=$C122,P$29-SUM(P$104:P121),IF(P$16-$C122&lt;10,O122,0)))&lt;0,0,IF(AND(P$16=2017,$C122&lt;P$16),P$29/10,IF(P$16=$C122,P$29-SUM(P$104:P121),IF(P$16-$C122&lt;10,O122,0))))</f>
        <v>0</v>
      </c>
      <c r="Q122" s="195">
        <f>IF(IF(AND(Q$16=2017,$C122&lt;Q$16),Q$29/10,IF(Q$16=$C122,Q$29-SUM(Q$104:Q121),IF(Q$16-$C122&lt;10,P122,0)))&lt;0,0,IF(AND(Q$16=2017,$C122&lt;Q$16),Q$29/10,IF(Q$16=$C122,Q$29-SUM(Q$104:Q121),IF(Q$16-$C122&lt;10,P122,0))))</f>
        <v>0</v>
      </c>
      <c r="R122" s="195">
        <f>IF(IF(AND(R$16=2017,$C122&lt;R$16),R$29/10,IF(R$16=$C122,R$29-SUM(R$104:R121),IF(R$16-$C122&lt;10,Q122,0)))&lt;0,0,IF(AND(R$16=2017,$C122&lt;R$16),R$29/10,IF(R$16=$C122,R$29-SUM(R$104:R121),IF(R$16-$C122&lt;10,Q122,0))))</f>
        <v>3069668291.1761956</v>
      </c>
      <c r="S122" s="195">
        <f>IF(IF(AND(S$16=2017,$C122&lt;S$16),S$29/10,IF(S$16=$C122,S$29-SUM(S$104:S121),IF(S$16-$C122&lt;10,R122,0)))&lt;0,0,IF(AND(S$16=2017,$C122&lt;S$16),S$29/10,IF(S$16=$C122,S$29-SUM(S$104:S121),IF(S$16-$C122&lt;10,R122,0))))</f>
        <v>3069668291.1761956</v>
      </c>
      <c r="T122" s="195">
        <f>IF(IF(AND(T$16=2017,$C122&lt;T$16),T$29/10,IF(T$16=$C122,T$29-SUM(T$104:T121),IF(T$16-$C122&lt;10,S122,0)))&lt;0,0,IF(AND(T$16=2017,$C122&lt;T$16),T$29/10,IF(T$16=$C122,T$29-SUM(T$104:T121),IF(T$16-$C122&lt;10,S122,0))))</f>
        <v>3069668291.1761956</v>
      </c>
      <c r="U122" s="195">
        <f>IF(IF(AND(U$16=2017,$C122&lt;U$16),U$29/10,IF(U$16=$C122,U$29-SUM(U$104:U121),IF(U$16-$C122&lt;10,T122,0)))&lt;0,0,IF(AND(U$16=2017,$C122&lt;U$16),U$29/10,IF(U$16=$C122,U$29-SUM(U$104:U121),IF(U$16-$C122&lt;10,T122,0))))</f>
        <v>3069668291.1761956</v>
      </c>
      <c r="V122" s="195">
        <f>IF(IF(AND(V$16=2017,$C122&lt;V$16),V$29/10,IF(V$16=$C122,V$29-SUM(V$104:V121),IF(V$16-$C122&lt;10,U122,0)))&lt;0,0,IF(AND(V$16=2017,$C122&lt;V$16),V$29/10,IF(V$16=$C122,V$29-SUM(V$104:V121),IF(V$16-$C122&lt;10,U122,0))))</f>
        <v>3069668291.1761956</v>
      </c>
      <c r="W122" s="195">
        <f>IF(IF(AND(W$16=2017,$C122&lt;W$16),W$29/10,IF(W$16=$C122,W$29-SUM(W$104:W121),IF(W$16-$C122&lt;10,V122,0)))&lt;0,0,IF(AND(W$16=2017,$C122&lt;W$16),W$29/10,IF(W$16=$C122,W$29-SUM(W$104:W121),IF(W$16-$C122&lt;10,V122,0))))</f>
        <v>3069668291.1761956</v>
      </c>
      <c r="X122" s="195">
        <f>IF(IF(AND(X$16=2017,$C122&lt;X$16),X$29/10,IF(X$16=$C122,X$29-SUM(X$104:X121),IF(X$16-$C122&lt;10,W122,0)))&lt;0,0,IF(AND(X$16=2017,$C122&lt;X$16),X$29/10,IF(X$16=$C122,X$29-SUM(X$104:X121),IF(X$16-$C122&lt;10,W122,0))))</f>
        <v>3069668291.1761956</v>
      </c>
      <c r="Y122" s="163"/>
      <c r="Z122" s="163"/>
      <c r="AA122" s="163"/>
      <c r="AB122" s="163"/>
      <c r="AC122" s="163"/>
      <c r="AD122" s="163"/>
      <c r="AE122" s="163"/>
      <c r="AF122" s="163"/>
      <c r="AG122" s="163"/>
      <c r="AH122" s="163"/>
      <c r="AI122" s="163"/>
      <c r="AJ122" s="163"/>
      <c r="AK122" s="163"/>
      <c r="AL122" s="163"/>
      <c r="AM122" s="163"/>
      <c r="AN122" s="163"/>
      <c r="AO122" s="163"/>
      <c r="AP122" s="163"/>
      <c r="AQ122" s="163"/>
      <c r="AR122" s="163"/>
      <c r="AS122" s="163"/>
      <c r="AT122" s="163"/>
      <c r="AU122" s="163"/>
      <c r="AV122" s="163"/>
      <c r="AW122" s="163"/>
      <c r="AX122" s="163"/>
      <c r="AY122" s="163"/>
      <c r="AZ122" s="163"/>
      <c r="BA122" s="163"/>
      <c r="BB122" s="163"/>
      <c r="BC122" s="163"/>
      <c r="BD122" s="163"/>
      <c r="BE122" s="163"/>
      <c r="BF122" s="163"/>
      <c r="BG122" s="163"/>
      <c r="BH122" s="163"/>
      <c r="BI122" s="163"/>
      <c r="BJ122" s="163"/>
      <c r="BK122" s="163"/>
      <c r="BL122" s="163"/>
      <c r="BM122" s="163"/>
      <c r="BN122" s="163"/>
      <c r="BO122" s="163"/>
      <c r="BP122" s="163"/>
      <c r="BQ122" s="163"/>
      <c r="BR122" s="163"/>
      <c r="BS122" s="163"/>
      <c r="BT122" s="163"/>
      <c r="BU122" s="163"/>
      <c r="BV122" s="163"/>
      <c r="BW122" s="163"/>
      <c r="BX122" s="163"/>
      <c r="BY122" s="163"/>
      <c r="BZ122" s="163"/>
      <c r="CA122" s="163"/>
      <c r="CB122" s="163"/>
      <c r="CC122" s="163"/>
      <c r="CD122" s="163"/>
      <c r="CE122" s="163"/>
      <c r="CF122" s="163"/>
      <c r="CG122" s="163"/>
      <c r="CH122" s="163"/>
      <c r="CI122" s="163"/>
      <c r="CJ122" s="163"/>
      <c r="CK122" s="163"/>
      <c r="CL122" s="163"/>
      <c r="CM122" s="163"/>
      <c r="CN122" s="163"/>
      <c r="CO122" s="163"/>
      <c r="CP122" s="163"/>
      <c r="CQ122" s="163"/>
      <c r="CR122" s="163"/>
      <c r="CS122" s="163"/>
      <c r="CT122" s="163"/>
      <c r="CU122" s="163"/>
      <c r="CV122" s="163"/>
      <c r="CW122" s="163"/>
      <c r="CX122" s="163"/>
      <c r="CY122" s="163"/>
      <c r="CZ122" s="163"/>
      <c r="DA122" s="163"/>
      <c r="DB122" s="163"/>
      <c r="DC122" s="163"/>
      <c r="DD122" s="163"/>
      <c r="DE122" s="163"/>
      <c r="DF122" s="163"/>
      <c r="DG122" s="163"/>
      <c r="DH122" s="163"/>
      <c r="DI122" s="163"/>
      <c r="DJ122" s="163"/>
      <c r="DK122" s="163"/>
      <c r="DL122" s="163"/>
      <c r="DM122" s="163"/>
      <c r="DN122" s="163"/>
      <c r="DO122" s="163"/>
      <c r="DP122" s="163"/>
      <c r="DQ122" s="163"/>
      <c r="DR122" s="163"/>
      <c r="DS122" s="163"/>
      <c r="DT122" s="163"/>
      <c r="DU122" s="163"/>
      <c r="DV122" s="163"/>
      <c r="DW122" s="163"/>
      <c r="DX122" s="163"/>
      <c r="DY122" s="163"/>
      <c r="DZ122" s="163"/>
      <c r="EA122" s="163"/>
      <c r="EB122" s="163"/>
      <c r="EC122" s="163"/>
      <c r="ED122" s="163"/>
      <c r="EE122" s="163"/>
      <c r="EF122" s="163"/>
      <c r="EG122" s="163"/>
      <c r="EH122" s="163"/>
      <c r="EI122" s="163"/>
      <c r="EJ122" s="163"/>
      <c r="EK122" s="163"/>
      <c r="EL122" s="163"/>
      <c r="EM122" s="163"/>
      <c r="EN122" s="163"/>
      <c r="EO122" s="163"/>
      <c r="EP122" s="163"/>
      <c r="EQ122" s="163"/>
      <c r="ER122" s="163"/>
      <c r="ES122" s="163"/>
      <c r="ET122" s="163"/>
      <c r="EU122" s="163"/>
      <c r="EV122" s="163"/>
      <c r="EW122" s="163"/>
      <c r="EX122" s="163"/>
      <c r="EY122" s="163"/>
      <c r="EZ122" s="163"/>
      <c r="FA122" s="163"/>
      <c r="FB122" s="163"/>
      <c r="FC122" s="163"/>
      <c r="FD122" s="163"/>
      <c r="FE122" s="163"/>
      <c r="FF122" s="163"/>
      <c r="FG122" s="163"/>
      <c r="FH122" s="163"/>
      <c r="FI122" s="163"/>
      <c r="FJ122" s="163"/>
      <c r="FK122" s="163"/>
      <c r="FL122" s="163"/>
      <c r="FM122" s="163"/>
      <c r="FN122" s="163"/>
      <c r="FO122" s="163"/>
      <c r="FP122" s="163"/>
      <c r="FQ122" s="163"/>
      <c r="FR122" s="163"/>
      <c r="FS122" s="163"/>
      <c r="FT122" s="163"/>
      <c r="FU122" s="163"/>
      <c r="FV122" s="163"/>
      <c r="FW122" s="163"/>
      <c r="FX122" s="163"/>
      <c r="FY122" s="163"/>
      <c r="FZ122" s="163"/>
      <c r="GA122" s="163"/>
      <c r="GB122" s="163"/>
      <c r="GC122" s="163"/>
      <c r="GD122" s="163"/>
      <c r="GE122" s="163"/>
      <c r="GF122" s="163"/>
      <c r="GG122" s="163"/>
      <c r="GH122" s="163"/>
      <c r="GI122" s="163"/>
      <c r="GJ122" s="163"/>
      <c r="GK122" s="163"/>
      <c r="GL122" s="163"/>
      <c r="GM122" s="163"/>
      <c r="GN122" s="163"/>
      <c r="GO122" s="163"/>
      <c r="GP122" s="163"/>
      <c r="GQ122" s="163"/>
      <c r="GR122" s="163"/>
      <c r="GS122" s="163"/>
      <c r="GT122" s="163"/>
      <c r="GU122" s="163"/>
      <c r="GV122" s="163"/>
      <c r="GW122" s="163"/>
      <c r="GX122" s="163"/>
      <c r="GY122" s="163"/>
      <c r="GZ122" s="163"/>
      <c r="HA122" s="163"/>
      <c r="HB122" s="163"/>
      <c r="HC122" s="163"/>
      <c r="HD122" s="163"/>
      <c r="HE122" s="163"/>
      <c r="HF122" s="163"/>
    </row>
    <row r="123" spans="1:214" outlineLevel="1" x14ac:dyDescent="0.2">
      <c r="A123" s="163"/>
      <c r="B123" s="177" t="s">
        <v>249</v>
      </c>
      <c r="C123" s="177">
        <v>2026</v>
      </c>
      <c r="D123" s="163"/>
      <c r="E123" s="163" t="s">
        <v>142</v>
      </c>
      <c r="F123" s="163"/>
      <c r="G123" s="163"/>
      <c r="H123" s="163"/>
      <c r="I123" s="163"/>
      <c r="J123" s="195">
        <f>IF(IF(AND(J$16=2017,$C123&lt;J$16),J$29/10,IF(J$16=$C123,J$29-SUM(J$104:J122),IF(J$16-$C123&lt;10,I123,0)))&lt;0,0,IF(AND(J$16=2017,$C123&lt;J$16),J$29/10,IF(J$16=$C123,J$29-SUM(J$104:J122),IF(J$16-$C123&lt;10,I123,0))))</f>
        <v>0</v>
      </c>
      <c r="K123" s="195">
        <f>IF(IF(AND(K$16=2017,$C123&lt;K$16),K$29/10,IF(K$16=$C123,K$29-SUM(K$104:K122),IF(K$16-$C123&lt;10,J123,0)))&lt;0,0,IF(AND(K$16=2017,$C123&lt;K$16),K$29/10,IF(K$16=$C123,K$29-SUM(K$104:K122),IF(K$16-$C123&lt;10,J123,0))))</f>
        <v>0</v>
      </c>
      <c r="L123" s="195">
        <f>IF(IF(AND(L$16=2017,$C123&lt;L$16),L$29/10,IF(L$16=$C123,L$29-SUM(L$104:L122),IF(L$16-$C123&lt;10,K123,0)))&lt;0,0,IF(AND(L$16=2017,$C123&lt;L$16),L$29/10,IF(L$16=$C123,L$29-SUM(L$104:L122),IF(L$16-$C123&lt;10,K123,0))))</f>
        <v>0</v>
      </c>
      <c r="M123" s="195">
        <f>IF(IF(AND(M$16=2017,$C123&lt;M$16),M$29/10,IF(M$16=$C123,M$29-SUM(M$104:M122),IF(M$16-$C123&lt;10,L123,0)))&lt;0,0,IF(AND(M$16=2017,$C123&lt;M$16),M$29/10,IF(M$16=$C123,M$29-SUM(M$104:M122),IF(M$16-$C123&lt;10,L123,0))))</f>
        <v>0</v>
      </c>
      <c r="N123" s="195">
        <f>IF(IF(AND(N$16=2017,$C123&lt;N$16),N$29/10,IF(N$16=$C123,N$29-SUM(N$104:N122),IF(N$16-$C123&lt;10,M123,0)))&lt;0,0,IF(AND(N$16=2017,$C123&lt;N$16),N$29/10,IF(N$16=$C123,N$29-SUM(N$104:N122),IF(N$16-$C123&lt;10,M123,0))))</f>
        <v>0</v>
      </c>
      <c r="O123" s="195">
        <f>IF(IF(AND(O$16=2017,$C123&lt;O$16),O$29/10,IF(O$16=$C123,O$29-SUM(O$104:O122),IF(O$16-$C123&lt;10,N123,0)))&lt;0,0,IF(AND(O$16=2017,$C123&lt;O$16),O$29/10,IF(O$16=$C123,O$29-SUM(O$104:O122),IF(O$16-$C123&lt;10,N123,0))))</f>
        <v>0</v>
      </c>
      <c r="P123" s="195">
        <f>IF(IF(AND(P$16=2017,$C123&lt;P$16),P$29/10,IF(P$16=$C123,P$29-SUM(P$104:P122),IF(P$16-$C123&lt;10,O123,0)))&lt;0,0,IF(AND(P$16=2017,$C123&lt;P$16),P$29/10,IF(P$16=$C123,P$29-SUM(P$104:P122),IF(P$16-$C123&lt;10,O123,0))))</f>
        <v>0</v>
      </c>
      <c r="Q123" s="195">
        <f>IF(IF(AND(Q$16=2017,$C123&lt;Q$16),Q$29/10,IF(Q$16=$C123,Q$29-SUM(Q$104:Q122),IF(Q$16-$C123&lt;10,P123,0)))&lt;0,0,IF(AND(Q$16=2017,$C123&lt;Q$16),Q$29/10,IF(Q$16=$C123,Q$29-SUM(Q$104:Q122),IF(Q$16-$C123&lt;10,P123,0))))</f>
        <v>0</v>
      </c>
      <c r="R123" s="195">
        <f>IF(IF(AND(R$16=2017,$C123&lt;R$16),R$29/10,IF(R$16=$C123,R$29-SUM(R$104:R122),IF(R$16-$C123&lt;10,Q123,0)))&lt;0,0,IF(AND(R$16=2017,$C123&lt;R$16),R$29/10,IF(R$16=$C123,R$29-SUM(R$104:R122),IF(R$16-$C123&lt;10,Q123,0))))</f>
        <v>0</v>
      </c>
      <c r="S123" s="195">
        <f>IF(IF(AND(S$16=2017,$C123&lt;S$16),S$29/10,IF(S$16=$C123,S$29-SUM(S$104:S122),IF(S$16-$C123&lt;10,R123,0)))&lt;0,0,IF(AND(S$16=2017,$C123&lt;S$16),S$29/10,IF(S$16=$C123,S$29-SUM(S$104:S122),IF(S$16-$C123&lt;10,R123,0))))</f>
        <v>4620490171.4701691</v>
      </c>
      <c r="T123" s="195">
        <f>IF(IF(AND(T$16=2017,$C123&lt;T$16),T$29/10,IF(T$16=$C123,T$29-SUM(T$104:T122),IF(T$16-$C123&lt;10,S123,0)))&lt;0,0,IF(AND(T$16=2017,$C123&lt;T$16),T$29/10,IF(T$16=$C123,T$29-SUM(T$104:T122),IF(T$16-$C123&lt;10,S123,0))))</f>
        <v>4620490171.4701691</v>
      </c>
      <c r="U123" s="195">
        <f>IF(IF(AND(U$16=2017,$C123&lt;U$16),U$29/10,IF(U$16=$C123,U$29-SUM(U$104:U122),IF(U$16-$C123&lt;10,T123,0)))&lt;0,0,IF(AND(U$16=2017,$C123&lt;U$16),U$29/10,IF(U$16=$C123,U$29-SUM(U$104:U122),IF(U$16-$C123&lt;10,T123,0))))</f>
        <v>4620490171.4701691</v>
      </c>
      <c r="V123" s="195">
        <f>IF(IF(AND(V$16=2017,$C123&lt;V$16),V$29/10,IF(V$16=$C123,V$29-SUM(V$104:V122),IF(V$16-$C123&lt;10,U123,0)))&lt;0,0,IF(AND(V$16=2017,$C123&lt;V$16),V$29/10,IF(V$16=$C123,V$29-SUM(V$104:V122),IF(V$16-$C123&lt;10,U123,0))))</f>
        <v>4620490171.4701691</v>
      </c>
      <c r="W123" s="195">
        <f>IF(IF(AND(W$16=2017,$C123&lt;W$16),W$29/10,IF(W$16=$C123,W$29-SUM(W$104:W122),IF(W$16-$C123&lt;10,V123,0)))&lt;0,0,IF(AND(W$16=2017,$C123&lt;W$16),W$29/10,IF(W$16=$C123,W$29-SUM(W$104:W122),IF(W$16-$C123&lt;10,V123,0))))</f>
        <v>4620490171.4701691</v>
      </c>
      <c r="X123" s="195">
        <f>IF(IF(AND(X$16=2017,$C123&lt;X$16),X$29/10,IF(X$16=$C123,X$29-SUM(X$104:X122),IF(X$16-$C123&lt;10,W123,0)))&lt;0,0,IF(AND(X$16=2017,$C123&lt;X$16),X$29/10,IF(X$16=$C123,X$29-SUM(X$104:X122),IF(X$16-$C123&lt;10,W123,0))))</f>
        <v>4620490171.4701691</v>
      </c>
      <c r="Y123" s="163"/>
      <c r="Z123" s="163"/>
      <c r="AA123" s="163"/>
      <c r="AB123" s="163"/>
      <c r="AC123" s="163"/>
      <c r="AD123" s="163"/>
      <c r="AE123" s="163"/>
      <c r="AF123" s="163"/>
      <c r="AG123" s="163"/>
      <c r="AH123" s="163"/>
      <c r="AI123" s="163"/>
      <c r="AJ123" s="163"/>
      <c r="AK123" s="163"/>
      <c r="AL123" s="163"/>
      <c r="AM123" s="163"/>
      <c r="AN123" s="163"/>
      <c r="AO123" s="163"/>
      <c r="AP123" s="163"/>
      <c r="AQ123" s="163"/>
      <c r="AR123" s="163"/>
      <c r="AS123" s="163"/>
      <c r="AT123" s="163"/>
      <c r="AU123" s="163"/>
      <c r="AV123" s="163"/>
      <c r="AW123" s="163"/>
      <c r="AX123" s="163"/>
      <c r="AY123" s="163"/>
      <c r="AZ123" s="163"/>
      <c r="BA123" s="163"/>
      <c r="BB123" s="163"/>
      <c r="BC123" s="163"/>
      <c r="BD123" s="163"/>
      <c r="BE123" s="163"/>
      <c r="BF123" s="163"/>
      <c r="BG123" s="163"/>
      <c r="BH123" s="163"/>
      <c r="BI123" s="163"/>
      <c r="BJ123" s="163"/>
      <c r="BK123" s="163"/>
      <c r="BL123" s="163"/>
      <c r="BM123" s="163"/>
      <c r="BN123" s="163"/>
      <c r="BO123" s="163"/>
      <c r="BP123" s="163"/>
      <c r="BQ123" s="163"/>
      <c r="BR123" s="163"/>
      <c r="BS123" s="163"/>
      <c r="BT123" s="163"/>
      <c r="BU123" s="163"/>
      <c r="BV123" s="163"/>
      <c r="BW123" s="163"/>
      <c r="BX123" s="163"/>
      <c r="BY123" s="163"/>
      <c r="BZ123" s="163"/>
      <c r="CA123" s="163"/>
      <c r="CB123" s="163"/>
      <c r="CC123" s="163"/>
      <c r="CD123" s="163"/>
      <c r="CE123" s="163"/>
      <c r="CF123" s="163"/>
      <c r="CG123" s="163"/>
      <c r="CH123" s="163"/>
      <c r="CI123" s="163"/>
      <c r="CJ123" s="163"/>
      <c r="CK123" s="163"/>
      <c r="CL123" s="163"/>
      <c r="CM123" s="163"/>
      <c r="CN123" s="163"/>
      <c r="CO123" s="163"/>
      <c r="CP123" s="163"/>
      <c r="CQ123" s="163"/>
      <c r="CR123" s="163"/>
      <c r="CS123" s="163"/>
      <c r="CT123" s="163"/>
      <c r="CU123" s="163"/>
      <c r="CV123" s="163"/>
      <c r="CW123" s="163"/>
      <c r="CX123" s="163"/>
      <c r="CY123" s="163"/>
      <c r="CZ123" s="163"/>
      <c r="DA123" s="163"/>
      <c r="DB123" s="163"/>
      <c r="DC123" s="163"/>
      <c r="DD123" s="163"/>
      <c r="DE123" s="163"/>
      <c r="DF123" s="163"/>
      <c r="DG123" s="163"/>
      <c r="DH123" s="163"/>
      <c r="DI123" s="163"/>
      <c r="DJ123" s="163"/>
      <c r="DK123" s="163"/>
      <c r="DL123" s="163"/>
      <c r="DM123" s="163"/>
      <c r="DN123" s="163"/>
      <c r="DO123" s="163"/>
      <c r="DP123" s="163"/>
      <c r="DQ123" s="163"/>
      <c r="DR123" s="163"/>
      <c r="DS123" s="163"/>
      <c r="DT123" s="163"/>
      <c r="DU123" s="163"/>
      <c r="DV123" s="163"/>
      <c r="DW123" s="163"/>
      <c r="DX123" s="163"/>
      <c r="DY123" s="163"/>
      <c r="DZ123" s="163"/>
      <c r="EA123" s="163"/>
      <c r="EB123" s="163"/>
      <c r="EC123" s="163"/>
      <c r="ED123" s="163"/>
      <c r="EE123" s="163"/>
      <c r="EF123" s="163"/>
      <c r="EG123" s="163"/>
      <c r="EH123" s="163"/>
      <c r="EI123" s="163"/>
      <c r="EJ123" s="163"/>
      <c r="EK123" s="163"/>
      <c r="EL123" s="163"/>
      <c r="EM123" s="163"/>
      <c r="EN123" s="163"/>
      <c r="EO123" s="163"/>
      <c r="EP123" s="163"/>
      <c r="EQ123" s="163"/>
      <c r="ER123" s="163"/>
      <c r="ES123" s="163"/>
      <c r="ET123" s="163"/>
      <c r="EU123" s="163"/>
      <c r="EV123" s="163"/>
      <c r="EW123" s="163"/>
      <c r="EX123" s="163"/>
      <c r="EY123" s="163"/>
      <c r="EZ123" s="163"/>
      <c r="FA123" s="163"/>
      <c r="FB123" s="163"/>
      <c r="FC123" s="163"/>
      <c r="FD123" s="163"/>
      <c r="FE123" s="163"/>
      <c r="FF123" s="163"/>
      <c r="FG123" s="163"/>
      <c r="FH123" s="163"/>
      <c r="FI123" s="163"/>
      <c r="FJ123" s="163"/>
      <c r="FK123" s="163"/>
      <c r="FL123" s="163"/>
      <c r="FM123" s="163"/>
      <c r="FN123" s="163"/>
      <c r="FO123" s="163"/>
      <c r="FP123" s="163"/>
      <c r="FQ123" s="163"/>
      <c r="FR123" s="163"/>
      <c r="FS123" s="163"/>
      <c r="FT123" s="163"/>
      <c r="FU123" s="163"/>
      <c r="FV123" s="163"/>
      <c r="FW123" s="163"/>
      <c r="FX123" s="163"/>
      <c r="FY123" s="163"/>
      <c r="FZ123" s="163"/>
      <c r="GA123" s="163"/>
      <c r="GB123" s="163"/>
      <c r="GC123" s="163"/>
      <c r="GD123" s="163"/>
      <c r="GE123" s="163"/>
      <c r="GF123" s="163"/>
      <c r="GG123" s="163"/>
      <c r="GH123" s="163"/>
      <c r="GI123" s="163"/>
      <c r="GJ123" s="163"/>
      <c r="GK123" s="163"/>
      <c r="GL123" s="163"/>
      <c r="GM123" s="163"/>
      <c r="GN123" s="163"/>
      <c r="GO123" s="163"/>
      <c r="GP123" s="163"/>
      <c r="GQ123" s="163"/>
      <c r="GR123" s="163"/>
      <c r="GS123" s="163"/>
      <c r="GT123" s="163"/>
      <c r="GU123" s="163"/>
      <c r="GV123" s="163"/>
      <c r="GW123" s="163"/>
      <c r="GX123" s="163"/>
      <c r="GY123" s="163"/>
      <c r="GZ123" s="163"/>
      <c r="HA123" s="163"/>
      <c r="HB123" s="163"/>
      <c r="HC123" s="163"/>
      <c r="HD123" s="163"/>
      <c r="HE123" s="163"/>
      <c r="HF123" s="163"/>
    </row>
    <row r="124" spans="1:214" outlineLevel="1" x14ac:dyDescent="0.2">
      <c r="A124" s="163"/>
      <c r="B124" s="177" t="s">
        <v>249</v>
      </c>
      <c r="C124" s="173">
        <v>2027</v>
      </c>
      <c r="D124" s="163"/>
      <c r="E124" s="163" t="s">
        <v>142</v>
      </c>
      <c r="F124" s="163"/>
      <c r="G124" s="163"/>
      <c r="H124" s="163"/>
      <c r="I124" s="163"/>
      <c r="J124" s="195">
        <f>IF(IF(AND(J$16=2017,$C124&lt;J$16),J$29/10,IF(J$16=$C124,J$29-SUM(J$104:J123),IF(J$16-$C124&lt;10,I124,0)))&lt;0,0,IF(AND(J$16=2017,$C124&lt;J$16),J$29/10,IF(J$16=$C124,J$29-SUM(J$104:J123),IF(J$16-$C124&lt;10,I124,0))))</f>
        <v>0</v>
      </c>
      <c r="K124" s="195">
        <f>IF(IF(AND(K$16=2017,$C124&lt;K$16),K$29/10,IF(K$16=$C124,K$29-SUM(K$104:K123),IF(K$16-$C124&lt;10,J124,0)))&lt;0,0,IF(AND(K$16=2017,$C124&lt;K$16),K$29/10,IF(K$16=$C124,K$29-SUM(K$104:K123),IF(K$16-$C124&lt;10,J124,0))))</f>
        <v>0</v>
      </c>
      <c r="L124" s="195">
        <f>IF(IF(AND(L$16=2017,$C124&lt;L$16),L$29/10,IF(L$16=$C124,L$29-SUM(L$104:L123),IF(L$16-$C124&lt;10,K124,0)))&lt;0,0,IF(AND(L$16=2017,$C124&lt;L$16),L$29/10,IF(L$16=$C124,L$29-SUM(L$104:L123),IF(L$16-$C124&lt;10,K124,0))))</f>
        <v>0</v>
      </c>
      <c r="M124" s="195">
        <f>IF(IF(AND(M$16=2017,$C124&lt;M$16),M$29/10,IF(M$16=$C124,M$29-SUM(M$104:M123),IF(M$16-$C124&lt;10,L124,0)))&lt;0,0,IF(AND(M$16=2017,$C124&lt;M$16),M$29/10,IF(M$16=$C124,M$29-SUM(M$104:M123),IF(M$16-$C124&lt;10,L124,0))))</f>
        <v>0</v>
      </c>
      <c r="N124" s="195">
        <f>IF(IF(AND(N$16=2017,$C124&lt;N$16),N$29/10,IF(N$16=$C124,N$29-SUM(N$104:N123),IF(N$16-$C124&lt;10,M124,0)))&lt;0,0,IF(AND(N$16=2017,$C124&lt;N$16),N$29/10,IF(N$16=$C124,N$29-SUM(N$104:N123),IF(N$16-$C124&lt;10,M124,0))))</f>
        <v>0</v>
      </c>
      <c r="O124" s="195">
        <f>IF(IF(AND(O$16=2017,$C124&lt;O$16),O$29/10,IF(O$16=$C124,O$29-SUM(O$104:O123),IF(O$16-$C124&lt;10,N124,0)))&lt;0,0,IF(AND(O$16=2017,$C124&lt;O$16),O$29/10,IF(O$16=$C124,O$29-SUM(O$104:O123),IF(O$16-$C124&lt;10,N124,0))))</f>
        <v>0</v>
      </c>
      <c r="P124" s="195">
        <f>IF(IF(AND(P$16=2017,$C124&lt;P$16),P$29/10,IF(P$16=$C124,P$29-SUM(P$104:P123),IF(P$16-$C124&lt;10,O124,0)))&lt;0,0,IF(AND(P$16=2017,$C124&lt;P$16),P$29/10,IF(P$16=$C124,P$29-SUM(P$104:P123),IF(P$16-$C124&lt;10,O124,0))))</f>
        <v>0</v>
      </c>
      <c r="Q124" s="195">
        <f>IF(IF(AND(Q$16=2017,$C124&lt;Q$16),Q$29/10,IF(Q$16=$C124,Q$29-SUM(Q$104:Q123),IF(Q$16-$C124&lt;10,P124,0)))&lt;0,0,IF(AND(Q$16=2017,$C124&lt;Q$16),Q$29/10,IF(Q$16=$C124,Q$29-SUM(Q$104:Q123),IF(Q$16-$C124&lt;10,P124,0))))</f>
        <v>0</v>
      </c>
      <c r="R124" s="195">
        <f>IF(IF(AND(R$16=2017,$C124&lt;R$16),R$29/10,IF(R$16=$C124,R$29-SUM(R$104:R123),IF(R$16-$C124&lt;10,Q124,0)))&lt;0,0,IF(AND(R$16=2017,$C124&lt;R$16),R$29/10,IF(R$16=$C124,R$29-SUM(R$104:R123),IF(R$16-$C124&lt;10,Q124,0))))</f>
        <v>0</v>
      </c>
      <c r="S124" s="195">
        <f>IF(IF(AND(S$16=2017,$C124&lt;S$16),S$29/10,IF(S$16=$C124,S$29-SUM(S$104:S123),IF(S$16-$C124&lt;10,R124,0)))&lt;0,0,IF(AND(S$16=2017,$C124&lt;S$16),S$29/10,IF(S$16=$C124,S$29-SUM(S$104:S123),IF(S$16-$C124&lt;10,R124,0))))</f>
        <v>0</v>
      </c>
      <c r="T124" s="195">
        <f>IF(IF(AND(T$16=2017,$C124&lt;T$16),T$29/10,IF(T$16=$C124,T$29-SUM(T$104:T123),IF(T$16-$C124&lt;10,S124,0)))&lt;0,0,IF(AND(T$16=2017,$C124&lt;T$16),T$29/10,IF(T$16=$C124,T$29-SUM(T$104:T123),IF(T$16-$C124&lt;10,S124,0))))</f>
        <v>5077218420.2646542</v>
      </c>
      <c r="U124" s="195">
        <f>IF(IF(AND(U$16=2017,$C124&lt;U$16),U$29/10,IF(U$16=$C124,U$29-SUM(U$104:U123),IF(U$16-$C124&lt;10,T124,0)))&lt;0,0,IF(AND(U$16=2017,$C124&lt;U$16),U$29/10,IF(U$16=$C124,U$29-SUM(U$104:U123),IF(U$16-$C124&lt;10,T124,0))))</f>
        <v>5077218420.2646542</v>
      </c>
      <c r="V124" s="195">
        <f>IF(IF(AND(V$16=2017,$C124&lt;V$16),V$29/10,IF(V$16=$C124,V$29-SUM(V$104:V123),IF(V$16-$C124&lt;10,U124,0)))&lt;0,0,IF(AND(V$16=2017,$C124&lt;V$16),V$29/10,IF(V$16=$C124,V$29-SUM(V$104:V123),IF(V$16-$C124&lt;10,U124,0))))</f>
        <v>5077218420.2646542</v>
      </c>
      <c r="W124" s="195">
        <f>IF(IF(AND(W$16=2017,$C124&lt;W$16),W$29/10,IF(W$16=$C124,W$29-SUM(W$104:W123),IF(W$16-$C124&lt;10,V124,0)))&lt;0,0,IF(AND(W$16=2017,$C124&lt;W$16),W$29/10,IF(W$16=$C124,W$29-SUM(W$104:W123),IF(W$16-$C124&lt;10,V124,0))))</f>
        <v>5077218420.2646542</v>
      </c>
      <c r="X124" s="195">
        <f>IF(IF(AND(X$16=2017,$C124&lt;X$16),X$29/10,IF(X$16=$C124,X$29-SUM(X$104:X123),IF(X$16-$C124&lt;10,W124,0)))&lt;0,0,IF(AND(X$16=2017,$C124&lt;X$16),X$29/10,IF(X$16=$C124,X$29-SUM(X$104:X123),IF(X$16-$C124&lt;10,W124,0))))</f>
        <v>5077218420.2646542</v>
      </c>
      <c r="Y124" s="163"/>
      <c r="Z124" s="163"/>
      <c r="AA124" s="163"/>
      <c r="AB124" s="163"/>
      <c r="AC124" s="163"/>
      <c r="AD124" s="163"/>
      <c r="AE124" s="163"/>
      <c r="AF124" s="163"/>
      <c r="AG124" s="163"/>
      <c r="AH124" s="163"/>
      <c r="AI124" s="163"/>
      <c r="AJ124" s="163"/>
      <c r="AK124" s="163"/>
      <c r="AL124" s="163"/>
      <c r="AM124" s="163"/>
      <c r="AN124" s="163"/>
      <c r="AO124" s="163"/>
      <c r="AP124" s="163"/>
      <c r="AQ124" s="163"/>
      <c r="AR124" s="163"/>
      <c r="AS124" s="163"/>
      <c r="AT124" s="163"/>
      <c r="AU124" s="163"/>
      <c r="AV124" s="163"/>
      <c r="AW124" s="163"/>
      <c r="AX124" s="163"/>
      <c r="AY124" s="163"/>
      <c r="AZ124" s="163"/>
      <c r="BA124" s="163"/>
      <c r="BB124" s="163"/>
      <c r="BC124" s="163"/>
      <c r="BD124" s="163"/>
      <c r="BE124" s="163"/>
      <c r="BF124" s="163"/>
      <c r="BG124" s="163"/>
      <c r="BH124" s="163"/>
      <c r="BI124" s="163"/>
      <c r="BJ124" s="163"/>
      <c r="BK124" s="163"/>
      <c r="BL124" s="163"/>
      <c r="BM124" s="163"/>
      <c r="BN124" s="163"/>
      <c r="BO124" s="163"/>
      <c r="BP124" s="163"/>
      <c r="BQ124" s="163"/>
      <c r="BR124" s="163"/>
      <c r="BS124" s="163"/>
      <c r="BT124" s="163"/>
      <c r="BU124" s="163"/>
      <c r="BV124" s="163"/>
      <c r="BW124" s="163"/>
      <c r="BX124" s="163"/>
      <c r="BY124" s="163"/>
      <c r="BZ124" s="163"/>
      <c r="CA124" s="163"/>
      <c r="CB124" s="163"/>
      <c r="CC124" s="163"/>
      <c r="CD124" s="163"/>
      <c r="CE124" s="163"/>
      <c r="CF124" s="163"/>
      <c r="CG124" s="163"/>
      <c r="CH124" s="163"/>
      <c r="CI124" s="163"/>
      <c r="CJ124" s="163"/>
      <c r="CK124" s="163"/>
      <c r="CL124" s="163"/>
      <c r="CM124" s="163"/>
      <c r="CN124" s="163"/>
      <c r="CO124" s="163"/>
      <c r="CP124" s="163"/>
      <c r="CQ124" s="163"/>
      <c r="CR124" s="163"/>
      <c r="CS124" s="163"/>
      <c r="CT124" s="163"/>
      <c r="CU124" s="163"/>
      <c r="CV124" s="163"/>
      <c r="CW124" s="163"/>
      <c r="CX124" s="163"/>
      <c r="CY124" s="163"/>
      <c r="CZ124" s="163"/>
      <c r="DA124" s="163"/>
      <c r="DB124" s="163"/>
      <c r="DC124" s="163"/>
      <c r="DD124" s="163"/>
      <c r="DE124" s="163"/>
      <c r="DF124" s="163"/>
      <c r="DG124" s="163"/>
      <c r="DH124" s="163"/>
      <c r="DI124" s="163"/>
      <c r="DJ124" s="163"/>
      <c r="DK124" s="163"/>
      <c r="DL124" s="163"/>
      <c r="DM124" s="163"/>
      <c r="DN124" s="163"/>
      <c r="DO124" s="163"/>
      <c r="DP124" s="163"/>
      <c r="DQ124" s="163"/>
      <c r="DR124" s="163"/>
      <c r="DS124" s="163"/>
      <c r="DT124" s="163"/>
      <c r="DU124" s="163"/>
      <c r="DV124" s="163"/>
      <c r="DW124" s="163"/>
      <c r="DX124" s="163"/>
      <c r="DY124" s="163"/>
      <c r="DZ124" s="163"/>
      <c r="EA124" s="163"/>
      <c r="EB124" s="163"/>
      <c r="EC124" s="163"/>
      <c r="ED124" s="163"/>
      <c r="EE124" s="163"/>
      <c r="EF124" s="163"/>
      <c r="EG124" s="163"/>
      <c r="EH124" s="163"/>
      <c r="EI124" s="163"/>
      <c r="EJ124" s="163"/>
      <c r="EK124" s="163"/>
      <c r="EL124" s="163"/>
      <c r="EM124" s="163"/>
      <c r="EN124" s="163"/>
      <c r="EO124" s="163"/>
      <c r="EP124" s="163"/>
      <c r="EQ124" s="163"/>
      <c r="ER124" s="163"/>
      <c r="ES124" s="163"/>
      <c r="ET124" s="163"/>
      <c r="EU124" s="163"/>
      <c r="EV124" s="163"/>
      <c r="EW124" s="163"/>
      <c r="EX124" s="163"/>
      <c r="EY124" s="163"/>
      <c r="EZ124" s="163"/>
      <c r="FA124" s="163"/>
      <c r="FB124" s="163"/>
      <c r="FC124" s="163"/>
      <c r="FD124" s="163"/>
      <c r="FE124" s="163"/>
      <c r="FF124" s="163"/>
      <c r="FG124" s="163"/>
      <c r="FH124" s="163"/>
      <c r="FI124" s="163"/>
      <c r="FJ124" s="163"/>
      <c r="FK124" s="163"/>
      <c r="FL124" s="163"/>
      <c r="FM124" s="163"/>
      <c r="FN124" s="163"/>
      <c r="FO124" s="163"/>
      <c r="FP124" s="163"/>
      <c r="FQ124" s="163"/>
      <c r="FR124" s="163"/>
      <c r="FS124" s="163"/>
      <c r="FT124" s="163"/>
      <c r="FU124" s="163"/>
      <c r="FV124" s="163"/>
      <c r="FW124" s="163"/>
      <c r="FX124" s="163"/>
      <c r="FY124" s="163"/>
      <c r="FZ124" s="163"/>
      <c r="GA124" s="163"/>
      <c r="GB124" s="163"/>
      <c r="GC124" s="163"/>
      <c r="GD124" s="163"/>
      <c r="GE124" s="163"/>
      <c r="GF124" s="163"/>
      <c r="GG124" s="163"/>
      <c r="GH124" s="163"/>
      <c r="GI124" s="163"/>
      <c r="GJ124" s="163"/>
      <c r="GK124" s="163"/>
      <c r="GL124" s="163"/>
      <c r="GM124" s="163"/>
      <c r="GN124" s="163"/>
      <c r="GO124" s="163"/>
      <c r="GP124" s="163"/>
      <c r="GQ124" s="163"/>
      <c r="GR124" s="163"/>
      <c r="GS124" s="163"/>
      <c r="GT124" s="163"/>
      <c r="GU124" s="163"/>
      <c r="GV124" s="163"/>
      <c r="GW124" s="163"/>
      <c r="GX124" s="163"/>
      <c r="GY124" s="163"/>
      <c r="GZ124" s="163"/>
      <c r="HA124" s="163"/>
      <c r="HB124" s="163"/>
      <c r="HC124" s="163"/>
      <c r="HD124" s="163"/>
      <c r="HE124" s="163"/>
      <c r="HF124" s="163"/>
    </row>
    <row r="125" spans="1:214" outlineLevel="1" x14ac:dyDescent="0.2">
      <c r="A125" s="163"/>
      <c r="B125" s="177" t="s">
        <v>249</v>
      </c>
      <c r="C125" s="177">
        <v>2028</v>
      </c>
      <c r="D125" s="163"/>
      <c r="E125" s="163" t="s">
        <v>142</v>
      </c>
      <c r="F125" s="163"/>
      <c r="G125" s="163"/>
      <c r="H125" s="163"/>
      <c r="I125" s="163"/>
      <c r="J125" s="195">
        <f>IF(IF(AND(J$16=2017,$C125&lt;J$16),J$29/10,IF(J$16=$C125,J$29-SUM(J$104:J124),IF(J$16-$C125&lt;10,I125,0)))&lt;0,0,IF(AND(J$16=2017,$C125&lt;J$16),J$29/10,IF(J$16=$C125,J$29-SUM(J$104:J124),IF(J$16-$C125&lt;10,I125,0))))</f>
        <v>0</v>
      </c>
      <c r="K125" s="195">
        <f>IF(IF(AND(K$16=2017,$C125&lt;K$16),K$29/10,IF(K$16=$C125,K$29-SUM(K$104:K124),IF(K$16-$C125&lt;10,J125,0)))&lt;0,0,IF(AND(K$16=2017,$C125&lt;K$16),K$29/10,IF(K$16=$C125,K$29-SUM(K$104:K124),IF(K$16-$C125&lt;10,J125,0))))</f>
        <v>0</v>
      </c>
      <c r="L125" s="195">
        <f>IF(IF(AND(L$16=2017,$C125&lt;L$16),L$29/10,IF(L$16=$C125,L$29-SUM(L$104:L124),IF(L$16-$C125&lt;10,K125,0)))&lt;0,0,IF(AND(L$16=2017,$C125&lt;L$16),L$29/10,IF(L$16=$C125,L$29-SUM(L$104:L124),IF(L$16-$C125&lt;10,K125,0))))</f>
        <v>0</v>
      </c>
      <c r="M125" s="195">
        <f>IF(IF(AND(M$16=2017,$C125&lt;M$16),M$29/10,IF(M$16=$C125,M$29-SUM(M$104:M124),IF(M$16-$C125&lt;10,L125,0)))&lt;0,0,IF(AND(M$16=2017,$C125&lt;M$16),M$29/10,IF(M$16=$C125,M$29-SUM(M$104:M124),IF(M$16-$C125&lt;10,L125,0))))</f>
        <v>0</v>
      </c>
      <c r="N125" s="195">
        <f>IF(IF(AND(N$16=2017,$C125&lt;N$16),N$29/10,IF(N$16=$C125,N$29-SUM(N$104:N124),IF(N$16-$C125&lt;10,M125,0)))&lt;0,0,IF(AND(N$16=2017,$C125&lt;N$16),N$29/10,IF(N$16=$C125,N$29-SUM(N$104:N124),IF(N$16-$C125&lt;10,M125,0))))</f>
        <v>0</v>
      </c>
      <c r="O125" s="195">
        <f>IF(IF(AND(O$16=2017,$C125&lt;O$16),O$29/10,IF(O$16=$C125,O$29-SUM(O$104:O124),IF(O$16-$C125&lt;10,N125,0)))&lt;0,0,IF(AND(O$16=2017,$C125&lt;O$16),O$29/10,IF(O$16=$C125,O$29-SUM(O$104:O124),IF(O$16-$C125&lt;10,N125,0))))</f>
        <v>0</v>
      </c>
      <c r="P125" s="195">
        <f>IF(IF(AND(P$16=2017,$C125&lt;P$16),P$29/10,IF(P$16=$C125,P$29-SUM(P$104:P124),IF(P$16-$C125&lt;10,O125,0)))&lt;0,0,IF(AND(P$16=2017,$C125&lt;P$16),P$29/10,IF(P$16=$C125,P$29-SUM(P$104:P124),IF(P$16-$C125&lt;10,O125,0))))</f>
        <v>0</v>
      </c>
      <c r="Q125" s="195">
        <f>IF(IF(AND(Q$16=2017,$C125&lt;Q$16),Q$29/10,IF(Q$16=$C125,Q$29-SUM(Q$104:Q124),IF(Q$16-$C125&lt;10,P125,0)))&lt;0,0,IF(AND(Q$16=2017,$C125&lt;Q$16),Q$29/10,IF(Q$16=$C125,Q$29-SUM(Q$104:Q124),IF(Q$16-$C125&lt;10,P125,0))))</f>
        <v>0</v>
      </c>
      <c r="R125" s="195">
        <f>IF(IF(AND(R$16=2017,$C125&lt;R$16),R$29/10,IF(R$16=$C125,R$29-SUM(R$104:R124),IF(R$16-$C125&lt;10,Q125,0)))&lt;0,0,IF(AND(R$16=2017,$C125&lt;R$16),R$29/10,IF(R$16=$C125,R$29-SUM(R$104:R124),IF(R$16-$C125&lt;10,Q125,0))))</f>
        <v>0</v>
      </c>
      <c r="S125" s="195">
        <f>IF(IF(AND(S$16=2017,$C125&lt;S$16),S$29/10,IF(S$16=$C125,S$29-SUM(S$104:S124),IF(S$16-$C125&lt;10,R125,0)))&lt;0,0,IF(AND(S$16=2017,$C125&lt;S$16),S$29/10,IF(S$16=$C125,S$29-SUM(S$104:S124),IF(S$16-$C125&lt;10,R125,0))))</f>
        <v>0</v>
      </c>
      <c r="T125" s="195">
        <f>IF(IF(AND(T$16=2017,$C125&lt;T$16),T$29/10,IF(T$16=$C125,T$29-SUM(T$104:T124),IF(T$16-$C125&lt;10,S125,0)))&lt;0,0,IF(AND(T$16=2017,$C125&lt;T$16),T$29/10,IF(T$16=$C125,T$29-SUM(T$104:T124),IF(T$16-$C125&lt;10,S125,0))))</f>
        <v>0</v>
      </c>
      <c r="U125" s="195">
        <f>IF(IF(AND(U$16=2017,$C125&lt;U$16),U$29/10,IF(U$16=$C125,U$29-SUM(U$104:U124),IF(U$16-$C125&lt;10,T125,0)))&lt;0,0,IF(AND(U$16=2017,$C125&lt;U$16),U$29/10,IF(U$16=$C125,U$29-SUM(U$104:U124),IF(U$16-$C125&lt;10,T125,0))))</f>
        <v>5229058351.6865196</v>
      </c>
      <c r="V125" s="195">
        <f>IF(IF(AND(V$16=2017,$C125&lt;V$16),V$29/10,IF(V$16=$C125,V$29-SUM(V$104:V124),IF(V$16-$C125&lt;10,U125,0)))&lt;0,0,IF(AND(V$16=2017,$C125&lt;V$16),V$29/10,IF(V$16=$C125,V$29-SUM(V$104:V124),IF(V$16-$C125&lt;10,U125,0))))</f>
        <v>5229058351.6865196</v>
      </c>
      <c r="W125" s="195">
        <f>IF(IF(AND(W$16=2017,$C125&lt;W$16),W$29/10,IF(W$16=$C125,W$29-SUM(W$104:W124),IF(W$16-$C125&lt;10,V125,0)))&lt;0,0,IF(AND(W$16=2017,$C125&lt;W$16),W$29/10,IF(W$16=$C125,W$29-SUM(W$104:W124),IF(W$16-$C125&lt;10,V125,0))))</f>
        <v>5229058351.6865196</v>
      </c>
      <c r="X125" s="195">
        <f>IF(IF(AND(X$16=2017,$C125&lt;X$16),X$29/10,IF(X$16=$C125,X$29-SUM(X$104:X124),IF(X$16-$C125&lt;10,W125,0)))&lt;0,0,IF(AND(X$16=2017,$C125&lt;X$16),X$29/10,IF(X$16=$C125,X$29-SUM(X$104:X124),IF(X$16-$C125&lt;10,W125,0))))</f>
        <v>5229058351.6865196</v>
      </c>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3"/>
      <c r="BM125" s="163"/>
      <c r="BN125" s="163"/>
      <c r="BO125" s="163"/>
      <c r="BP125" s="163"/>
      <c r="BQ125" s="163"/>
      <c r="BR125" s="163"/>
      <c r="BS125" s="163"/>
      <c r="BT125" s="163"/>
      <c r="BU125" s="163"/>
      <c r="BV125" s="163"/>
      <c r="BW125" s="163"/>
      <c r="BX125" s="163"/>
      <c r="BY125" s="163"/>
      <c r="BZ125" s="163"/>
      <c r="CA125" s="163"/>
      <c r="CB125" s="163"/>
      <c r="CC125" s="163"/>
      <c r="CD125" s="163"/>
      <c r="CE125" s="163"/>
      <c r="CF125" s="163"/>
      <c r="CG125" s="163"/>
      <c r="CH125" s="163"/>
      <c r="CI125" s="163"/>
      <c r="CJ125" s="163"/>
      <c r="CK125" s="163"/>
      <c r="CL125" s="163"/>
      <c r="CM125" s="163"/>
      <c r="CN125" s="163"/>
      <c r="CO125" s="163"/>
      <c r="CP125" s="163"/>
      <c r="CQ125" s="163"/>
      <c r="CR125" s="163"/>
      <c r="CS125" s="163"/>
      <c r="CT125" s="163"/>
      <c r="CU125" s="163"/>
      <c r="CV125" s="163"/>
      <c r="CW125" s="163"/>
      <c r="CX125" s="163"/>
      <c r="CY125" s="163"/>
      <c r="CZ125" s="163"/>
      <c r="DA125" s="163"/>
      <c r="DB125" s="163"/>
      <c r="DC125" s="163"/>
      <c r="DD125" s="163"/>
      <c r="DE125" s="163"/>
      <c r="DF125" s="163"/>
      <c r="DG125" s="163"/>
      <c r="DH125" s="163"/>
      <c r="DI125" s="163"/>
      <c r="DJ125" s="163"/>
      <c r="DK125" s="163"/>
      <c r="DL125" s="163"/>
      <c r="DM125" s="163"/>
      <c r="DN125" s="163"/>
      <c r="DO125" s="163"/>
      <c r="DP125" s="163"/>
      <c r="DQ125" s="163"/>
      <c r="DR125" s="163"/>
      <c r="DS125" s="163"/>
      <c r="DT125" s="163"/>
      <c r="DU125" s="163"/>
      <c r="DV125" s="163"/>
      <c r="DW125" s="163"/>
      <c r="DX125" s="163"/>
      <c r="DY125" s="163"/>
      <c r="DZ125" s="163"/>
      <c r="EA125" s="163"/>
      <c r="EB125" s="163"/>
      <c r="EC125" s="163"/>
      <c r="ED125" s="163"/>
      <c r="EE125" s="163"/>
      <c r="EF125" s="163"/>
      <c r="EG125" s="163"/>
      <c r="EH125" s="163"/>
      <c r="EI125" s="163"/>
      <c r="EJ125" s="163"/>
      <c r="EK125" s="163"/>
      <c r="EL125" s="163"/>
      <c r="EM125" s="163"/>
      <c r="EN125" s="163"/>
      <c r="EO125" s="163"/>
      <c r="EP125" s="163"/>
      <c r="EQ125" s="163"/>
      <c r="ER125" s="163"/>
      <c r="ES125" s="163"/>
      <c r="ET125" s="163"/>
      <c r="EU125" s="163"/>
      <c r="EV125" s="163"/>
      <c r="EW125" s="163"/>
      <c r="EX125" s="163"/>
      <c r="EY125" s="163"/>
      <c r="EZ125" s="163"/>
      <c r="FA125" s="163"/>
      <c r="FB125" s="163"/>
      <c r="FC125" s="163"/>
      <c r="FD125" s="163"/>
      <c r="FE125" s="163"/>
      <c r="FF125" s="163"/>
      <c r="FG125" s="163"/>
      <c r="FH125" s="163"/>
      <c r="FI125" s="163"/>
      <c r="FJ125" s="163"/>
      <c r="FK125" s="163"/>
      <c r="FL125" s="163"/>
      <c r="FM125" s="163"/>
      <c r="FN125" s="163"/>
      <c r="FO125" s="163"/>
      <c r="FP125" s="163"/>
      <c r="FQ125" s="163"/>
      <c r="FR125" s="163"/>
      <c r="FS125" s="163"/>
      <c r="FT125" s="163"/>
      <c r="FU125" s="163"/>
      <c r="FV125" s="163"/>
      <c r="FW125" s="163"/>
      <c r="FX125" s="163"/>
      <c r="FY125" s="163"/>
      <c r="FZ125" s="163"/>
      <c r="GA125" s="163"/>
      <c r="GB125" s="163"/>
      <c r="GC125" s="163"/>
      <c r="GD125" s="163"/>
      <c r="GE125" s="163"/>
      <c r="GF125" s="163"/>
      <c r="GG125" s="163"/>
      <c r="GH125" s="163"/>
      <c r="GI125" s="163"/>
      <c r="GJ125" s="163"/>
      <c r="GK125" s="163"/>
      <c r="GL125" s="163"/>
      <c r="GM125" s="163"/>
      <c r="GN125" s="163"/>
      <c r="GO125" s="163"/>
      <c r="GP125" s="163"/>
      <c r="GQ125" s="163"/>
      <c r="GR125" s="163"/>
      <c r="GS125" s="163"/>
      <c r="GT125" s="163"/>
      <c r="GU125" s="163"/>
      <c r="GV125" s="163"/>
      <c r="GW125" s="163"/>
      <c r="GX125" s="163"/>
      <c r="GY125" s="163"/>
      <c r="GZ125" s="163"/>
      <c r="HA125" s="163"/>
      <c r="HB125" s="163"/>
      <c r="HC125" s="163"/>
      <c r="HD125" s="163"/>
      <c r="HE125" s="163"/>
      <c r="HF125" s="163"/>
    </row>
    <row r="126" spans="1:214" outlineLevel="1" x14ac:dyDescent="0.2">
      <c r="A126" s="163"/>
      <c r="B126" s="177" t="s">
        <v>249</v>
      </c>
      <c r="C126" s="173">
        <v>2029</v>
      </c>
      <c r="D126" s="163"/>
      <c r="E126" s="163" t="s">
        <v>142</v>
      </c>
      <c r="F126" s="163"/>
      <c r="G126" s="163"/>
      <c r="H126" s="163"/>
      <c r="I126" s="163"/>
      <c r="J126" s="195">
        <f>IF(IF(AND(J$16=2017,$C126&lt;J$16),J$29/10,IF(J$16=$C126,J$29-SUM(J$104:J125),IF(J$16-$C126&lt;10,I126,0)))&lt;0,0,IF(AND(J$16=2017,$C126&lt;J$16),J$29/10,IF(J$16=$C126,J$29-SUM(J$104:J125),IF(J$16-$C126&lt;10,I126,0))))</f>
        <v>0</v>
      </c>
      <c r="K126" s="195">
        <f>IF(IF(AND(K$16=2017,$C126&lt;K$16),K$29/10,IF(K$16=$C126,K$29-SUM(K$104:K125),IF(K$16-$C126&lt;10,J126,0)))&lt;0,0,IF(AND(K$16=2017,$C126&lt;K$16),K$29/10,IF(K$16=$C126,K$29-SUM(K$104:K125),IF(K$16-$C126&lt;10,J126,0))))</f>
        <v>0</v>
      </c>
      <c r="L126" s="195">
        <f>IF(IF(AND(L$16=2017,$C126&lt;L$16),L$29/10,IF(L$16=$C126,L$29-SUM(L$104:L125),IF(L$16-$C126&lt;10,K126,0)))&lt;0,0,IF(AND(L$16=2017,$C126&lt;L$16),L$29/10,IF(L$16=$C126,L$29-SUM(L$104:L125),IF(L$16-$C126&lt;10,K126,0))))</f>
        <v>0</v>
      </c>
      <c r="M126" s="195">
        <f>IF(IF(AND(M$16=2017,$C126&lt;M$16),M$29/10,IF(M$16=$C126,M$29-SUM(M$104:M125),IF(M$16-$C126&lt;10,L126,0)))&lt;0,0,IF(AND(M$16=2017,$C126&lt;M$16),M$29/10,IF(M$16=$C126,M$29-SUM(M$104:M125),IF(M$16-$C126&lt;10,L126,0))))</f>
        <v>0</v>
      </c>
      <c r="N126" s="195">
        <f>IF(IF(AND(N$16=2017,$C126&lt;N$16),N$29/10,IF(N$16=$C126,N$29-SUM(N$104:N125),IF(N$16-$C126&lt;10,M126,0)))&lt;0,0,IF(AND(N$16=2017,$C126&lt;N$16),N$29/10,IF(N$16=$C126,N$29-SUM(N$104:N125),IF(N$16-$C126&lt;10,M126,0))))</f>
        <v>0</v>
      </c>
      <c r="O126" s="195">
        <f>IF(IF(AND(O$16=2017,$C126&lt;O$16),O$29/10,IF(O$16=$C126,O$29-SUM(O$104:O125),IF(O$16-$C126&lt;10,N126,0)))&lt;0,0,IF(AND(O$16=2017,$C126&lt;O$16),O$29/10,IF(O$16=$C126,O$29-SUM(O$104:O125),IF(O$16-$C126&lt;10,N126,0))))</f>
        <v>0</v>
      </c>
      <c r="P126" s="195">
        <f>IF(IF(AND(P$16=2017,$C126&lt;P$16),P$29/10,IF(P$16=$C126,P$29-SUM(P$104:P125),IF(P$16-$C126&lt;10,O126,0)))&lt;0,0,IF(AND(P$16=2017,$C126&lt;P$16),P$29/10,IF(P$16=$C126,P$29-SUM(P$104:P125),IF(P$16-$C126&lt;10,O126,0))))</f>
        <v>0</v>
      </c>
      <c r="Q126" s="195">
        <f>IF(IF(AND(Q$16=2017,$C126&lt;Q$16),Q$29/10,IF(Q$16=$C126,Q$29-SUM(Q$104:Q125),IF(Q$16-$C126&lt;10,P126,0)))&lt;0,0,IF(AND(Q$16=2017,$C126&lt;Q$16),Q$29/10,IF(Q$16=$C126,Q$29-SUM(Q$104:Q125),IF(Q$16-$C126&lt;10,P126,0))))</f>
        <v>0</v>
      </c>
      <c r="R126" s="195">
        <f>IF(IF(AND(R$16=2017,$C126&lt;R$16),R$29/10,IF(R$16=$C126,R$29-SUM(R$104:R125),IF(R$16-$C126&lt;10,Q126,0)))&lt;0,0,IF(AND(R$16=2017,$C126&lt;R$16),R$29/10,IF(R$16=$C126,R$29-SUM(R$104:R125),IF(R$16-$C126&lt;10,Q126,0))))</f>
        <v>0</v>
      </c>
      <c r="S126" s="195">
        <f>IF(IF(AND(S$16=2017,$C126&lt;S$16),S$29/10,IF(S$16=$C126,S$29-SUM(S$104:S125),IF(S$16-$C126&lt;10,R126,0)))&lt;0,0,IF(AND(S$16=2017,$C126&lt;S$16),S$29/10,IF(S$16=$C126,S$29-SUM(S$104:S125),IF(S$16-$C126&lt;10,R126,0))))</f>
        <v>0</v>
      </c>
      <c r="T126" s="195">
        <f>IF(IF(AND(T$16=2017,$C126&lt;T$16),T$29/10,IF(T$16=$C126,T$29-SUM(T$104:T125),IF(T$16-$C126&lt;10,S126,0)))&lt;0,0,IF(AND(T$16=2017,$C126&lt;T$16),T$29/10,IF(T$16=$C126,T$29-SUM(T$104:T125),IF(T$16-$C126&lt;10,S126,0))))</f>
        <v>0</v>
      </c>
      <c r="U126" s="195">
        <f>IF(IF(AND(U$16=2017,$C126&lt;U$16),U$29/10,IF(U$16=$C126,U$29-SUM(U$104:U125),IF(U$16-$C126&lt;10,T126,0)))&lt;0,0,IF(AND(U$16=2017,$C126&lt;U$16),U$29/10,IF(U$16=$C126,U$29-SUM(U$104:U125),IF(U$16-$C126&lt;10,T126,0))))</f>
        <v>0</v>
      </c>
      <c r="V126" s="195">
        <f>IF(IF(AND(V$16=2017,$C126&lt;V$16),V$29/10,IF(V$16=$C126,V$29-SUM(V$104:V125),IF(V$16-$C126&lt;10,U126,0)))&lt;0,0,IF(AND(V$16=2017,$C126&lt;V$16),V$29/10,IF(V$16=$C126,V$29-SUM(V$104:V125),IF(V$16-$C126&lt;10,U126,0))))</f>
        <v>4220235116.6582451</v>
      </c>
      <c r="W126" s="195">
        <f>IF(IF(AND(W$16=2017,$C126&lt;W$16),W$29/10,IF(W$16=$C126,W$29-SUM(W$104:W125),IF(W$16-$C126&lt;10,V126,0)))&lt;0,0,IF(AND(W$16=2017,$C126&lt;W$16),W$29/10,IF(W$16=$C126,W$29-SUM(W$104:W125),IF(W$16-$C126&lt;10,V126,0))))</f>
        <v>4220235116.6582451</v>
      </c>
      <c r="X126" s="195">
        <f>IF(IF(AND(X$16=2017,$C126&lt;X$16),X$29/10,IF(X$16=$C126,X$29-SUM(X$104:X125),IF(X$16-$C126&lt;10,W126,0)))&lt;0,0,IF(AND(X$16=2017,$C126&lt;X$16),X$29/10,IF(X$16=$C126,X$29-SUM(X$104:X125),IF(X$16-$C126&lt;10,W126,0))))</f>
        <v>4220235116.6582451</v>
      </c>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c r="BK126" s="163"/>
      <c r="BL126" s="163"/>
      <c r="BM126" s="163"/>
      <c r="BN126" s="163"/>
      <c r="BO126" s="163"/>
      <c r="BP126" s="163"/>
      <c r="BQ126" s="163"/>
      <c r="BR126" s="163"/>
      <c r="BS126" s="163"/>
      <c r="BT126" s="163"/>
      <c r="BU126" s="163"/>
      <c r="BV126" s="163"/>
      <c r="BW126" s="163"/>
      <c r="BX126" s="163"/>
      <c r="BY126" s="163"/>
      <c r="BZ126" s="163"/>
      <c r="CA126" s="163"/>
      <c r="CB126" s="163"/>
      <c r="CC126" s="163"/>
      <c r="CD126" s="163"/>
      <c r="CE126" s="163"/>
      <c r="CF126" s="163"/>
      <c r="CG126" s="163"/>
      <c r="CH126" s="163"/>
      <c r="CI126" s="163"/>
      <c r="CJ126" s="163"/>
      <c r="CK126" s="163"/>
      <c r="CL126" s="163"/>
      <c r="CM126" s="163"/>
      <c r="CN126" s="163"/>
      <c r="CO126" s="163"/>
      <c r="CP126" s="163"/>
      <c r="CQ126" s="163"/>
      <c r="CR126" s="163"/>
      <c r="CS126" s="163"/>
      <c r="CT126" s="163"/>
      <c r="CU126" s="163"/>
      <c r="CV126" s="163"/>
      <c r="CW126" s="163"/>
      <c r="CX126" s="163"/>
      <c r="CY126" s="163"/>
      <c r="CZ126" s="163"/>
      <c r="DA126" s="163"/>
      <c r="DB126" s="163"/>
      <c r="DC126" s="163"/>
      <c r="DD126" s="163"/>
      <c r="DE126" s="163"/>
      <c r="DF126" s="163"/>
      <c r="DG126" s="163"/>
      <c r="DH126" s="163"/>
      <c r="DI126" s="163"/>
      <c r="DJ126" s="163"/>
      <c r="DK126" s="163"/>
      <c r="DL126" s="163"/>
      <c r="DM126" s="163"/>
      <c r="DN126" s="163"/>
      <c r="DO126" s="163"/>
      <c r="DP126" s="163"/>
      <c r="DQ126" s="163"/>
      <c r="DR126" s="163"/>
      <c r="DS126" s="163"/>
      <c r="DT126" s="163"/>
      <c r="DU126" s="163"/>
      <c r="DV126" s="163"/>
      <c r="DW126" s="163"/>
      <c r="DX126" s="163"/>
      <c r="DY126" s="163"/>
      <c r="DZ126" s="163"/>
      <c r="EA126" s="163"/>
      <c r="EB126" s="163"/>
      <c r="EC126" s="163"/>
      <c r="ED126" s="163"/>
      <c r="EE126" s="163"/>
      <c r="EF126" s="163"/>
      <c r="EG126" s="163"/>
      <c r="EH126" s="163"/>
      <c r="EI126" s="163"/>
      <c r="EJ126" s="163"/>
      <c r="EK126" s="163"/>
      <c r="EL126" s="163"/>
      <c r="EM126" s="163"/>
      <c r="EN126" s="163"/>
      <c r="EO126" s="163"/>
      <c r="EP126" s="163"/>
      <c r="EQ126" s="163"/>
      <c r="ER126" s="163"/>
      <c r="ES126" s="163"/>
      <c r="ET126" s="163"/>
      <c r="EU126" s="163"/>
      <c r="EV126" s="163"/>
      <c r="EW126" s="163"/>
      <c r="EX126" s="163"/>
      <c r="EY126" s="163"/>
      <c r="EZ126" s="163"/>
      <c r="FA126" s="163"/>
      <c r="FB126" s="163"/>
      <c r="FC126" s="163"/>
      <c r="FD126" s="163"/>
      <c r="FE126" s="163"/>
      <c r="FF126" s="163"/>
      <c r="FG126" s="163"/>
      <c r="FH126" s="163"/>
      <c r="FI126" s="163"/>
      <c r="FJ126" s="163"/>
      <c r="FK126" s="163"/>
      <c r="FL126" s="163"/>
      <c r="FM126" s="163"/>
      <c r="FN126" s="163"/>
      <c r="FO126" s="163"/>
      <c r="FP126" s="163"/>
      <c r="FQ126" s="163"/>
      <c r="FR126" s="163"/>
      <c r="FS126" s="163"/>
      <c r="FT126" s="163"/>
      <c r="FU126" s="163"/>
      <c r="FV126" s="163"/>
      <c r="FW126" s="163"/>
      <c r="FX126" s="163"/>
      <c r="FY126" s="163"/>
      <c r="FZ126" s="163"/>
      <c r="GA126" s="163"/>
      <c r="GB126" s="163"/>
      <c r="GC126" s="163"/>
      <c r="GD126" s="163"/>
      <c r="GE126" s="163"/>
      <c r="GF126" s="163"/>
      <c r="GG126" s="163"/>
      <c r="GH126" s="163"/>
      <c r="GI126" s="163"/>
      <c r="GJ126" s="163"/>
      <c r="GK126" s="163"/>
      <c r="GL126" s="163"/>
      <c r="GM126" s="163"/>
      <c r="GN126" s="163"/>
      <c r="GO126" s="163"/>
      <c r="GP126" s="163"/>
      <c r="GQ126" s="163"/>
      <c r="GR126" s="163"/>
      <c r="GS126" s="163"/>
      <c r="GT126" s="163"/>
      <c r="GU126" s="163"/>
      <c r="GV126" s="163"/>
      <c r="GW126" s="163"/>
      <c r="GX126" s="163"/>
      <c r="GY126" s="163"/>
      <c r="GZ126" s="163"/>
      <c r="HA126" s="163"/>
      <c r="HB126" s="163"/>
      <c r="HC126" s="163"/>
      <c r="HD126" s="163"/>
      <c r="HE126" s="163"/>
      <c r="HF126" s="163"/>
    </row>
    <row r="127" spans="1:214" outlineLevel="1" x14ac:dyDescent="0.2">
      <c r="A127" s="163"/>
      <c r="B127" s="177" t="s">
        <v>249</v>
      </c>
      <c r="C127" s="177">
        <v>2030</v>
      </c>
      <c r="D127" s="163"/>
      <c r="E127" s="163" t="s">
        <v>142</v>
      </c>
      <c r="F127" s="163"/>
      <c r="G127" s="163"/>
      <c r="H127" s="163"/>
      <c r="I127" s="163"/>
      <c r="J127" s="195">
        <f>IF(IF(AND(J$16=2017,$C127&lt;J$16),J$29/10,IF(J$16=$C127,J$29-SUM(J$104:J126),IF(J$16-$C127&lt;10,I127,0)))&lt;0,0,IF(AND(J$16=2017,$C127&lt;J$16),J$29/10,IF(J$16=$C127,J$29-SUM(J$104:J126),IF(J$16-$C127&lt;10,I127,0))))</f>
        <v>0</v>
      </c>
      <c r="K127" s="195">
        <f>IF(IF(AND(K$16=2017,$C127&lt;K$16),K$29/10,IF(K$16=$C127,K$29-SUM(K$104:K126),IF(K$16-$C127&lt;10,J127,0)))&lt;0,0,IF(AND(K$16=2017,$C127&lt;K$16),K$29/10,IF(K$16=$C127,K$29-SUM(K$104:K126),IF(K$16-$C127&lt;10,J127,0))))</f>
        <v>0</v>
      </c>
      <c r="L127" s="195">
        <f>IF(IF(AND(L$16=2017,$C127&lt;L$16),L$29/10,IF(L$16=$C127,L$29-SUM(L$104:L126),IF(L$16-$C127&lt;10,K127,0)))&lt;0,0,IF(AND(L$16=2017,$C127&lt;L$16),L$29/10,IF(L$16=$C127,L$29-SUM(L$104:L126),IF(L$16-$C127&lt;10,K127,0))))</f>
        <v>0</v>
      </c>
      <c r="M127" s="195">
        <f>IF(IF(AND(M$16=2017,$C127&lt;M$16),M$29/10,IF(M$16=$C127,M$29-SUM(M$104:M126),IF(M$16-$C127&lt;10,L127,0)))&lt;0,0,IF(AND(M$16=2017,$C127&lt;M$16),M$29/10,IF(M$16=$C127,M$29-SUM(M$104:M126),IF(M$16-$C127&lt;10,L127,0))))</f>
        <v>0</v>
      </c>
      <c r="N127" s="195">
        <f>IF(IF(AND(N$16=2017,$C127&lt;N$16),N$29/10,IF(N$16=$C127,N$29-SUM(N$104:N126),IF(N$16-$C127&lt;10,M127,0)))&lt;0,0,IF(AND(N$16=2017,$C127&lt;N$16),N$29/10,IF(N$16=$C127,N$29-SUM(N$104:N126),IF(N$16-$C127&lt;10,M127,0))))</f>
        <v>0</v>
      </c>
      <c r="O127" s="195">
        <f>IF(IF(AND(O$16=2017,$C127&lt;O$16),O$29/10,IF(O$16=$C127,O$29-SUM(O$104:O126),IF(O$16-$C127&lt;10,N127,0)))&lt;0,0,IF(AND(O$16=2017,$C127&lt;O$16),O$29/10,IF(O$16=$C127,O$29-SUM(O$104:O126),IF(O$16-$C127&lt;10,N127,0))))</f>
        <v>0</v>
      </c>
      <c r="P127" s="195">
        <f>IF(IF(AND(P$16=2017,$C127&lt;P$16),P$29/10,IF(P$16=$C127,P$29-SUM(P$104:P126),IF(P$16-$C127&lt;10,O127,0)))&lt;0,0,IF(AND(P$16=2017,$C127&lt;P$16),P$29/10,IF(P$16=$C127,P$29-SUM(P$104:P126),IF(P$16-$C127&lt;10,O127,0))))</f>
        <v>0</v>
      </c>
      <c r="Q127" s="195">
        <f>IF(IF(AND(Q$16=2017,$C127&lt;Q$16),Q$29/10,IF(Q$16=$C127,Q$29-SUM(Q$104:Q126),IF(Q$16-$C127&lt;10,P127,0)))&lt;0,0,IF(AND(Q$16=2017,$C127&lt;Q$16),Q$29/10,IF(Q$16=$C127,Q$29-SUM(Q$104:Q126),IF(Q$16-$C127&lt;10,P127,0))))</f>
        <v>0</v>
      </c>
      <c r="R127" s="195">
        <f>IF(IF(AND(R$16=2017,$C127&lt;R$16),R$29/10,IF(R$16=$C127,R$29-SUM(R$104:R126),IF(R$16-$C127&lt;10,Q127,0)))&lt;0,0,IF(AND(R$16=2017,$C127&lt;R$16),R$29/10,IF(R$16=$C127,R$29-SUM(R$104:R126),IF(R$16-$C127&lt;10,Q127,0))))</f>
        <v>0</v>
      </c>
      <c r="S127" s="195">
        <f>IF(IF(AND(S$16=2017,$C127&lt;S$16),S$29/10,IF(S$16=$C127,S$29-SUM(S$104:S126),IF(S$16-$C127&lt;10,R127,0)))&lt;0,0,IF(AND(S$16=2017,$C127&lt;S$16),S$29/10,IF(S$16=$C127,S$29-SUM(S$104:S126),IF(S$16-$C127&lt;10,R127,0))))</f>
        <v>0</v>
      </c>
      <c r="T127" s="195">
        <f>IF(IF(AND(T$16=2017,$C127&lt;T$16),T$29/10,IF(T$16=$C127,T$29-SUM(T$104:T126),IF(T$16-$C127&lt;10,S127,0)))&lt;0,0,IF(AND(T$16=2017,$C127&lt;T$16),T$29/10,IF(T$16=$C127,T$29-SUM(T$104:T126),IF(T$16-$C127&lt;10,S127,0))))</f>
        <v>0</v>
      </c>
      <c r="U127" s="195">
        <f>IF(IF(AND(U$16=2017,$C127&lt;U$16),U$29/10,IF(U$16=$C127,U$29-SUM(U$104:U126),IF(U$16-$C127&lt;10,T127,0)))&lt;0,0,IF(AND(U$16=2017,$C127&lt;U$16),U$29/10,IF(U$16=$C127,U$29-SUM(U$104:U126),IF(U$16-$C127&lt;10,T127,0))))</f>
        <v>0</v>
      </c>
      <c r="V127" s="195">
        <f>IF(IF(AND(V$16=2017,$C127&lt;V$16),V$29/10,IF(V$16=$C127,V$29-SUM(V$104:V126),IF(V$16-$C127&lt;10,U127,0)))&lt;0,0,IF(AND(V$16=2017,$C127&lt;V$16),V$29/10,IF(V$16=$C127,V$29-SUM(V$104:V126),IF(V$16-$C127&lt;10,U127,0))))</f>
        <v>0</v>
      </c>
      <c r="W127" s="195">
        <f>IF(IF(AND(W$16=2017,$C127&lt;W$16),W$29/10,IF(W$16=$C127,W$29-SUM(W$104:W126),IF(W$16-$C127&lt;10,V127,0)))&lt;0,0,IF(AND(W$16=2017,$C127&lt;W$16),W$29/10,IF(W$16=$C127,W$29-SUM(W$104:W126),IF(W$16-$C127&lt;10,V127,0))))</f>
        <v>3277051372.5581322</v>
      </c>
      <c r="X127" s="195">
        <f>IF(IF(AND(X$16=2017,$C127&lt;X$16),X$29/10,IF(X$16=$C127,X$29-SUM(X$104:X126),IF(X$16-$C127&lt;10,W127,0)))&lt;0,0,IF(AND(X$16=2017,$C127&lt;X$16),X$29/10,IF(X$16=$C127,X$29-SUM(X$104:X126),IF(X$16-$C127&lt;10,W127,0))))</f>
        <v>3277051372.5581322</v>
      </c>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row>
    <row r="128" spans="1:214" outlineLevel="1" x14ac:dyDescent="0.2">
      <c r="A128" s="163"/>
      <c r="B128" s="177" t="s">
        <v>249</v>
      </c>
      <c r="C128" s="173">
        <v>2031</v>
      </c>
      <c r="D128" s="163"/>
      <c r="E128" s="163" t="s">
        <v>142</v>
      </c>
      <c r="F128" s="163"/>
      <c r="G128" s="163"/>
      <c r="H128" s="163"/>
      <c r="I128" s="163"/>
      <c r="J128" s="195">
        <f>IF(IF(AND(J$16=2017,$C128&lt;J$16),J$29/10,IF(J$16=$C128,J$29-SUM(J$104:J127),IF(J$16-$C128&lt;10,I128,0)))&lt;0,0,IF(AND(J$16=2017,$C128&lt;J$16),J$29/10,IF(J$16=$C128,J$29-SUM(J$104:J127),IF(J$16-$C128&lt;10,I128,0))))</f>
        <v>0</v>
      </c>
      <c r="K128" s="195">
        <f>IF(IF(AND(K$16=2017,$C128&lt;K$16),K$29/10,IF(K$16=$C128,K$29-SUM(K$104:K127),IF(K$16-$C128&lt;10,J128,0)))&lt;0,0,IF(AND(K$16=2017,$C128&lt;K$16),K$29/10,IF(K$16=$C128,K$29-SUM(K$104:K127),IF(K$16-$C128&lt;10,J128,0))))</f>
        <v>0</v>
      </c>
      <c r="L128" s="195">
        <f>IF(IF(AND(L$16=2017,$C128&lt;L$16),L$29/10,IF(L$16=$C128,L$29-SUM(L$104:L127),IF(L$16-$C128&lt;10,K128,0)))&lt;0,0,IF(AND(L$16=2017,$C128&lt;L$16),L$29/10,IF(L$16=$C128,L$29-SUM(L$104:L127),IF(L$16-$C128&lt;10,K128,0))))</f>
        <v>0</v>
      </c>
      <c r="M128" s="195">
        <f>IF(IF(AND(M$16=2017,$C128&lt;M$16),M$29/10,IF(M$16=$C128,M$29-SUM(M$104:M127),IF(M$16-$C128&lt;10,L128,0)))&lt;0,0,IF(AND(M$16=2017,$C128&lt;M$16),M$29/10,IF(M$16=$C128,M$29-SUM(M$104:M127),IF(M$16-$C128&lt;10,L128,0))))</f>
        <v>0</v>
      </c>
      <c r="N128" s="195">
        <f>IF(IF(AND(N$16=2017,$C128&lt;N$16),N$29/10,IF(N$16=$C128,N$29-SUM(N$104:N127),IF(N$16-$C128&lt;10,M128,0)))&lt;0,0,IF(AND(N$16=2017,$C128&lt;N$16),N$29/10,IF(N$16=$C128,N$29-SUM(N$104:N127),IF(N$16-$C128&lt;10,M128,0))))</f>
        <v>0</v>
      </c>
      <c r="O128" s="195">
        <f>IF(IF(AND(O$16=2017,$C128&lt;O$16),O$29/10,IF(O$16=$C128,O$29-SUM(O$104:O127),IF(O$16-$C128&lt;10,N128,0)))&lt;0,0,IF(AND(O$16=2017,$C128&lt;O$16),O$29/10,IF(O$16=$C128,O$29-SUM(O$104:O127),IF(O$16-$C128&lt;10,N128,0))))</f>
        <v>0</v>
      </c>
      <c r="P128" s="195">
        <f>IF(IF(AND(P$16=2017,$C128&lt;P$16),P$29/10,IF(P$16=$C128,P$29-SUM(P$104:P127),IF(P$16-$C128&lt;10,O128,0)))&lt;0,0,IF(AND(P$16=2017,$C128&lt;P$16),P$29/10,IF(P$16=$C128,P$29-SUM(P$104:P127),IF(P$16-$C128&lt;10,O128,0))))</f>
        <v>0</v>
      </c>
      <c r="Q128" s="195">
        <f>IF(IF(AND(Q$16=2017,$C128&lt;Q$16),Q$29/10,IF(Q$16=$C128,Q$29-SUM(Q$104:Q127),IF(Q$16-$C128&lt;10,P128,0)))&lt;0,0,IF(AND(Q$16=2017,$C128&lt;Q$16),Q$29/10,IF(Q$16=$C128,Q$29-SUM(Q$104:Q127),IF(Q$16-$C128&lt;10,P128,0))))</f>
        <v>0</v>
      </c>
      <c r="R128" s="195">
        <f>IF(IF(AND(R$16=2017,$C128&lt;R$16),R$29/10,IF(R$16=$C128,R$29-SUM(R$104:R127),IF(R$16-$C128&lt;10,Q128,0)))&lt;0,0,IF(AND(R$16=2017,$C128&lt;R$16),R$29/10,IF(R$16=$C128,R$29-SUM(R$104:R127),IF(R$16-$C128&lt;10,Q128,0))))</f>
        <v>0</v>
      </c>
      <c r="S128" s="195">
        <f>IF(IF(AND(S$16=2017,$C128&lt;S$16),S$29/10,IF(S$16=$C128,S$29-SUM(S$104:S127),IF(S$16-$C128&lt;10,R128,0)))&lt;0,0,IF(AND(S$16=2017,$C128&lt;S$16),S$29/10,IF(S$16=$C128,S$29-SUM(S$104:S127),IF(S$16-$C128&lt;10,R128,0))))</f>
        <v>0</v>
      </c>
      <c r="T128" s="195">
        <f>IF(IF(AND(T$16=2017,$C128&lt;T$16),T$29/10,IF(T$16=$C128,T$29-SUM(T$104:T127),IF(T$16-$C128&lt;10,S128,0)))&lt;0,0,IF(AND(T$16=2017,$C128&lt;T$16),T$29/10,IF(T$16=$C128,T$29-SUM(T$104:T127),IF(T$16-$C128&lt;10,S128,0))))</f>
        <v>0</v>
      </c>
      <c r="U128" s="195">
        <f>IF(IF(AND(U$16=2017,$C128&lt;U$16),U$29/10,IF(U$16=$C128,U$29-SUM(U$104:U127),IF(U$16-$C128&lt;10,T128,0)))&lt;0,0,IF(AND(U$16=2017,$C128&lt;U$16),U$29/10,IF(U$16=$C128,U$29-SUM(U$104:U127),IF(U$16-$C128&lt;10,T128,0))))</f>
        <v>0</v>
      </c>
      <c r="V128" s="195">
        <f>IF(IF(AND(V$16=2017,$C128&lt;V$16),V$29/10,IF(V$16=$C128,V$29-SUM(V$104:V127),IF(V$16-$C128&lt;10,U128,0)))&lt;0,0,IF(AND(V$16=2017,$C128&lt;V$16),V$29/10,IF(V$16=$C128,V$29-SUM(V$104:V127),IF(V$16-$C128&lt;10,U128,0))))</f>
        <v>0</v>
      </c>
      <c r="W128" s="195">
        <f>IF(IF(AND(W$16=2017,$C128&lt;W$16),W$29/10,IF(W$16=$C128,W$29-SUM(W$104:W127),IF(W$16-$C128&lt;10,V128,0)))&lt;0,0,IF(AND(W$16=2017,$C128&lt;W$16),W$29/10,IF(W$16=$C128,W$29-SUM(W$104:W127),IF(W$16-$C128&lt;10,V128,0))))</f>
        <v>0</v>
      </c>
      <c r="X128" s="195">
        <f>IF(IF(AND(X$16=2017,$C128&lt;X$16),X$29/10,IF(X$16=$C128,X$29-SUM(X$104:X127),IF(X$16-$C128&lt;10,W128,0)))&lt;0,0,IF(AND(X$16=2017,$C128&lt;X$16),X$29/10,IF(X$16=$C128,X$29-SUM(X$104:X127),IF(X$16-$C128&lt;10,W128,0))))</f>
        <v>1025640909.0473366</v>
      </c>
      <c r="Y128" s="163"/>
      <c r="Z128" s="163"/>
      <c r="AA128" s="163"/>
      <c r="AB128" s="163"/>
      <c r="AC128" s="163"/>
      <c r="AD128" s="163"/>
      <c r="AE128" s="163"/>
      <c r="AF128" s="163"/>
      <c r="AG128" s="163"/>
      <c r="AH128" s="163"/>
      <c r="AI128" s="163"/>
      <c r="AJ128" s="163"/>
      <c r="AK128" s="163"/>
      <c r="AL128" s="163"/>
      <c r="AM128" s="163"/>
      <c r="AN128" s="163"/>
      <c r="AO128" s="163"/>
      <c r="AP128" s="163"/>
      <c r="AQ128" s="163"/>
      <c r="AR128" s="163"/>
      <c r="AS128" s="163"/>
      <c r="AT128" s="163"/>
      <c r="AU128" s="163"/>
      <c r="AV128" s="163"/>
      <c r="AW128" s="163"/>
      <c r="AX128" s="163"/>
      <c r="AY128" s="163"/>
      <c r="AZ128" s="163"/>
      <c r="BA128" s="163"/>
      <c r="BB128" s="163"/>
      <c r="BC128" s="163"/>
      <c r="BD128" s="163"/>
      <c r="BE128" s="163"/>
      <c r="BF128" s="163"/>
      <c r="BG128" s="163"/>
      <c r="BH128" s="163"/>
      <c r="BI128" s="163"/>
      <c r="BJ128" s="163"/>
      <c r="BK128" s="163"/>
      <c r="BL128" s="163"/>
      <c r="BM128" s="163"/>
      <c r="BN128" s="163"/>
      <c r="BO128" s="163"/>
      <c r="BP128" s="163"/>
      <c r="BQ128" s="163"/>
      <c r="BR128" s="163"/>
      <c r="BS128" s="163"/>
      <c r="BT128" s="163"/>
      <c r="BU128" s="163"/>
      <c r="BV128" s="163"/>
      <c r="BW128" s="163"/>
      <c r="BX128" s="163"/>
      <c r="BY128" s="163"/>
      <c r="BZ128" s="163"/>
      <c r="CA128" s="163"/>
      <c r="CB128" s="163"/>
      <c r="CC128" s="163"/>
      <c r="CD128" s="163"/>
      <c r="CE128" s="163"/>
      <c r="CF128" s="163"/>
      <c r="CG128" s="163"/>
      <c r="CH128" s="163"/>
      <c r="CI128" s="163"/>
      <c r="CJ128" s="163"/>
      <c r="CK128" s="163"/>
      <c r="CL128" s="163"/>
      <c r="CM128" s="163"/>
      <c r="CN128" s="163"/>
      <c r="CO128" s="163"/>
      <c r="CP128" s="163"/>
      <c r="CQ128" s="163"/>
      <c r="CR128" s="163"/>
      <c r="CS128" s="163"/>
      <c r="CT128" s="163"/>
      <c r="CU128" s="163"/>
      <c r="CV128" s="163"/>
      <c r="CW128" s="163"/>
      <c r="CX128" s="163"/>
      <c r="CY128" s="163"/>
      <c r="CZ128" s="163"/>
      <c r="DA128" s="163"/>
      <c r="DB128" s="163"/>
      <c r="DC128" s="163"/>
      <c r="DD128" s="163"/>
      <c r="DE128" s="163"/>
      <c r="DF128" s="163"/>
      <c r="DG128" s="163"/>
      <c r="DH128" s="163"/>
      <c r="DI128" s="163"/>
      <c r="DJ128" s="163"/>
      <c r="DK128" s="163"/>
      <c r="DL128" s="163"/>
      <c r="DM128" s="163"/>
      <c r="DN128" s="163"/>
      <c r="DO128" s="163"/>
      <c r="DP128" s="163"/>
      <c r="DQ128" s="163"/>
      <c r="DR128" s="163"/>
      <c r="DS128" s="163"/>
      <c r="DT128" s="163"/>
      <c r="DU128" s="163"/>
      <c r="DV128" s="163"/>
      <c r="DW128" s="163"/>
      <c r="DX128" s="163"/>
      <c r="DY128" s="163"/>
      <c r="DZ128" s="163"/>
      <c r="EA128" s="163"/>
      <c r="EB128" s="163"/>
      <c r="EC128" s="163"/>
      <c r="ED128" s="163"/>
      <c r="EE128" s="163"/>
      <c r="EF128" s="163"/>
      <c r="EG128" s="163"/>
      <c r="EH128" s="163"/>
      <c r="EI128" s="163"/>
      <c r="EJ128" s="163"/>
      <c r="EK128" s="163"/>
      <c r="EL128" s="163"/>
      <c r="EM128" s="163"/>
      <c r="EN128" s="163"/>
      <c r="EO128" s="163"/>
      <c r="EP128" s="163"/>
      <c r="EQ128" s="163"/>
      <c r="ER128" s="163"/>
      <c r="ES128" s="163"/>
      <c r="ET128" s="163"/>
      <c r="EU128" s="163"/>
      <c r="EV128" s="163"/>
      <c r="EW128" s="163"/>
      <c r="EX128" s="163"/>
      <c r="EY128" s="163"/>
      <c r="EZ128" s="163"/>
      <c r="FA128" s="163"/>
      <c r="FB128" s="163"/>
      <c r="FC128" s="163"/>
      <c r="FD128" s="163"/>
      <c r="FE128" s="163"/>
      <c r="FF128" s="163"/>
      <c r="FG128" s="163"/>
      <c r="FH128" s="163"/>
      <c r="FI128" s="163"/>
      <c r="FJ128" s="163"/>
      <c r="FK128" s="163"/>
      <c r="FL128" s="163"/>
      <c r="FM128" s="163"/>
      <c r="FN128" s="163"/>
      <c r="FO128" s="163"/>
      <c r="FP128" s="163"/>
      <c r="FQ128" s="163"/>
      <c r="FR128" s="163"/>
      <c r="FS128" s="163"/>
      <c r="FT128" s="163"/>
      <c r="FU128" s="163"/>
      <c r="FV128" s="163"/>
      <c r="FW128" s="163"/>
      <c r="FX128" s="163"/>
      <c r="FY128" s="163"/>
      <c r="FZ128" s="163"/>
      <c r="GA128" s="163"/>
      <c r="GB128" s="163"/>
      <c r="GC128" s="163"/>
      <c r="GD128" s="163"/>
      <c r="GE128" s="163"/>
      <c r="GF128" s="163"/>
      <c r="GG128" s="163"/>
      <c r="GH128" s="163"/>
      <c r="GI128" s="163"/>
      <c r="GJ128" s="163"/>
      <c r="GK128" s="163"/>
      <c r="GL128" s="163"/>
      <c r="GM128" s="163"/>
      <c r="GN128" s="163"/>
      <c r="GO128" s="163"/>
      <c r="GP128" s="163"/>
      <c r="GQ128" s="163"/>
      <c r="GR128" s="163"/>
      <c r="GS128" s="163"/>
      <c r="GT128" s="163"/>
      <c r="GU128" s="163"/>
      <c r="GV128" s="163"/>
      <c r="GW128" s="163"/>
      <c r="GX128" s="163"/>
      <c r="GY128" s="163"/>
      <c r="GZ128" s="163"/>
      <c r="HA128" s="163"/>
      <c r="HB128" s="163"/>
      <c r="HC128" s="163"/>
      <c r="HD128" s="163"/>
      <c r="HE128" s="163"/>
      <c r="HF128" s="163"/>
    </row>
    <row r="129" spans="1:214" outlineLevel="1" x14ac:dyDescent="0.2">
      <c r="A129" s="163"/>
      <c r="B129" s="173"/>
      <c r="C129" s="17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row>
    <row r="130" spans="1:214" s="163" customFormat="1" outlineLevel="1" x14ac:dyDescent="0.2">
      <c r="B130" s="169" t="s">
        <v>315</v>
      </c>
      <c r="C130" s="169"/>
      <c r="J130" s="179">
        <v>2017</v>
      </c>
      <c r="K130" s="174">
        <v>2018</v>
      </c>
      <c r="L130" s="174">
        <v>2019</v>
      </c>
      <c r="M130" s="174">
        <v>2020</v>
      </c>
      <c r="N130" s="174">
        <v>2021</v>
      </c>
      <c r="O130" s="174">
        <v>2022</v>
      </c>
      <c r="P130" s="174">
        <v>2023</v>
      </c>
      <c r="Q130" s="174">
        <v>2024</v>
      </c>
      <c r="R130" s="174">
        <v>2025</v>
      </c>
      <c r="S130" s="174">
        <v>2026</v>
      </c>
      <c r="T130" s="174">
        <v>2027</v>
      </c>
      <c r="U130" s="174">
        <v>2028</v>
      </c>
      <c r="V130" s="174">
        <v>2029</v>
      </c>
      <c r="W130" s="174">
        <v>2030</v>
      </c>
      <c r="X130" s="174">
        <v>2031</v>
      </c>
    </row>
    <row r="131" spans="1:214" s="163" customFormat="1" outlineLevel="1" x14ac:dyDescent="0.2">
      <c r="B131" s="177" t="s">
        <v>249</v>
      </c>
      <c r="C131" s="173">
        <v>2018</v>
      </c>
      <c r="E131" s="163" t="s">
        <v>79</v>
      </c>
      <c r="J131" s="70"/>
      <c r="K131" s="178"/>
      <c r="L131" s="178"/>
      <c r="M131" s="178"/>
      <c r="N131" s="178"/>
      <c r="O131" s="178"/>
      <c r="P131" s="178"/>
      <c r="Q131" s="178"/>
      <c r="R131" s="178"/>
      <c r="S131" s="178"/>
      <c r="T131" s="85">
        <f t="shared" ref="T131:T140" si="11">T115/$T$29</f>
        <v>1.1405238924022307E-4</v>
      </c>
      <c r="U131" s="85"/>
      <c r="V131" s="85"/>
      <c r="W131" s="85"/>
      <c r="X131" s="85"/>
    </row>
    <row r="132" spans="1:214" outlineLevel="1" x14ac:dyDescent="0.2">
      <c r="A132" s="163"/>
      <c r="B132" s="177" t="s">
        <v>249</v>
      </c>
      <c r="C132" s="173">
        <v>2019</v>
      </c>
      <c r="D132" s="163"/>
      <c r="E132" s="163" t="s">
        <v>79</v>
      </c>
      <c r="F132" s="163"/>
      <c r="G132" s="163"/>
      <c r="H132" s="163"/>
      <c r="I132" s="163"/>
      <c r="J132" s="70"/>
      <c r="K132" s="178"/>
      <c r="L132" s="178"/>
      <c r="M132" s="178"/>
      <c r="N132" s="178"/>
      <c r="O132" s="178"/>
      <c r="P132" s="178"/>
      <c r="Q132" s="178"/>
      <c r="R132" s="178"/>
      <c r="S132" s="178"/>
      <c r="T132" s="85">
        <f t="shared" si="11"/>
        <v>3.0958979740007841E-2</v>
      </c>
      <c r="U132" s="85">
        <f t="shared" ref="U132:U141" si="12">U116/$U$29</f>
        <v>2.3039663037626012E-2</v>
      </c>
      <c r="V132" s="85"/>
      <c r="W132" s="85"/>
      <c r="X132" s="85"/>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c r="BK132" s="163"/>
      <c r="BL132" s="163"/>
      <c r="BM132" s="163"/>
      <c r="BN132" s="163"/>
      <c r="BO132" s="163"/>
      <c r="BP132" s="163"/>
      <c r="BQ132" s="163"/>
      <c r="BR132" s="163"/>
      <c r="BS132" s="163"/>
      <c r="BT132" s="163"/>
      <c r="BU132" s="163"/>
      <c r="BV132" s="163"/>
      <c r="BW132" s="163"/>
      <c r="BX132" s="163"/>
      <c r="BY132" s="163"/>
      <c r="BZ132" s="163"/>
      <c r="CA132" s="163"/>
      <c r="CB132" s="163"/>
      <c r="CC132" s="163"/>
      <c r="CD132" s="163"/>
      <c r="CE132" s="163"/>
      <c r="CF132" s="163"/>
      <c r="CG132" s="163"/>
      <c r="CH132" s="163"/>
      <c r="CI132" s="163"/>
      <c r="CJ132" s="163"/>
      <c r="CK132" s="163"/>
      <c r="CL132" s="163"/>
      <c r="CM132" s="163"/>
      <c r="CN132" s="163"/>
      <c r="CO132" s="163"/>
      <c r="CP132" s="163"/>
      <c r="CQ132" s="163"/>
      <c r="CR132" s="163"/>
      <c r="CS132" s="163"/>
      <c r="CT132" s="163"/>
      <c r="CU132" s="163"/>
      <c r="CV132" s="163"/>
      <c r="CW132" s="163"/>
      <c r="CX132" s="163"/>
      <c r="CY132" s="163"/>
      <c r="CZ132" s="163"/>
      <c r="DA132" s="163"/>
      <c r="DB132" s="163"/>
      <c r="DC132" s="163"/>
      <c r="DD132" s="163"/>
      <c r="DE132" s="163"/>
      <c r="DF132" s="163"/>
      <c r="DG132" s="163"/>
      <c r="DH132" s="163"/>
      <c r="DI132" s="163"/>
      <c r="DJ132" s="163"/>
      <c r="DK132" s="163"/>
      <c r="DL132" s="163"/>
      <c r="DM132" s="163"/>
      <c r="DN132" s="163"/>
      <c r="DO132" s="163"/>
      <c r="DP132" s="163"/>
      <c r="DQ132" s="163"/>
      <c r="DR132" s="163"/>
      <c r="DS132" s="163"/>
      <c r="DT132" s="163"/>
      <c r="DU132" s="163"/>
      <c r="DV132" s="163"/>
      <c r="DW132" s="163"/>
      <c r="DX132" s="163"/>
      <c r="DY132" s="163"/>
      <c r="DZ132" s="163"/>
      <c r="EA132" s="163"/>
      <c r="EB132" s="163"/>
      <c r="EC132" s="163"/>
      <c r="ED132" s="163"/>
      <c r="EE132" s="163"/>
      <c r="EF132" s="163"/>
      <c r="EG132" s="163"/>
      <c r="EH132" s="163"/>
      <c r="EI132" s="163"/>
      <c r="EJ132" s="163"/>
      <c r="EK132" s="163"/>
      <c r="EL132" s="163"/>
      <c r="EM132" s="163"/>
      <c r="EN132" s="163"/>
      <c r="EO132" s="163"/>
      <c r="EP132" s="163"/>
      <c r="EQ132" s="163"/>
      <c r="ER132" s="163"/>
      <c r="ES132" s="163"/>
      <c r="ET132" s="163"/>
      <c r="EU132" s="163"/>
      <c r="EV132" s="163"/>
      <c r="EW132" s="163"/>
      <c r="EX132" s="163"/>
      <c r="EY132" s="163"/>
      <c r="EZ132" s="163"/>
      <c r="FA132" s="163"/>
      <c r="FB132" s="163"/>
      <c r="FC132" s="163"/>
      <c r="FD132" s="163"/>
      <c r="FE132" s="163"/>
      <c r="FF132" s="163"/>
      <c r="FG132" s="163"/>
      <c r="FH132" s="163"/>
      <c r="FI132" s="163"/>
      <c r="FJ132" s="163"/>
      <c r="FK132" s="163"/>
      <c r="FL132" s="163"/>
      <c r="FM132" s="163"/>
      <c r="FN132" s="163"/>
      <c r="FO132" s="163"/>
      <c r="FP132" s="163"/>
      <c r="FQ132" s="163"/>
      <c r="FR132" s="163"/>
      <c r="FS132" s="163"/>
      <c r="FT132" s="163"/>
      <c r="FU132" s="163"/>
      <c r="FV132" s="163"/>
      <c r="FW132" s="163"/>
      <c r="FX132" s="163"/>
      <c r="FY132" s="163"/>
      <c r="FZ132" s="163"/>
      <c r="GA132" s="163"/>
      <c r="GB132" s="163"/>
      <c r="GC132" s="163"/>
      <c r="GD132" s="163"/>
      <c r="GE132" s="163"/>
      <c r="GF132" s="163"/>
      <c r="GG132" s="163"/>
      <c r="GH132" s="163"/>
      <c r="GI132" s="163"/>
      <c r="GJ132" s="163"/>
      <c r="GK132" s="163"/>
      <c r="GL132" s="163"/>
      <c r="GM132" s="163"/>
      <c r="GN132" s="163"/>
      <c r="GO132" s="163"/>
      <c r="GP132" s="163"/>
      <c r="GQ132" s="163"/>
      <c r="GR132" s="163"/>
      <c r="GS132" s="163"/>
      <c r="GT132" s="163"/>
      <c r="GU132" s="163"/>
      <c r="GV132" s="163"/>
      <c r="GW132" s="163"/>
      <c r="GX132" s="163"/>
      <c r="GY132" s="163"/>
      <c r="GZ132" s="163"/>
      <c r="HA132" s="163"/>
      <c r="HB132" s="163"/>
      <c r="HC132" s="163"/>
      <c r="HD132" s="163"/>
      <c r="HE132" s="163"/>
      <c r="HF132" s="163"/>
    </row>
    <row r="133" spans="1:214" outlineLevel="1" x14ac:dyDescent="0.2">
      <c r="A133" s="163"/>
      <c r="B133" s="177" t="s">
        <v>249</v>
      </c>
      <c r="C133" s="173">
        <v>2020</v>
      </c>
      <c r="D133" s="163"/>
      <c r="E133" s="163" t="s">
        <v>79</v>
      </c>
      <c r="F133" s="163"/>
      <c r="G133" s="163"/>
      <c r="H133" s="163"/>
      <c r="I133" s="163"/>
      <c r="J133" s="70"/>
      <c r="K133" s="178"/>
      <c r="L133" s="178"/>
      <c r="M133" s="178"/>
      <c r="N133" s="178"/>
      <c r="O133" s="178"/>
      <c r="P133" s="178"/>
      <c r="Q133" s="178"/>
      <c r="R133" s="178"/>
      <c r="S133" s="178"/>
      <c r="T133" s="85">
        <f t="shared" si="11"/>
        <v>3.2256951927045689E-2</v>
      </c>
      <c r="U133" s="85">
        <f t="shared" si="12"/>
        <v>2.4005613533175353E-2</v>
      </c>
      <c r="V133" s="85">
        <f t="shared" ref="V133:V142" si="13">V117/$V$29</f>
        <v>2.028394515207033E-2</v>
      </c>
      <c r="W133" s="85"/>
      <c r="X133" s="85"/>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63"/>
      <c r="BB133" s="163"/>
      <c r="BC133" s="163"/>
      <c r="BD133" s="163"/>
      <c r="BE133" s="163"/>
      <c r="BF133" s="163"/>
      <c r="BG133" s="163"/>
      <c r="BH133" s="163"/>
      <c r="BI133" s="163"/>
      <c r="BJ133" s="163"/>
      <c r="BK133" s="163"/>
      <c r="BL133" s="163"/>
      <c r="BM133" s="163"/>
      <c r="BN133" s="163"/>
      <c r="BO133" s="163"/>
      <c r="BP133" s="163"/>
      <c r="BQ133" s="163"/>
      <c r="BR133" s="163"/>
      <c r="BS133" s="163"/>
      <c r="BT133" s="163"/>
      <c r="BU133" s="163"/>
      <c r="BV133" s="163"/>
      <c r="BW133" s="163"/>
      <c r="BX133" s="163"/>
      <c r="BY133" s="163"/>
      <c r="BZ133" s="163"/>
      <c r="CA133" s="163"/>
      <c r="CB133" s="163"/>
      <c r="CC133" s="163"/>
      <c r="CD133" s="163"/>
      <c r="CE133" s="163"/>
      <c r="CF133" s="163"/>
      <c r="CG133" s="163"/>
      <c r="CH133" s="163"/>
      <c r="CI133" s="163"/>
      <c r="CJ133" s="163"/>
      <c r="CK133" s="163"/>
      <c r="CL133" s="163"/>
      <c r="CM133" s="163"/>
      <c r="CN133" s="163"/>
      <c r="CO133" s="163"/>
      <c r="CP133" s="163"/>
      <c r="CQ133" s="163"/>
      <c r="CR133" s="163"/>
      <c r="CS133" s="163"/>
      <c r="CT133" s="163"/>
      <c r="CU133" s="163"/>
      <c r="CV133" s="163"/>
      <c r="CW133" s="163"/>
      <c r="CX133" s="163"/>
      <c r="CY133" s="163"/>
      <c r="CZ133" s="163"/>
      <c r="DA133" s="163"/>
      <c r="DB133" s="163"/>
      <c r="DC133" s="163"/>
      <c r="DD133" s="163"/>
      <c r="DE133" s="163"/>
      <c r="DF133" s="163"/>
      <c r="DG133" s="163"/>
      <c r="DH133" s="163"/>
      <c r="DI133" s="163"/>
      <c r="DJ133" s="163"/>
      <c r="DK133" s="163"/>
      <c r="DL133" s="163"/>
      <c r="DM133" s="163"/>
      <c r="DN133" s="163"/>
      <c r="DO133" s="163"/>
      <c r="DP133" s="163"/>
      <c r="DQ133" s="163"/>
      <c r="DR133" s="163"/>
      <c r="DS133" s="163"/>
      <c r="DT133" s="163"/>
      <c r="DU133" s="163"/>
      <c r="DV133" s="163"/>
      <c r="DW133" s="163"/>
      <c r="DX133" s="163"/>
      <c r="DY133" s="163"/>
      <c r="DZ133" s="163"/>
      <c r="EA133" s="163"/>
      <c r="EB133" s="163"/>
      <c r="EC133" s="163"/>
      <c r="ED133" s="163"/>
      <c r="EE133" s="163"/>
      <c r="EF133" s="163"/>
      <c r="EG133" s="163"/>
      <c r="EH133" s="163"/>
      <c r="EI133" s="163"/>
      <c r="EJ133" s="163"/>
      <c r="EK133" s="163"/>
      <c r="EL133" s="163"/>
      <c r="EM133" s="163"/>
      <c r="EN133" s="163"/>
      <c r="EO133" s="163"/>
      <c r="EP133" s="163"/>
      <c r="EQ133" s="163"/>
      <c r="ER133" s="163"/>
      <c r="ES133" s="163"/>
      <c r="ET133" s="163"/>
      <c r="EU133" s="163"/>
      <c r="EV133" s="163"/>
      <c r="EW133" s="163"/>
      <c r="EX133" s="163"/>
      <c r="EY133" s="163"/>
      <c r="EZ133" s="163"/>
      <c r="FA133" s="163"/>
      <c r="FB133" s="163"/>
      <c r="FC133" s="163"/>
      <c r="FD133" s="163"/>
      <c r="FE133" s="163"/>
      <c r="FF133" s="163"/>
      <c r="FG133" s="163"/>
      <c r="FH133" s="163"/>
      <c r="FI133" s="163"/>
      <c r="FJ133" s="163"/>
      <c r="FK133" s="163"/>
      <c r="FL133" s="163"/>
      <c r="FM133" s="163"/>
      <c r="FN133" s="163"/>
      <c r="FO133" s="163"/>
      <c r="FP133" s="163"/>
      <c r="FQ133" s="163"/>
      <c r="FR133" s="163"/>
      <c r="FS133" s="163"/>
      <c r="FT133" s="163"/>
      <c r="FU133" s="163"/>
      <c r="FV133" s="163"/>
      <c r="FW133" s="163"/>
      <c r="FX133" s="163"/>
      <c r="FY133" s="163"/>
      <c r="FZ133" s="163"/>
      <c r="GA133" s="163"/>
      <c r="GB133" s="163"/>
      <c r="GC133" s="163"/>
      <c r="GD133" s="163"/>
      <c r="GE133" s="163"/>
      <c r="GF133" s="163"/>
      <c r="GG133" s="163"/>
      <c r="GH133" s="163"/>
      <c r="GI133" s="163"/>
      <c r="GJ133" s="163"/>
      <c r="GK133" s="163"/>
      <c r="GL133" s="163"/>
      <c r="GM133" s="163"/>
      <c r="GN133" s="163"/>
      <c r="GO133" s="163"/>
      <c r="GP133" s="163"/>
      <c r="GQ133" s="163"/>
      <c r="GR133" s="163"/>
      <c r="GS133" s="163"/>
      <c r="GT133" s="163"/>
      <c r="GU133" s="163"/>
      <c r="GV133" s="163"/>
      <c r="GW133" s="163"/>
      <c r="GX133" s="163"/>
      <c r="GY133" s="163"/>
      <c r="GZ133" s="163"/>
      <c r="HA133" s="163"/>
      <c r="HB133" s="163"/>
      <c r="HC133" s="163"/>
      <c r="HD133" s="163"/>
      <c r="HE133" s="163"/>
      <c r="HF133" s="163"/>
    </row>
    <row r="134" spans="1:214" outlineLevel="1" x14ac:dyDescent="0.2">
      <c r="A134" s="163"/>
      <c r="B134" s="177" t="s">
        <v>249</v>
      </c>
      <c r="C134" s="173">
        <v>2021</v>
      </c>
      <c r="D134" s="163"/>
      <c r="E134" s="163" t="s">
        <v>79</v>
      </c>
      <c r="F134" s="163"/>
      <c r="G134" s="163"/>
      <c r="H134" s="163"/>
      <c r="I134" s="163"/>
      <c r="J134" s="70"/>
      <c r="K134" s="178"/>
      <c r="L134" s="178"/>
      <c r="M134" s="178"/>
      <c r="N134" s="178"/>
      <c r="O134" s="178"/>
      <c r="P134" s="178"/>
      <c r="Q134" s="178"/>
      <c r="R134" s="178"/>
      <c r="S134" s="178"/>
      <c r="T134" s="85">
        <f t="shared" si="11"/>
        <v>6.852147248472912E-5</v>
      </c>
      <c r="U134" s="85">
        <f t="shared" si="12"/>
        <v>5.0993658387584887E-5</v>
      </c>
      <c r="V134" s="85">
        <f t="shared" si="13"/>
        <v>4.3087945592714186E-5</v>
      </c>
      <c r="W134" s="85">
        <f t="shared" ref="W134:W143" si="14">W118/$W$29</f>
        <v>3.8636354179885026E-5</v>
      </c>
      <c r="X134" s="85"/>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row>
    <row r="135" spans="1:214" outlineLevel="1" x14ac:dyDescent="0.2">
      <c r="A135" s="163"/>
      <c r="B135" s="177" t="s">
        <v>249</v>
      </c>
      <c r="C135" s="173">
        <v>2022</v>
      </c>
      <c r="D135" s="163"/>
      <c r="E135" s="163" t="s">
        <v>79</v>
      </c>
      <c r="F135" s="163"/>
      <c r="G135" s="163"/>
      <c r="H135" s="163"/>
      <c r="I135" s="163"/>
      <c r="J135" s="70"/>
      <c r="K135" s="178"/>
      <c r="L135" s="178"/>
      <c r="M135" s="178"/>
      <c r="N135" s="178"/>
      <c r="O135" s="178"/>
      <c r="P135" s="178"/>
      <c r="Q135" s="178"/>
      <c r="R135" s="178"/>
      <c r="S135" s="178"/>
      <c r="T135" s="85">
        <f t="shared" si="11"/>
        <v>4.3014395387556373E-2</v>
      </c>
      <c r="U135" s="85">
        <f t="shared" si="12"/>
        <v>3.2011299591239772E-2</v>
      </c>
      <c r="V135" s="85">
        <f t="shared" si="13"/>
        <v>2.7048483649786993E-2</v>
      </c>
      <c r="W135" s="85">
        <f t="shared" si="14"/>
        <v>2.4253994474471057E-2</v>
      </c>
      <c r="X135" s="85">
        <f t="shared" ref="X135:X144" si="15">X119/$X$29</f>
        <v>2.3366335591376887E-2</v>
      </c>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c r="BJ135" s="163"/>
      <c r="BK135" s="163"/>
      <c r="BL135" s="163"/>
      <c r="BM135" s="163"/>
      <c r="BN135" s="163"/>
      <c r="BO135" s="163"/>
      <c r="BP135" s="163"/>
      <c r="BQ135" s="163"/>
      <c r="BR135" s="163"/>
      <c r="BS135" s="163"/>
      <c r="BT135" s="163"/>
      <c r="BU135" s="163"/>
      <c r="BV135" s="163"/>
      <c r="BW135" s="163"/>
      <c r="BX135" s="163"/>
      <c r="BY135" s="163"/>
      <c r="BZ135" s="163"/>
      <c r="CA135" s="163"/>
      <c r="CB135" s="163"/>
      <c r="CC135" s="163"/>
      <c r="CD135" s="163"/>
      <c r="CE135" s="163"/>
      <c r="CF135" s="163"/>
      <c r="CG135" s="163"/>
      <c r="CH135" s="163"/>
      <c r="CI135" s="163"/>
      <c r="CJ135" s="163"/>
      <c r="CK135" s="163"/>
      <c r="CL135" s="163"/>
      <c r="CM135" s="163"/>
      <c r="CN135" s="163"/>
      <c r="CO135" s="163"/>
      <c r="CP135" s="163"/>
      <c r="CQ135" s="163"/>
      <c r="CR135" s="163"/>
      <c r="CS135" s="163"/>
      <c r="CT135" s="163"/>
      <c r="CU135" s="163"/>
      <c r="CV135" s="163"/>
      <c r="CW135" s="163"/>
      <c r="CX135" s="163"/>
      <c r="CY135" s="163"/>
      <c r="CZ135" s="163"/>
      <c r="DA135" s="163"/>
      <c r="DB135" s="163"/>
      <c r="DC135" s="163"/>
      <c r="DD135" s="163"/>
      <c r="DE135" s="163"/>
      <c r="DF135" s="163"/>
      <c r="DG135" s="163"/>
      <c r="DH135" s="163"/>
      <c r="DI135" s="163"/>
      <c r="DJ135" s="163"/>
      <c r="DK135" s="163"/>
      <c r="DL135" s="163"/>
      <c r="DM135" s="163"/>
      <c r="DN135" s="163"/>
      <c r="DO135" s="163"/>
      <c r="DP135" s="163"/>
      <c r="DQ135" s="163"/>
      <c r="DR135" s="163"/>
      <c r="DS135" s="163"/>
      <c r="DT135" s="163"/>
      <c r="DU135" s="163"/>
      <c r="DV135" s="163"/>
      <c r="DW135" s="163"/>
      <c r="DX135" s="163"/>
      <c r="DY135" s="163"/>
      <c r="DZ135" s="163"/>
      <c r="EA135" s="163"/>
      <c r="EB135" s="163"/>
      <c r="EC135" s="163"/>
      <c r="ED135" s="163"/>
      <c r="EE135" s="163"/>
      <c r="EF135" s="163"/>
      <c r="EG135" s="163"/>
      <c r="EH135" s="163"/>
      <c r="EI135" s="163"/>
      <c r="EJ135" s="163"/>
      <c r="EK135" s="163"/>
      <c r="EL135" s="163"/>
      <c r="EM135" s="163"/>
      <c r="EN135" s="163"/>
      <c r="EO135" s="163"/>
      <c r="EP135" s="163"/>
      <c r="EQ135" s="163"/>
      <c r="ER135" s="163"/>
      <c r="ES135" s="163"/>
      <c r="ET135" s="163"/>
      <c r="EU135" s="163"/>
      <c r="EV135" s="163"/>
      <c r="EW135" s="163"/>
      <c r="EX135" s="163"/>
      <c r="EY135" s="163"/>
      <c r="EZ135" s="163"/>
      <c r="FA135" s="163"/>
      <c r="FB135" s="163"/>
      <c r="FC135" s="163"/>
      <c r="FD135" s="163"/>
      <c r="FE135" s="163"/>
      <c r="FF135" s="163"/>
      <c r="FG135" s="163"/>
      <c r="FH135" s="163"/>
      <c r="FI135" s="163"/>
      <c r="FJ135" s="163"/>
      <c r="FK135" s="163"/>
      <c r="FL135" s="163"/>
      <c r="FM135" s="163"/>
      <c r="FN135" s="163"/>
      <c r="FO135" s="163"/>
      <c r="FP135" s="163"/>
      <c r="FQ135" s="163"/>
      <c r="FR135" s="163"/>
      <c r="FS135" s="163"/>
      <c r="FT135" s="163"/>
      <c r="FU135" s="163"/>
      <c r="FV135" s="163"/>
      <c r="FW135" s="163"/>
      <c r="FX135" s="163"/>
      <c r="FY135" s="163"/>
      <c r="FZ135" s="163"/>
      <c r="GA135" s="163"/>
      <c r="GB135" s="163"/>
      <c r="GC135" s="163"/>
      <c r="GD135" s="163"/>
      <c r="GE135" s="163"/>
      <c r="GF135" s="163"/>
      <c r="GG135" s="163"/>
      <c r="GH135" s="163"/>
      <c r="GI135" s="163"/>
      <c r="GJ135" s="163"/>
      <c r="GK135" s="163"/>
      <c r="GL135" s="163"/>
      <c r="GM135" s="163"/>
      <c r="GN135" s="163"/>
      <c r="GO135" s="163"/>
      <c r="GP135" s="163"/>
      <c r="GQ135" s="163"/>
      <c r="GR135" s="163"/>
      <c r="GS135" s="163"/>
      <c r="GT135" s="163"/>
      <c r="GU135" s="163"/>
      <c r="GV135" s="163"/>
      <c r="GW135" s="163"/>
      <c r="GX135" s="163"/>
      <c r="GY135" s="163"/>
      <c r="GZ135" s="163"/>
      <c r="HA135" s="163"/>
      <c r="HB135" s="163"/>
      <c r="HC135" s="163"/>
      <c r="HD135" s="163"/>
      <c r="HE135" s="163"/>
      <c r="HF135" s="163"/>
    </row>
    <row r="136" spans="1:214" outlineLevel="1" x14ac:dyDescent="0.2">
      <c r="A136" s="163"/>
      <c r="B136" s="177" t="s">
        <v>249</v>
      </c>
      <c r="C136" s="173">
        <v>2023</v>
      </c>
      <c r="D136" s="163"/>
      <c r="E136" s="163" t="s">
        <v>79</v>
      </c>
      <c r="F136" s="163"/>
      <c r="G136" s="163"/>
      <c r="H136" s="163"/>
      <c r="I136" s="163"/>
      <c r="J136" s="70"/>
      <c r="K136" s="178"/>
      <c r="L136" s="178"/>
      <c r="M136" s="178"/>
      <c r="N136" s="178"/>
      <c r="O136" s="178"/>
      <c r="P136" s="178"/>
      <c r="Q136" s="178"/>
      <c r="R136" s="178"/>
      <c r="S136" s="178"/>
      <c r="T136" s="85">
        <f t="shared" si="11"/>
        <v>5.4061663020292097E-2</v>
      </c>
      <c r="U136" s="85">
        <f t="shared" si="12"/>
        <v>4.0232672707608469E-2</v>
      </c>
      <c r="V136" s="85">
        <f t="shared" si="13"/>
        <v>3.3995270539306233E-2</v>
      </c>
      <c r="W136" s="85">
        <f t="shared" si="14"/>
        <v>3.0483080474826365E-2</v>
      </c>
      <c r="X136" s="85">
        <f t="shared" si="15"/>
        <v>2.9367446627542568E-2</v>
      </c>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c r="BF136" s="163"/>
      <c r="BG136" s="163"/>
      <c r="BH136" s="163"/>
      <c r="BI136" s="163"/>
      <c r="BJ136" s="163"/>
      <c r="BK136" s="163"/>
      <c r="BL136" s="163"/>
      <c r="BM136" s="163"/>
      <c r="BN136" s="163"/>
      <c r="BO136" s="163"/>
      <c r="BP136" s="163"/>
      <c r="BQ136" s="163"/>
      <c r="BR136" s="163"/>
      <c r="BS136" s="163"/>
      <c r="BT136" s="163"/>
      <c r="BU136" s="163"/>
      <c r="BV136" s="163"/>
      <c r="BW136" s="163"/>
      <c r="BX136" s="163"/>
      <c r="BY136" s="163"/>
      <c r="BZ136" s="163"/>
      <c r="CA136" s="163"/>
      <c r="CB136" s="163"/>
      <c r="CC136" s="163"/>
      <c r="CD136" s="163"/>
      <c r="CE136" s="163"/>
      <c r="CF136" s="163"/>
      <c r="CG136" s="163"/>
      <c r="CH136" s="163"/>
      <c r="CI136" s="163"/>
      <c r="CJ136" s="163"/>
      <c r="CK136" s="163"/>
      <c r="CL136" s="163"/>
      <c r="CM136" s="163"/>
      <c r="CN136" s="163"/>
      <c r="CO136" s="163"/>
      <c r="CP136" s="163"/>
      <c r="CQ136" s="163"/>
      <c r="CR136" s="163"/>
      <c r="CS136" s="163"/>
      <c r="CT136" s="163"/>
      <c r="CU136" s="163"/>
      <c r="CV136" s="163"/>
      <c r="CW136" s="163"/>
      <c r="CX136" s="163"/>
      <c r="CY136" s="163"/>
      <c r="CZ136" s="163"/>
      <c r="DA136" s="163"/>
      <c r="DB136" s="163"/>
      <c r="DC136" s="163"/>
      <c r="DD136" s="163"/>
      <c r="DE136" s="163"/>
      <c r="DF136" s="163"/>
      <c r="DG136" s="163"/>
      <c r="DH136" s="163"/>
      <c r="DI136" s="163"/>
      <c r="DJ136" s="163"/>
      <c r="DK136" s="163"/>
      <c r="DL136" s="163"/>
      <c r="DM136" s="163"/>
      <c r="DN136" s="163"/>
      <c r="DO136" s="163"/>
      <c r="DP136" s="163"/>
      <c r="DQ136" s="163"/>
      <c r="DR136" s="163"/>
      <c r="DS136" s="163"/>
      <c r="DT136" s="163"/>
      <c r="DU136" s="163"/>
      <c r="DV136" s="163"/>
      <c r="DW136" s="163"/>
      <c r="DX136" s="163"/>
      <c r="DY136" s="163"/>
      <c r="DZ136" s="163"/>
      <c r="EA136" s="163"/>
      <c r="EB136" s="163"/>
      <c r="EC136" s="163"/>
      <c r="ED136" s="163"/>
      <c r="EE136" s="163"/>
      <c r="EF136" s="163"/>
      <c r="EG136" s="163"/>
      <c r="EH136" s="163"/>
      <c r="EI136" s="163"/>
      <c r="EJ136" s="163"/>
      <c r="EK136" s="163"/>
      <c r="EL136" s="163"/>
      <c r="EM136" s="163"/>
      <c r="EN136" s="163"/>
      <c r="EO136" s="163"/>
      <c r="EP136" s="163"/>
      <c r="EQ136" s="163"/>
      <c r="ER136" s="163"/>
      <c r="ES136" s="163"/>
      <c r="ET136" s="163"/>
      <c r="EU136" s="163"/>
      <c r="EV136" s="163"/>
      <c r="EW136" s="163"/>
      <c r="EX136" s="163"/>
      <c r="EY136" s="163"/>
      <c r="EZ136" s="163"/>
      <c r="FA136" s="163"/>
      <c r="FB136" s="163"/>
      <c r="FC136" s="163"/>
      <c r="FD136" s="163"/>
      <c r="FE136" s="163"/>
      <c r="FF136" s="163"/>
      <c r="FG136" s="163"/>
      <c r="FH136" s="163"/>
      <c r="FI136" s="163"/>
      <c r="FJ136" s="163"/>
      <c r="FK136" s="163"/>
      <c r="FL136" s="163"/>
      <c r="FM136" s="163"/>
      <c r="FN136" s="163"/>
      <c r="FO136" s="163"/>
      <c r="FP136" s="163"/>
      <c r="FQ136" s="163"/>
      <c r="FR136" s="163"/>
      <c r="FS136" s="163"/>
      <c r="FT136" s="163"/>
      <c r="FU136" s="163"/>
      <c r="FV136" s="163"/>
      <c r="FW136" s="163"/>
      <c r="FX136" s="163"/>
      <c r="FY136" s="163"/>
      <c r="FZ136" s="163"/>
      <c r="GA136" s="163"/>
      <c r="GB136" s="163"/>
      <c r="GC136" s="163"/>
      <c r="GD136" s="163"/>
      <c r="GE136" s="163"/>
      <c r="GF136" s="163"/>
      <c r="GG136" s="163"/>
      <c r="GH136" s="163"/>
      <c r="GI136" s="163"/>
      <c r="GJ136" s="163"/>
      <c r="GK136" s="163"/>
      <c r="GL136" s="163"/>
      <c r="GM136" s="163"/>
      <c r="GN136" s="163"/>
      <c r="GO136" s="163"/>
      <c r="GP136" s="163"/>
      <c r="GQ136" s="163"/>
      <c r="GR136" s="163"/>
      <c r="GS136" s="163"/>
      <c r="GT136" s="163"/>
      <c r="GU136" s="163"/>
      <c r="GV136" s="163"/>
      <c r="GW136" s="163"/>
      <c r="GX136" s="163"/>
      <c r="GY136" s="163"/>
      <c r="GZ136" s="163"/>
      <c r="HA136" s="163"/>
      <c r="HB136" s="163"/>
      <c r="HC136" s="163"/>
      <c r="HD136" s="163"/>
      <c r="HE136" s="163"/>
      <c r="HF136" s="163"/>
    </row>
    <row r="137" spans="1:214" outlineLevel="1" x14ac:dyDescent="0.2">
      <c r="A137" s="163"/>
      <c r="B137" s="177" t="s">
        <v>249</v>
      </c>
      <c r="C137" s="173">
        <v>2024</v>
      </c>
      <c r="D137" s="163"/>
      <c r="E137" s="163" t="s">
        <v>79</v>
      </c>
      <c r="F137" s="163"/>
      <c r="G137" s="163"/>
      <c r="H137" s="163"/>
      <c r="I137" s="163"/>
      <c r="J137" s="70"/>
      <c r="K137" s="178"/>
      <c r="L137" s="178"/>
      <c r="M137" s="178"/>
      <c r="N137" s="178"/>
      <c r="O137" s="178"/>
      <c r="P137" s="178"/>
      <c r="Q137" s="178"/>
      <c r="R137" s="178"/>
      <c r="S137" s="178"/>
      <c r="T137" s="85">
        <f t="shared" si="11"/>
        <v>0</v>
      </c>
      <c r="U137" s="85">
        <f t="shared" si="12"/>
        <v>0</v>
      </c>
      <c r="V137" s="85">
        <f t="shared" si="13"/>
        <v>0</v>
      </c>
      <c r="W137" s="85">
        <f t="shared" si="14"/>
        <v>0</v>
      </c>
      <c r="X137" s="85">
        <f t="shared" si="15"/>
        <v>0</v>
      </c>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row>
    <row r="138" spans="1:214" outlineLevel="1" x14ac:dyDescent="0.2">
      <c r="A138" s="163"/>
      <c r="B138" s="177" t="s">
        <v>249</v>
      </c>
      <c r="C138" s="173">
        <v>2025</v>
      </c>
      <c r="D138" s="163"/>
      <c r="E138" s="163" t="s">
        <v>79</v>
      </c>
      <c r="F138" s="163"/>
      <c r="G138" s="163"/>
      <c r="H138" s="163"/>
      <c r="I138" s="163"/>
      <c r="J138" s="70"/>
      <c r="K138" s="178"/>
      <c r="L138" s="178"/>
      <c r="M138" s="178"/>
      <c r="N138" s="178"/>
      <c r="O138" s="178"/>
      <c r="P138" s="178"/>
      <c r="Q138" s="178"/>
      <c r="R138" s="178"/>
      <c r="S138" s="178"/>
      <c r="T138" s="85">
        <f t="shared" si="11"/>
        <v>0.20184761790567762</v>
      </c>
      <c r="U138" s="85">
        <f t="shared" si="12"/>
        <v>0.15021493410147893</v>
      </c>
      <c r="V138" s="85">
        <f t="shared" si="13"/>
        <v>0.12692662406338509</v>
      </c>
      <c r="W138" s="85">
        <f t="shared" si="14"/>
        <v>0.11381331680383681</v>
      </c>
      <c r="X138" s="85">
        <f t="shared" si="15"/>
        <v>0.10964792451013959</v>
      </c>
      <c r="Y138" s="163"/>
      <c r="Z138" s="163"/>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c r="AX138" s="163"/>
      <c r="AY138" s="163"/>
      <c r="AZ138" s="163"/>
      <c r="BA138" s="163"/>
      <c r="BB138" s="163"/>
      <c r="BC138" s="163"/>
      <c r="BD138" s="163"/>
      <c r="BE138" s="163"/>
      <c r="BF138" s="163"/>
      <c r="BG138" s="163"/>
      <c r="BH138" s="163"/>
      <c r="BI138" s="163"/>
      <c r="BJ138" s="163"/>
      <c r="BK138" s="163"/>
      <c r="BL138" s="163"/>
      <c r="BM138" s="163"/>
      <c r="BN138" s="163"/>
      <c r="BO138" s="163"/>
      <c r="BP138" s="163"/>
      <c r="BQ138" s="163"/>
      <c r="BR138" s="163"/>
      <c r="BS138" s="163"/>
      <c r="BT138" s="163"/>
      <c r="BU138" s="163"/>
      <c r="BV138" s="163"/>
      <c r="BW138" s="163"/>
      <c r="BX138" s="163"/>
      <c r="BY138" s="163"/>
      <c r="BZ138" s="163"/>
      <c r="CA138" s="163"/>
      <c r="CB138" s="163"/>
      <c r="CC138" s="163"/>
      <c r="CD138" s="163"/>
      <c r="CE138" s="163"/>
      <c r="CF138" s="163"/>
      <c r="CG138" s="163"/>
      <c r="CH138" s="163"/>
      <c r="CI138" s="163"/>
      <c r="CJ138" s="163"/>
      <c r="CK138" s="163"/>
      <c r="CL138" s="163"/>
      <c r="CM138" s="163"/>
      <c r="CN138" s="163"/>
      <c r="CO138" s="163"/>
      <c r="CP138" s="163"/>
      <c r="CQ138" s="163"/>
      <c r="CR138" s="163"/>
      <c r="CS138" s="163"/>
      <c r="CT138" s="163"/>
      <c r="CU138" s="163"/>
      <c r="CV138" s="163"/>
      <c r="CW138" s="163"/>
      <c r="CX138" s="163"/>
      <c r="CY138" s="163"/>
      <c r="CZ138" s="163"/>
      <c r="DA138" s="163"/>
      <c r="DB138" s="163"/>
      <c r="DC138" s="163"/>
      <c r="DD138" s="163"/>
      <c r="DE138" s="163"/>
      <c r="DF138" s="163"/>
      <c r="DG138" s="163"/>
      <c r="DH138" s="163"/>
      <c r="DI138" s="163"/>
      <c r="DJ138" s="163"/>
      <c r="DK138" s="163"/>
      <c r="DL138" s="163"/>
      <c r="DM138" s="163"/>
      <c r="DN138" s="163"/>
      <c r="DO138" s="163"/>
      <c r="DP138" s="163"/>
      <c r="DQ138" s="163"/>
      <c r="DR138" s="163"/>
      <c r="DS138" s="163"/>
      <c r="DT138" s="163"/>
      <c r="DU138" s="163"/>
      <c r="DV138" s="163"/>
      <c r="DW138" s="163"/>
      <c r="DX138" s="163"/>
      <c r="DY138" s="163"/>
      <c r="DZ138" s="163"/>
      <c r="EA138" s="163"/>
      <c r="EB138" s="163"/>
      <c r="EC138" s="163"/>
      <c r="ED138" s="163"/>
      <c r="EE138" s="163"/>
      <c r="EF138" s="163"/>
      <c r="EG138" s="163"/>
      <c r="EH138" s="163"/>
      <c r="EI138" s="163"/>
      <c r="EJ138" s="163"/>
      <c r="EK138" s="163"/>
      <c r="EL138" s="163"/>
      <c r="EM138" s="163"/>
      <c r="EN138" s="163"/>
      <c r="EO138" s="163"/>
      <c r="EP138" s="163"/>
      <c r="EQ138" s="163"/>
      <c r="ER138" s="163"/>
      <c r="ES138" s="163"/>
      <c r="ET138" s="163"/>
      <c r="EU138" s="163"/>
      <c r="EV138" s="163"/>
      <c r="EW138" s="163"/>
      <c r="EX138" s="163"/>
      <c r="EY138" s="163"/>
      <c r="EZ138" s="163"/>
      <c r="FA138" s="163"/>
      <c r="FB138" s="163"/>
      <c r="FC138" s="163"/>
      <c r="FD138" s="163"/>
      <c r="FE138" s="163"/>
      <c r="FF138" s="163"/>
      <c r="FG138" s="163"/>
      <c r="FH138" s="163"/>
      <c r="FI138" s="163"/>
      <c r="FJ138" s="163"/>
      <c r="FK138" s="163"/>
      <c r="FL138" s="163"/>
      <c r="FM138" s="163"/>
      <c r="FN138" s="163"/>
      <c r="FO138" s="163"/>
      <c r="FP138" s="163"/>
      <c r="FQ138" s="163"/>
      <c r="FR138" s="163"/>
      <c r="FS138" s="163"/>
      <c r="FT138" s="163"/>
      <c r="FU138" s="163"/>
      <c r="FV138" s="163"/>
      <c r="FW138" s="163"/>
      <c r="FX138" s="163"/>
      <c r="FY138" s="163"/>
      <c r="FZ138" s="163"/>
      <c r="GA138" s="163"/>
      <c r="GB138" s="163"/>
      <c r="GC138" s="163"/>
      <c r="GD138" s="163"/>
      <c r="GE138" s="163"/>
      <c r="GF138" s="163"/>
      <c r="GG138" s="163"/>
      <c r="GH138" s="163"/>
      <c r="GI138" s="163"/>
      <c r="GJ138" s="163"/>
      <c r="GK138" s="163"/>
      <c r="GL138" s="163"/>
      <c r="GM138" s="163"/>
      <c r="GN138" s="163"/>
      <c r="GO138" s="163"/>
      <c r="GP138" s="163"/>
      <c r="GQ138" s="163"/>
      <c r="GR138" s="163"/>
      <c r="GS138" s="163"/>
      <c r="GT138" s="163"/>
      <c r="GU138" s="163"/>
      <c r="GV138" s="163"/>
      <c r="GW138" s="163"/>
      <c r="GX138" s="163"/>
      <c r="GY138" s="163"/>
      <c r="GZ138" s="163"/>
      <c r="HA138" s="163"/>
      <c r="HB138" s="163"/>
      <c r="HC138" s="163"/>
      <c r="HD138" s="163"/>
      <c r="HE138" s="163"/>
      <c r="HF138" s="163"/>
    </row>
    <row r="139" spans="1:214" outlineLevel="1" x14ac:dyDescent="0.2">
      <c r="A139" s="163"/>
      <c r="B139" s="177" t="s">
        <v>249</v>
      </c>
      <c r="C139" s="173">
        <v>2026</v>
      </c>
      <c r="D139" s="163"/>
      <c r="E139" s="163" t="s">
        <v>79</v>
      </c>
      <c r="F139" s="163"/>
      <c r="G139" s="163"/>
      <c r="H139" s="163"/>
      <c r="I139" s="163"/>
      <c r="J139" s="70"/>
      <c r="K139" s="178"/>
      <c r="L139" s="178"/>
      <c r="M139" s="178"/>
      <c r="N139" s="178"/>
      <c r="O139" s="178"/>
      <c r="P139" s="178"/>
      <c r="Q139" s="178"/>
      <c r="R139" s="178"/>
      <c r="S139" s="178"/>
      <c r="T139" s="85">
        <f t="shared" si="11"/>
        <v>0.30382270858018168</v>
      </c>
      <c r="U139" s="85">
        <f t="shared" si="12"/>
        <v>0.22610476468060955</v>
      </c>
      <c r="V139" s="85">
        <f t="shared" si="13"/>
        <v>0.19105100725982563</v>
      </c>
      <c r="W139" s="85">
        <f t="shared" si="14"/>
        <v>0.17131274841199579</v>
      </c>
      <c r="X139" s="85">
        <f t="shared" si="15"/>
        <v>0.1650429653840807</v>
      </c>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c r="AX139" s="163"/>
      <c r="AY139" s="163"/>
      <c r="AZ139" s="163"/>
      <c r="BA139" s="163"/>
      <c r="BB139" s="163"/>
      <c r="BC139" s="163"/>
      <c r="BD139" s="163"/>
      <c r="BE139" s="163"/>
      <c r="BF139" s="163"/>
      <c r="BG139" s="163"/>
      <c r="BH139" s="163"/>
      <c r="BI139" s="163"/>
      <c r="BJ139" s="163"/>
      <c r="BK139" s="163"/>
      <c r="BL139" s="163"/>
      <c r="BM139" s="163"/>
      <c r="BN139" s="163"/>
      <c r="BO139" s="163"/>
      <c r="BP139" s="163"/>
      <c r="BQ139" s="163"/>
      <c r="BR139" s="163"/>
      <c r="BS139" s="163"/>
      <c r="BT139" s="163"/>
      <c r="BU139" s="163"/>
      <c r="BV139" s="163"/>
      <c r="BW139" s="163"/>
      <c r="BX139" s="163"/>
      <c r="BY139" s="163"/>
      <c r="BZ139" s="163"/>
      <c r="CA139" s="163"/>
      <c r="CB139" s="163"/>
      <c r="CC139" s="163"/>
      <c r="CD139" s="163"/>
      <c r="CE139" s="163"/>
      <c r="CF139" s="163"/>
      <c r="CG139" s="163"/>
      <c r="CH139" s="163"/>
      <c r="CI139" s="163"/>
      <c r="CJ139" s="163"/>
      <c r="CK139" s="163"/>
      <c r="CL139" s="163"/>
      <c r="CM139" s="163"/>
      <c r="CN139" s="163"/>
      <c r="CO139" s="163"/>
      <c r="CP139" s="163"/>
      <c r="CQ139" s="163"/>
      <c r="CR139" s="163"/>
      <c r="CS139" s="163"/>
      <c r="CT139" s="163"/>
      <c r="CU139" s="163"/>
      <c r="CV139" s="163"/>
      <c r="CW139" s="163"/>
      <c r="CX139" s="163"/>
      <c r="CY139" s="163"/>
      <c r="CZ139" s="163"/>
      <c r="DA139" s="163"/>
      <c r="DB139" s="163"/>
      <c r="DC139" s="163"/>
      <c r="DD139" s="163"/>
      <c r="DE139" s="163"/>
      <c r="DF139" s="163"/>
      <c r="DG139" s="163"/>
      <c r="DH139" s="163"/>
      <c r="DI139" s="163"/>
      <c r="DJ139" s="163"/>
      <c r="DK139" s="163"/>
      <c r="DL139" s="163"/>
      <c r="DM139" s="163"/>
      <c r="DN139" s="163"/>
      <c r="DO139" s="163"/>
      <c r="DP139" s="163"/>
      <c r="DQ139" s="163"/>
      <c r="DR139" s="163"/>
      <c r="DS139" s="163"/>
      <c r="DT139" s="163"/>
      <c r="DU139" s="163"/>
      <c r="DV139" s="163"/>
      <c r="DW139" s="163"/>
      <c r="DX139" s="163"/>
      <c r="DY139" s="163"/>
      <c r="DZ139" s="163"/>
      <c r="EA139" s="163"/>
      <c r="EB139" s="163"/>
      <c r="EC139" s="163"/>
      <c r="ED139" s="163"/>
      <c r="EE139" s="163"/>
      <c r="EF139" s="163"/>
      <c r="EG139" s="163"/>
      <c r="EH139" s="163"/>
      <c r="EI139" s="163"/>
      <c r="EJ139" s="163"/>
      <c r="EK139" s="163"/>
      <c r="EL139" s="163"/>
      <c r="EM139" s="163"/>
      <c r="EN139" s="163"/>
      <c r="EO139" s="163"/>
      <c r="EP139" s="163"/>
      <c r="EQ139" s="163"/>
      <c r="ER139" s="163"/>
      <c r="ES139" s="163"/>
      <c r="ET139" s="163"/>
      <c r="EU139" s="163"/>
      <c r="EV139" s="163"/>
      <c r="EW139" s="163"/>
      <c r="EX139" s="163"/>
      <c r="EY139" s="163"/>
      <c r="EZ139" s="163"/>
      <c r="FA139" s="163"/>
      <c r="FB139" s="163"/>
      <c r="FC139" s="163"/>
      <c r="FD139" s="163"/>
      <c r="FE139" s="163"/>
      <c r="FF139" s="163"/>
      <c r="FG139" s="163"/>
      <c r="FH139" s="163"/>
      <c r="FI139" s="163"/>
      <c r="FJ139" s="163"/>
      <c r="FK139" s="163"/>
      <c r="FL139" s="163"/>
      <c r="FM139" s="163"/>
      <c r="FN139" s="163"/>
      <c r="FO139" s="163"/>
      <c r="FP139" s="163"/>
      <c r="FQ139" s="163"/>
      <c r="FR139" s="163"/>
      <c r="FS139" s="163"/>
      <c r="FT139" s="163"/>
      <c r="FU139" s="163"/>
      <c r="FV139" s="163"/>
      <c r="FW139" s="163"/>
      <c r="FX139" s="163"/>
      <c r="FY139" s="163"/>
      <c r="FZ139" s="163"/>
      <c r="GA139" s="163"/>
      <c r="GB139" s="163"/>
      <c r="GC139" s="163"/>
      <c r="GD139" s="163"/>
      <c r="GE139" s="163"/>
      <c r="GF139" s="163"/>
      <c r="GG139" s="163"/>
      <c r="GH139" s="163"/>
      <c r="GI139" s="163"/>
      <c r="GJ139" s="163"/>
      <c r="GK139" s="163"/>
      <c r="GL139" s="163"/>
      <c r="GM139" s="163"/>
      <c r="GN139" s="163"/>
      <c r="GO139" s="163"/>
      <c r="GP139" s="163"/>
      <c r="GQ139" s="163"/>
      <c r="GR139" s="163"/>
      <c r="GS139" s="163"/>
      <c r="GT139" s="163"/>
      <c r="GU139" s="163"/>
      <c r="GV139" s="163"/>
      <c r="GW139" s="163"/>
      <c r="GX139" s="163"/>
      <c r="GY139" s="163"/>
      <c r="GZ139" s="163"/>
      <c r="HA139" s="163"/>
      <c r="HB139" s="163"/>
      <c r="HC139" s="163"/>
      <c r="HD139" s="163"/>
      <c r="HE139" s="163"/>
      <c r="HF139" s="163"/>
    </row>
    <row r="140" spans="1:214" outlineLevel="1" x14ac:dyDescent="0.2">
      <c r="A140" s="163"/>
      <c r="B140" s="177" t="s">
        <v>249</v>
      </c>
      <c r="C140" s="173">
        <v>2027</v>
      </c>
      <c r="D140" s="163"/>
      <c r="E140" s="163" t="s">
        <v>79</v>
      </c>
      <c r="F140" s="163"/>
      <c r="G140" s="163"/>
      <c r="H140" s="163"/>
      <c r="I140" s="163"/>
      <c r="J140" s="70"/>
      <c r="K140" s="178"/>
      <c r="L140" s="178"/>
      <c r="M140" s="178"/>
      <c r="N140" s="178"/>
      <c r="O140" s="178"/>
      <c r="P140" s="178"/>
      <c r="Q140" s="178"/>
      <c r="R140" s="178"/>
      <c r="S140" s="178"/>
      <c r="T140" s="85">
        <f t="shared" si="11"/>
        <v>0.33385510957751374</v>
      </c>
      <c r="U140" s="85">
        <f t="shared" si="12"/>
        <v>0.24845486810779757</v>
      </c>
      <c r="V140" s="85">
        <f t="shared" si="13"/>
        <v>0.20993610142472424</v>
      </c>
      <c r="W140" s="85">
        <f t="shared" si="14"/>
        <v>0.18824674646733311</v>
      </c>
      <c r="X140" s="85">
        <f t="shared" si="15"/>
        <v>0.18135720516347956</v>
      </c>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3"/>
      <c r="AY140" s="163"/>
      <c r="AZ140" s="163"/>
      <c r="BA140" s="163"/>
      <c r="BB140" s="163"/>
      <c r="BC140" s="163"/>
      <c r="BD140" s="163"/>
      <c r="BE140" s="163"/>
      <c r="BF140" s="163"/>
      <c r="BG140" s="163"/>
      <c r="BH140" s="163"/>
      <c r="BI140" s="163"/>
      <c r="BJ140" s="163"/>
      <c r="BK140" s="163"/>
      <c r="BL140" s="163"/>
      <c r="BM140" s="163"/>
      <c r="BN140" s="163"/>
      <c r="BO140" s="163"/>
      <c r="BP140" s="163"/>
      <c r="BQ140" s="163"/>
      <c r="BR140" s="163"/>
      <c r="BS140" s="163"/>
      <c r="BT140" s="163"/>
      <c r="BU140" s="163"/>
      <c r="BV140" s="163"/>
      <c r="BW140" s="163"/>
      <c r="BX140" s="163"/>
      <c r="BY140" s="163"/>
      <c r="BZ140" s="163"/>
      <c r="CA140" s="163"/>
      <c r="CB140" s="163"/>
      <c r="CC140" s="163"/>
      <c r="CD140" s="163"/>
      <c r="CE140" s="163"/>
      <c r="CF140" s="163"/>
      <c r="CG140" s="163"/>
      <c r="CH140" s="163"/>
      <c r="CI140" s="163"/>
      <c r="CJ140" s="163"/>
      <c r="CK140" s="163"/>
      <c r="CL140" s="163"/>
      <c r="CM140" s="163"/>
      <c r="CN140" s="163"/>
      <c r="CO140" s="163"/>
      <c r="CP140" s="163"/>
      <c r="CQ140" s="163"/>
      <c r="CR140" s="163"/>
      <c r="CS140" s="163"/>
      <c r="CT140" s="163"/>
      <c r="CU140" s="163"/>
      <c r="CV140" s="163"/>
      <c r="CW140" s="163"/>
      <c r="CX140" s="163"/>
      <c r="CY140" s="163"/>
      <c r="CZ140" s="163"/>
      <c r="DA140" s="163"/>
      <c r="DB140" s="163"/>
      <c r="DC140" s="163"/>
      <c r="DD140" s="163"/>
      <c r="DE140" s="163"/>
      <c r="DF140" s="163"/>
      <c r="DG140" s="163"/>
      <c r="DH140" s="163"/>
      <c r="DI140" s="163"/>
      <c r="DJ140" s="163"/>
      <c r="DK140" s="163"/>
      <c r="DL140" s="163"/>
      <c r="DM140" s="163"/>
      <c r="DN140" s="163"/>
      <c r="DO140" s="163"/>
      <c r="DP140" s="163"/>
      <c r="DQ140" s="163"/>
      <c r="DR140" s="163"/>
      <c r="DS140" s="163"/>
      <c r="DT140" s="163"/>
      <c r="DU140" s="163"/>
      <c r="DV140" s="163"/>
      <c r="DW140" s="163"/>
      <c r="DX140" s="163"/>
      <c r="DY140" s="163"/>
      <c r="DZ140" s="163"/>
      <c r="EA140" s="163"/>
      <c r="EB140" s="163"/>
      <c r="EC140" s="163"/>
      <c r="ED140" s="163"/>
      <c r="EE140" s="163"/>
      <c r="EF140" s="163"/>
      <c r="EG140" s="163"/>
      <c r="EH140" s="163"/>
      <c r="EI140" s="163"/>
      <c r="EJ140" s="163"/>
      <c r="EK140" s="163"/>
      <c r="EL140" s="163"/>
      <c r="EM140" s="163"/>
      <c r="EN140" s="163"/>
      <c r="EO140" s="163"/>
      <c r="EP140" s="163"/>
      <c r="EQ140" s="163"/>
      <c r="ER140" s="163"/>
      <c r="ES140" s="163"/>
      <c r="ET140" s="163"/>
      <c r="EU140" s="163"/>
      <c r="EV140" s="163"/>
      <c r="EW140" s="163"/>
      <c r="EX140" s="163"/>
      <c r="EY140" s="163"/>
      <c r="EZ140" s="163"/>
      <c r="FA140" s="163"/>
      <c r="FB140" s="163"/>
      <c r="FC140" s="163"/>
      <c r="FD140" s="163"/>
      <c r="FE140" s="163"/>
      <c r="FF140" s="163"/>
      <c r="FG140" s="163"/>
      <c r="FH140" s="163"/>
      <c r="FI140" s="163"/>
      <c r="FJ140" s="163"/>
      <c r="FK140" s="163"/>
      <c r="FL140" s="163"/>
      <c r="FM140" s="163"/>
      <c r="FN140" s="163"/>
      <c r="FO140" s="163"/>
      <c r="FP140" s="163"/>
      <c r="FQ140" s="163"/>
      <c r="FR140" s="163"/>
      <c r="FS140" s="163"/>
      <c r="FT140" s="163"/>
      <c r="FU140" s="163"/>
      <c r="FV140" s="163"/>
      <c r="FW140" s="163"/>
      <c r="FX140" s="163"/>
      <c r="FY140" s="163"/>
      <c r="FZ140" s="163"/>
      <c r="GA140" s="163"/>
      <c r="GB140" s="163"/>
      <c r="GC140" s="163"/>
      <c r="GD140" s="163"/>
      <c r="GE140" s="163"/>
      <c r="GF140" s="163"/>
      <c r="GG140" s="163"/>
      <c r="GH140" s="163"/>
      <c r="GI140" s="163"/>
      <c r="GJ140" s="163"/>
      <c r="GK140" s="163"/>
      <c r="GL140" s="163"/>
      <c r="GM140" s="163"/>
      <c r="GN140" s="163"/>
      <c r="GO140" s="163"/>
      <c r="GP140" s="163"/>
      <c r="GQ140" s="163"/>
      <c r="GR140" s="163"/>
      <c r="GS140" s="163"/>
      <c r="GT140" s="163"/>
      <c r="GU140" s="163"/>
      <c r="GV140" s="163"/>
      <c r="GW140" s="163"/>
      <c r="GX140" s="163"/>
      <c r="GY140" s="163"/>
      <c r="GZ140" s="163"/>
      <c r="HA140" s="163"/>
      <c r="HB140" s="163"/>
      <c r="HC140" s="163"/>
      <c r="HD140" s="163"/>
      <c r="HE140" s="163"/>
      <c r="HF140" s="163"/>
    </row>
    <row r="141" spans="1:214" outlineLevel="1" x14ac:dyDescent="0.2">
      <c r="A141" s="163"/>
      <c r="B141" s="177" t="s">
        <v>249</v>
      </c>
      <c r="C141" s="173">
        <v>2028</v>
      </c>
      <c r="D141" s="163"/>
      <c r="E141" s="163" t="s">
        <v>79</v>
      </c>
      <c r="F141" s="163"/>
      <c r="G141" s="163"/>
      <c r="H141" s="163"/>
      <c r="I141" s="163"/>
      <c r="J141" s="70"/>
      <c r="K141" s="178"/>
      <c r="L141" s="178"/>
      <c r="M141" s="178"/>
      <c r="N141" s="178"/>
      <c r="O141" s="178"/>
      <c r="P141" s="178"/>
      <c r="Q141" s="178"/>
      <c r="R141" s="178"/>
      <c r="S141" s="178"/>
      <c r="T141" s="85"/>
      <c r="U141" s="85">
        <f t="shared" si="12"/>
        <v>0.25588519058207676</v>
      </c>
      <c r="V141" s="85">
        <f t="shared" si="13"/>
        <v>0.21621447682730191</v>
      </c>
      <c r="W141" s="85">
        <f t="shared" si="14"/>
        <v>0.19387647729788093</v>
      </c>
      <c r="X141" s="85">
        <f t="shared" si="15"/>
        <v>0.18678089650694721</v>
      </c>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163"/>
      <c r="BV141" s="163"/>
      <c r="BW141" s="163"/>
      <c r="BX141" s="163"/>
      <c r="BY141" s="163"/>
      <c r="BZ141" s="163"/>
      <c r="CA141" s="163"/>
      <c r="CB141" s="163"/>
      <c r="CC141" s="163"/>
      <c r="CD141" s="163"/>
      <c r="CE141" s="163"/>
      <c r="CF141" s="163"/>
      <c r="CG141" s="163"/>
      <c r="CH141" s="163"/>
      <c r="CI141" s="163"/>
      <c r="CJ141" s="163"/>
      <c r="CK141" s="163"/>
      <c r="CL141" s="163"/>
      <c r="CM141" s="163"/>
      <c r="CN141" s="163"/>
      <c r="CO141" s="163"/>
      <c r="CP141" s="163"/>
      <c r="CQ141" s="163"/>
      <c r="CR141" s="163"/>
      <c r="CS141" s="163"/>
      <c r="CT141" s="163"/>
      <c r="CU141" s="163"/>
      <c r="CV141" s="163"/>
      <c r="CW141" s="163"/>
      <c r="CX141" s="163"/>
      <c r="CY141" s="163"/>
      <c r="CZ141" s="163"/>
      <c r="DA141" s="163"/>
      <c r="DB141" s="163"/>
      <c r="DC141" s="163"/>
      <c r="DD141" s="163"/>
      <c r="DE141" s="163"/>
      <c r="DF141" s="163"/>
      <c r="DG141" s="163"/>
      <c r="DH141" s="163"/>
      <c r="DI141" s="163"/>
      <c r="DJ141" s="163"/>
      <c r="DK141" s="163"/>
      <c r="DL141" s="163"/>
      <c r="DM141" s="163"/>
      <c r="DN141" s="163"/>
      <c r="DO141" s="163"/>
      <c r="DP141" s="163"/>
      <c r="DQ141" s="163"/>
      <c r="DR141" s="163"/>
      <c r="DS141" s="163"/>
      <c r="DT141" s="163"/>
      <c r="DU141" s="163"/>
      <c r="DV141" s="163"/>
      <c r="DW141" s="163"/>
      <c r="DX141" s="163"/>
      <c r="DY141" s="163"/>
      <c r="DZ141" s="163"/>
      <c r="EA141" s="163"/>
      <c r="EB141" s="163"/>
      <c r="EC141" s="163"/>
      <c r="ED141" s="163"/>
      <c r="EE141" s="163"/>
      <c r="EF141" s="163"/>
      <c r="EG141" s="163"/>
      <c r="EH141" s="163"/>
      <c r="EI141" s="163"/>
      <c r="EJ141" s="163"/>
      <c r="EK141" s="163"/>
      <c r="EL141" s="163"/>
      <c r="EM141" s="163"/>
      <c r="EN141" s="163"/>
      <c r="EO141" s="163"/>
      <c r="EP141" s="163"/>
      <c r="EQ141" s="163"/>
      <c r="ER141" s="163"/>
      <c r="ES141" s="163"/>
      <c r="ET141" s="163"/>
      <c r="EU141" s="163"/>
      <c r="EV141" s="163"/>
      <c r="EW141" s="163"/>
      <c r="EX141" s="163"/>
      <c r="EY141" s="163"/>
      <c r="EZ141" s="163"/>
      <c r="FA141" s="163"/>
      <c r="FB141" s="163"/>
      <c r="FC141" s="163"/>
      <c r="FD141" s="163"/>
      <c r="FE141" s="163"/>
      <c r="FF141" s="163"/>
      <c r="FG141" s="163"/>
      <c r="FH141" s="163"/>
      <c r="FI141" s="163"/>
      <c r="FJ141" s="163"/>
      <c r="FK141" s="163"/>
      <c r="FL141" s="163"/>
      <c r="FM141" s="163"/>
      <c r="FN141" s="163"/>
      <c r="FO141" s="163"/>
      <c r="FP141" s="163"/>
      <c r="FQ141" s="163"/>
      <c r="FR141" s="163"/>
      <c r="FS141" s="163"/>
      <c r="FT141" s="163"/>
      <c r="FU141" s="163"/>
      <c r="FV141" s="163"/>
      <c r="FW141" s="163"/>
      <c r="FX141" s="163"/>
      <c r="FY141" s="163"/>
      <c r="FZ141" s="163"/>
      <c r="GA141" s="163"/>
      <c r="GB141" s="163"/>
      <c r="GC141" s="163"/>
      <c r="GD141" s="163"/>
      <c r="GE141" s="163"/>
      <c r="GF141" s="163"/>
      <c r="GG141" s="163"/>
      <c r="GH141" s="163"/>
      <c r="GI141" s="163"/>
      <c r="GJ141" s="163"/>
      <c r="GK141" s="163"/>
      <c r="GL141" s="163"/>
      <c r="GM141" s="163"/>
      <c r="GN141" s="163"/>
      <c r="GO141" s="163"/>
      <c r="GP141" s="163"/>
      <c r="GQ141" s="163"/>
      <c r="GR141" s="163"/>
      <c r="GS141" s="163"/>
      <c r="GT141" s="163"/>
      <c r="GU141" s="163"/>
      <c r="GV141" s="163"/>
      <c r="GW141" s="163"/>
      <c r="GX141" s="163"/>
      <c r="GY141" s="163"/>
      <c r="GZ141" s="163"/>
      <c r="HA141" s="163"/>
      <c r="HB141" s="163"/>
      <c r="HC141" s="163"/>
      <c r="HD141" s="163"/>
      <c r="HE141" s="163"/>
      <c r="HF141" s="163"/>
    </row>
    <row r="142" spans="1:214" outlineLevel="1" x14ac:dyDescent="0.2">
      <c r="A142" s="163"/>
      <c r="B142" s="177" t="s">
        <v>249</v>
      </c>
      <c r="C142" s="173">
        <v>2029</v>
      </c>
      <c r="D142" s="163"/>
      <c r="E142" s="163" t="s">
        <v>79</v>
      </c>
      <c r="F142" s="163"/>
      <c r="G142" s="163"/>
      <c r="H142" s="163"/>
      <c r="I142" s="163"/>
      <c r="J142" s="70"/>
      <c r="K142" s="178"/>
      <c r="L142" s="178"/>
      <c r="M142" s="178"/>
      <c r="N142" s="178"/>
      <c r="O142" s="178"/>
      <c r="P142" s="178"/>
      <c r="Q142" s="178"/>
      <c r="R142" s="178"/>
      <c r="S142" s="178"/>
      <c r="T142" s="85"/>
      <c r="U142" s="85"/>
      <c r="V142" s="85">
        <f t="shared" si="13"/>
        <v>0.17450100313800679</v>
      </c>
      <c r="W142" s="85">
        <f t="shared" si="14"/>
        <v>0.15647259272266831</v>
      </c>
      <c r="X142" s="85">
        <f t="shared" si="15"/>
        <v>0.15074593656146368</v>
      </c>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3"/>
      <c r="AY142" s="163"/>
      <c r="AZ142" s="163"/>
      <c r="BA142" s="163"/>
      <c r="BB142" s="163"/>
      <c r="BC142" s="163"/>
      <c r="BD142" s="163"/>
      <c r="BE142" s="163"/>
      <c r="BF142" s="163"/>
      <c r="BG142" s="163"/>
      <c r="BH142" s="163"/>
      <c r="BI142" s="163"/>
      <c r="BJ142" s="163"/>
      <c r="BK142" s="163"/>
      <c r="BL142" s="163"/>
      <c r="BM142" s="163"/>
      <c r="BN142" s="163"/>
      <c r="BO142" s="163"/>
      <c r="BP142" s="163"/>
      <c r="BQ142" s="163"/>
      <c r="BR142" s="163"/>
      <c r="BS142" s="163"/>
      <c r="BT142" s="163"/>
      <c r="BU142" s="163"/>
      <c r="BV142" s="163"/>
      <c r="BW142" s="163"/>
      <c r="BX142" s="163"/>
      <c r="BY142" s="163"/>
      <c r="BZ142" s="163"/>
      <c r="CA142" s="163"/>
      <c r="CB142" s="163"/>
      <c r="CC142" s="163"/>
      <c r="CD142" s="163"/>
      <c r="CE142" s="163"/>
      <c r="CF142" s="163"/>
      <c r="CG142" s="163"/>
      <c r="CH142" s="163"/>
      <c r="CI142" s="163"/>
      <c r="CJ142" s="163"/>
      <c r="CK142" s="163"/>
      <c r="CL142" s="163"/>
      <c r="CM142" s="163"/>
      <c r="CN142" s="163"/>
      <c r="CO142" s="163"/>
      <c r="CP142" s="163"/>
      <c r="CQ142" s="163"/>
      <c r="CR142" s="163"/>
      <c r="CS142" s="163"/>
      <c r="CT142" s="163"/>
      <c r="CU142" s="163"/>
      <c r="CV142" s="163"/>
      <c r="CW142" s="163"/>
      <c r="CX142" s="163"/>
      <c r="CY142" s="163"/>
      <c r="CZ142" s="163"/>
      <c r="DA142" s="163"/>
      <c r="DB142" s="163"/>
      <c r="DC142" s="163"/>
      <c r="DD142" s="163"/>
      <c r="DE142" s="163"/>
      <c r="DF142" s="163"/>
      <c r="DG142" s="163"/>
      <c r="DH142" s="163"/>
      <c r="DI142" s="163"/>
      <c r="DJ142" s="163"/>
      <c r="DK142" s="163"/>
      <c r="DL142" s="163"/>
      <c r="DM142" s="163"/>
      <c r="DN142" s="163"/>
      <c r="DO142" s="163"/>
      <c r="DP142" s="163"/>
      <c r="DQ142" s="163"/>
      <c r="DR142" s="163"/>
      <c r="DS142" s="163"/>
      <c r="DT142" s="163"/>
      <c r="DU142" s="163"/>
      <c r="DV142" s="163"/>
      <c r="DW142" s="163"/>
      <c r="DX142" s="163"/>
      <c r="DY142" s="163"/>
      <c r="DZ142" s="163"/>
      <c r="EA142" s="163"/>
      <c r="EB142" s="163"/>
      <c r="EC142" s="163"/>
      <c r="ED142" s="163"/>
      <c r="EE142" s="163"/>
      <c r="EF142" s="163"/>
      <c r="EG142" s="163"/>
      <c r="EH142" s="163"/>
      <c r="EI142" s="163"/>
      <c r="EJ142" s="163"/>
      <c r="EK142" s="163"/>
      <c r="EL142" s="163"/>
      <c r="EM142" s="163"/>
      <c r="EN142" s="163"/>
      <c r="EO142" s="163"/>
      <c r="EP142" s="163"/>
      <c r="EQ142" s="163"/>
      <c r="ER142" s="163"/>
      <c r="ES142" s="163"/>
      <c r="ET142" s="163"/>
      <c r="EU142" s="163"/>
      <c r="EV142" s="163"/>
      <c r="EW142" s="163"/>
      <c r="EX142" s="163"/>
      <c r="EY142" s="163"/>
      <c r="EZ142" s="163"/>
      <c r="FA142" s="163"/>
      <c r="FB142" s="163"/>
      <c r="FC142" s="163"/>
      <c r="FD142" s="163"/>
      <c r="FE142" s="163"/>
      <c r="FF142" s="163"/>
      <c r="FG142" s="163"/>
      <c r="FH142" s="163"/>
      <c r="FI142" s="163"/>
      <c r="FJ142" s="163"/>
      <c r="FK142" s="163"/>
      <c r="FL142" s="163"/>
      <c r="FM142" s="163"/>
      <c r="FN142" s="163"/>
      <c r="FO142" s="163"/>
      <c r="FP142" s="163"/>
      <c r="FQ142" s="163"/>
      <c r="FR142" s="163"/>
      <c r="FS142" s="163"/>
      <c r="FT142" s="163"/>
      <c r="FU142" s="163"/>
      <c r="FV142" s="163"/>
      <c r="FW142" s="163"/>
      <c r="FX142" s="163"/>
      <c r="FY142" s="163"/>
      <c r="FZ142" s="163"/>
      <c r="GA142" s="163"/>
      <c r="GB142" s="163"/>
      <c r="GC142" s="163"/>
      <c r="GD142" s="163"/>
      <c r="GE142" s="163"/>
      <c r="GF142" s="163"/>
      <c r="GG142" s="163"/>
      <c r="GH142" s="163"/>
      <c r="GI142" s="163"/>
      <c r="GJ142" s="163"/>
      <c r="GK142" s="163"/>
      <c r="GL142" s="163"/>
      <c r="GM142" s="163"/>
      <c r="GN142" s="163"/>
      <c r="GO142" s="163"/>
      <c r="GP142" s="163"/>
      <c r="GQ142" s="163"/>
      <c r="GR142" s="163"/>
      <c r="GS142" s="163"/>
      <c r="GT142" s="163"/>
      <c r="GU142" s="163"/>
      <c r="GV142" s="163"/>
      <c r="GW142" s="163"/>
      <c r="GX142" s="163"/>
      <c r="GY142" s="163"/>
      <c r="GZ142" s="163"/>
      <c r="HA142" s="163"/>
      <c r="HB142" s="163"/>
      <c r="HC142" s="163"/>
      <c r="HD142" s="163"/>
      <c r="HE142" s="163"/>
      <c r="HF142" s="163"/>
    </row>
    <row r="143" spans="1:214" outlineLevel="1" x14ac:dyDescent="0.2">
      <c r="A143" s="163"/>
      <c r="B143" s="177" t="s">
        <v>249</v>
      </c>
      <c r="C143" s="173">
        <v>2030</v>
      </c>
      <c r="D143" s="163"/>
      <c r="E143" s="163" t="s">
        <v>79</v>
      </c>
      <c r="F143" s="163"/>
      <c r="G143" s="163"/>
      <c r="H143" s="163"/>
      <c r="I143" s="163"/>
      <c r="J143" s="70"/>
      <c r="K143" s="178"/>
      <c r="L143" s="178"/>
      <c r="M143" s="178"/>
      <c r="N143" s="178"/>
      <c r="O143" s="178"/>
      <c r="P143" s="178"/>
      <c r="Q143" s="178"/>
      <c r="R143" s="178"/>
      <c r="S143" s="178"/>
      <c r="T143" s="85"/>
      <c r="U143" s="85"/>
      <c r="V143" s="85"/>
      <c r="W143" s="85">
        <f t="shared" si="14"/>
        <v>0.1215024069928078</v>
      </c>
      <c r="X143" s="85">
        <f t="shared" si="15"/>
        <v>0.1170556058278281</v>
      </c>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c r="BJ143" s="163"/>
      <c r="BK143" s="163"/>
      <c r="BL143" s="163"/>
      <c r="BM143" s="163"/>
      <c r="BN143" s="163"/>
      <c r="BO143" s="163"/>
      <c r="BP143" s="163"/>
      <c r="BQ143" s="163"/>
      <c r="BR143" s="163"/>
      <c r="BS143" s="163"/>
      <c r="BT143" s="163"/>
      <c r="BU143" s="163"/>
      <c r="BV143" s="163"/>
      <c r="BW143" s="163"/>
      <c r="BX143" s="163"/>
      <c r="BY143" s="163"/>
      <c r="BZ143" s="163"/>
      <c r="CA143" s="163"/>
      <c r="CB143" s="163"/>
      <c r="CC143" s="163"/>
      <c r="CD143" s="163"/>
      <c r="CE143" s="163"/>
      <c r="CF143" s="163"/>
      <c r="CG143" s="163"/>
      <c r="CH143" s="163"/>
      <c r="CI143" s="163"/>
      <c r="CJ143" s="163"/>
      <c r="CK143" s="163"/>
      <c r="CL143" s="163"/>
      <c r="CM143" s="163"/>
      <c r="CN143" s="163"/>
      <c r="CO143" s="163"/>
      <c r="CP143" s="163"/>
      <c r="CQ143" s="163"/>
      <c r="CR143" s="163"/>
      <c r="CS143" s="163"/>
      <c r="CT143" s="163"/>
      <c r="CU143" s="163"/>
      <c r="CV143" s="163"/>
      <c r="CW143" s="163"/>
      <c r="CX143" s="163"/>
      <c r="CY143" s="163"/>
      <c r="CZ143" s="163"/>
      <c r="DA143" s="163"/>
      <c r="DB143" s="163"/>
      <c r="DC143" s="163"/>
      <c r="DD143" s="163"/>
      <c r="DE143" s="163"/>
      <c r="DF143" s="163"/>
      <c r="DG143" s="163"/>
      <c r="DH143" s="163"/>
      <c r="DI143" s="163"/>
      <c r="DJ143" s="163"/>
      <c r="DK143" s="163"/>
      <c r="DL143" s="163"/>
      <c r="DM143" s="163"/>
      <c r="DN143" s="163"/>
      <c r="DO143" s="163"/>
      <c r="DP143" s="163"/>
      <c r="DQ143" s="163"/>
      <c r="DR143" s="163"/>
      <c r="DS143" s="163"/>
      <c r="DT143" s="163"/>
      <c r="DU143" s="163"/>
      <c r="DV143" s="163"/>
      <c r="DW143" s="163"/>
      <c r="DX143" s="163"/>
      <c r="DY143" s="163"/>
      <c r="DZ143" s="163"/>
      <c r="EA143" s="163"/>
      <c r="EB143" s="163"/>
      <c r="EC143" s="163"/>
      <c r="ED143" s="163"/>
      <c r="EE143" s="163"/>
      <c r="EF143" s="163"/>
      <c r="EG143" s="163"/>
      <c r="EH143" s="163"/>
      <c r="EI143" s="163"/>
      <c r="EJ143" s="163"/>
      <c r="EK143" s="163"/>
      <c r="EL143" s="163"/>
      <c r="EM143" s="163"/>
      <c r="EN143" s="163"/>
      <c r="EO143" s="163"/>
      <c r="EP143" s="163"/>
      <c r="EQ143" s="163"/>
      <c r="ER143" s="163"/>
      <c r="ES143" s="163"/>
      <c r="ET143" s="163"/>
      <c r="EU143" s="163"/>
      <c r="EV143" s="163"/>
      <c r="EW143" s="163"/>
      <c r="EX143" s="163"/>
      <c r="EY143" s="163"/>
      <c r="EZ143" s="163"/>
      <c r="FA143" s="163"/>
      <c r="FB143" s="163"/>
      <c r="FC143" s="163"/>
      <c r="FD143" s="163"/>
      <c r="FE143" s="163"/>
      <c r="FF143" s="163"/>
      <c r="FG143" s="163"/>
      <c r="FH143" s="163"/>
      <c r="FI143" s="163"/>
      <c r="FJ143" s="163"/>
      <c r="FK143" s="163"/>
      <c r="FL143" s="163"/>
      <c r="FM143" s="163"/>
      <c r="FN143" s="163"/>
      <c r="FO143" s="163"/>
      <c r="FP143" s="163"/>
      <c r="FQ143" s="163"/>
      <c r="FR143" s="163"/>
      <c r="FS143" s="163"/>
      <c r="FT143" s="163"/>
      <c r="FU143" s="163"/>
      <c r="FV143" s="163"/>
      <c r="FW143" s="163"/>
      <c r="FX143" s="163"/>
      <c r="FY143" s="163"/>
      <c r="FZ143" s="163"/>
      <c r="GA143" s="163"/>
      <c r="GB143" s="163"/>
      <c r="GC143" s="163"/>
      <c r="GD143" s="163"/>
      <c r="GE143" s="163"/>
      <c r="GF143" s="163"/>
      <c r="GG143" s="163"/>
      <c r="GH143" s="163"/>
      <c r="GI143" s="163"/>
      <c r="GJ143" s="163"/>
      <c r="GK143" s="163"/>
      <c r="GL143" s="163"/>
      <c r="GM143" s="163"/>
      <c r="GN143" s="163"/>
      <c r="GO143" s="163"/>
      <c r="GP143" s="163"/>
      <c r="GQ143" s="163"/>
      <c r="GR143" s="163"/>
      <c r="GS143" s="163"/>
      <c r="GT143" s="163"/>
      <c r="GU143" s="163"/>
      <c r="GV143" s="163"/>
      <c r="GW143" s="163"/>
      <c r="GX143" s="163"/>
      <c r="GY143" s="163"/>
      <c r="GZ143" s="163"/>
      <c r="HA143" s="163"/>
      <c r="HB143" s="163"/>
      <c r="HC143" s="163"/>
      <c r="HD143" s="163"/>
      <c r="HE143" s="163"/>
      <c r="HF143" s="163"/>
    </row>
    <row r="144" spans="1:214" outlineLevel="1" x14ac:dyDescent="0.2">
      <c r="A144" s="163"/>
      <c r="B144" s="177" t="s">
        <v>249</v>
      </c>
      <c r="C144" s="173">
        <v>2031</v>
      </c>
      <c r="D144" s="163"/>
      <c r="E144" s="163" t="s">
        <v>79</v>
      </c>
      <c r="F144" s="163"/>
      <c r="G144" s="163"/>
      <c r="H144" s="163"/>
      <c r="I144" s="163"/>
      <c r="J144" s="70"/>
      <c r="K144" s="178"/>
      <c r="L144" s="178"/>
      <c r="M144" s="178"/>
      <c r="N144" s="178"/>
      <c r="O144" s="178"/>
      <c r="P144" s="178"/>
      <c r="Q144" s="178"/>
      <c r="R144" s="178"/>
      <c r="S144" s="178"/>
      <c r="T144" s="85"/>
      <c r="U144" s="85"/>
      <c r="V144" s="85"/>
      <c r="W144" s="85"/>
      <c r="X144" s="85">
        <f t="shared" si="15"/>
        <v>3.6635683827141656E-2</v>
      </c>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c r="AX144" s="163"/>
      <c r="AY144" s="163"/>
      <c r="AZ144" s="163"/>
      <c r="BA144" s="163"/>
      <c r="BB144" s="163"/>
      <c r="BC144" s="163"/>
      <c r="BD144" s="163"/>
      <c r="BE144" s="163"/>
      <c r="BF144" s="163"/>
      <c r="BG144" s="163"/>
      <c r="BH144" s="163"/>
      <c r="BI144" s="163"/>
      <c r="BJ144" s="163"/>
      <c r="BK144" s="163"/>
      <c r="BL144" s="163"/>
      <c r="BM144" s="163"/>
      <c r="BN144" s="163"/>
      <c r="BO144" s="163"/>
      <c r="BP144" s="163"/>
      <c r="BQ144" s="163"/>
      <c r="BR144" s="163"/>
      <c r="BS144" s="163"/>
      <c r="BT144" s="163"/>
      <c r="BU144" s="163"/>
      <c r="BV144" s="163"/>
      <c r="BW144" s="163"/>
      <c r="BX144" s="163"/>
      <c r="BY144" s="163"/>
      <c r="BZ144" s="163"/>
      <c r="CA144" s="163"/>
      <c r="CB144" s="163"/>
      <c r="CC144" s="163"/>
      <c r="CD144" s="163"/>
      <c r="CE144" s="163"/>
      <c r="CF144" s="163"/>
      <c r="CG144" s="163"/>
      <c r="CH144" s="163"/>
      <c r="CI144" s="163"/>
      <c r="CJ144" s="163"/>
      <c r="CK144" s="163"/>
      <c r="CL144" s="163"/>
      <c r="CM144" s="163"/>
      <c r="CN144" s="163"/>
      <c r="CO144" s="163"/>
      <c r="CP144" s="163"/>
      <c r="CQ144" s="163"/>
      <c r="CR144" s="163"/>
      <c r="CS144" s="163"/>
      <c r="CT144" s="163"/>
      <c r="CU144" s="163"/>
      <c r="CV144" s="163"/>
      <c r="CW144" s="163"/>
      <c r="CX144" s="163"/>
      <c r="CY144" s="163"/>
      <c r="CZ144" s="163"/>
      <c r="DA144" s="163"/>
      <c r="DB144" s="163"/>
      <c r="DC144" s="163"/>
      <c r="DD144" s="163"/>
      <c r="DE144" s="163"/>
      <c r="DF144" s="163"/>
      <c r="DG144" s="163"/>
      <c r="DH144" s="163"/>
      <c r="DI144" s="163"/>
      <c r="DJ144" s="163"/>
      <c r="DK144" s="163"/>
      <c r="DL144" s="163"/>
      <c r="DM144" s="163"/>
      <c r="DN144" s="163"/>
      <c r="DO144" s="163"/>
      <c r="DP144" s="163"/>
      <c r="DQ144" s="163"/>
      <c r="DR144" s="163"/>
      <c r="DS144" s="163"/>
      <c r="DT144" s="163"/>
      <c r="DU144" s="163"/>
      <c r="DV144" s="163"/>
      <c r="DW144" s="163"/>
      <c r="DX144" s="163"/>
      <c r="DY144" s="163"/>
      <c r="DZ144" s="163"/>
      <c r="EA144" s="163"/>
      <c r="EB144" s="163"/>
      <c r="EC144" s="163"/>
      <c r="ED144" s="163"/>
      <c r="EE144" s="163"/>
      <c r="EF144" s="163"/>
      <c r="EG144" s="163"/>
      <c r="EH144" s="163"/>
      <c r="EI144" s="163"/>
      <c r="EJ144" s="163"/>
      <c r="EK144" s="163"/>
      <c r="EL144" s="163"/>
      <c r="EM144" s="163"/>
      <c r="EN144" s="163"/>
      <c r="EO144" s="163"/>
      <c r="EP144" s="163"/>
      <c r="EQ144" s="163"/>
      <c r="ER144" s="163"/>
      <c r="ES144" s="163"/>
      <c r="ET144" s="163"/>
      <c r="EU144" s="163"/>
      <c r="EV144" s="163"/>
      <c r="EW144" s="163"/>
      <c r="EX144" s="163"/>
      <c r="EY144" s="163"/>
      <c r="EZ144" s="163"/>
      <c r="FA144" s="163"/>
      <c r="FB144" s="163"/>
      <c r="FC144" s="163"/>
      <c r="FD144" s="163"/>
      <c r="FE144" s="163"/>
      <c r="FF144" s="163"/>
      <c r="FG144" s="163"/>
      <c r="FH144" s="163"/>
      <c r="FI144" s="163"/>
      <c r="FJ144" s="163"/>
      <c r="FK144" s="163"/>
      <c r="FL144" s="163"/>
      <c r="FM144" s="163"/>
      <c r="FN144" s="163"/>
      <c r="FO144" s="163"/>
      <c r="FP144" s="163"/>
      <c r="FQ144" s="163"/>
      <c r="FR144" s="163"/>
      <c r="FS144" s="163"/>
      <c r="FT144" s="163"/>
      <c r="FU144" s="163"/>
      <c r="FV144" s="163"/>
      <c r="FW144" s="163"/>
      <c r="FX144" s="163"/>
      <c r="FY144" s="163"/>
      <c r="FZ144" s="163"/>
      <c r="GA144" s="163"/>
      <c r="GB144" s="163"/>
      <c r="GC144" s="163"/>
      <c r="GD144" s="163"/>
      <c r="GE144" s="163"/>
      <c r="GF144" s="163"/>
      <c r="GG144" s="163"/>
      <c r="GH144" s="163"/>
      <c r="GI144" s="163"/>
      <c r="GJ144" s="163"/>
      <c r="GK144" s="163"/>
      <c r="GL144" s="163"/>
      <c r="GM144" s="163"/>
      <c r="GN144" s="163"/>
      <c r="GO144" s="163"/>
      <c r="GP144" s="163"/>
      <c r="GQ144" s="163"/>
      <c r="GR144" s="163"/>
      <c r="GS144" s="163"/>
      <c r="GT144" s="163"/>
      <c r="GU144" s="163"/>
      <c r="GV144" s="163"/>
      <c r="GW144" s="163"/>
      <c r="GX144" s="163"/>
      <c r="GY144" s="163"/>
      <c r="GZ144" s="163"/>
      <c r="HA144" s="163"/>
      <c r="HB144" s="163"/>
      <c r="HC144" s="163"/>
      <c r="HD144" s="163"/>
      <c r="HE144" s="163"/>
      <c r="HF144" s="163"/>
    </row>
    <row r="145" spans="1:214" outlineLevel="1" x14ac:dyDescent="0.2">
      <c r="A145" s="163"/>
      <c r="B145" s="173" t="s">
        <v>153</v>
      </c>
      <c r="C145" s="173"/>
      <c r="D145" s="163"/>
      <c r="E145" s="163"/>
      <c r="F145" s="163"/>
      <c r="G145" s="163"/>
      <c r="H145" s="163"/>
      <c r="I145" s="163"/>
      <c r="J145" s="163"/>
      <c r="K145" s="176"/>
      <c r="L145" s="176"/>
      <c r="M145" s="176"/>
      <c r="N145" s="176"/>
      <c r="O145" s="176"/>
      <c r="P145" s="176"/>
      <c r="Q145" s="176"/>
      <c r="R145" s="176"/>
      <c r="S145" s="176"/>
      <c r="T145" s="176">
        <f>SUM(T131:T144)</f>
        <v>1</v>
      </c>
      <c r="U145" s="176">
        <f>SUM(U131:U144)</f>
        <v>1</v>
      </c>
      <c r="V145" s="176">
        <f>SUM(V131:V144)</f>
        <v>0.99999999999999989</v>
      </c>
      <c r="W145" s="176">
        <f>SUM(W131:W144)</f>
        <v>1.0000000000000002</v>
      </c>
      <c r="X145" s="176">
        <f>SUM(X131:X144)</f>
        <v>1</v>
      </c>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c r="BJ145" s="163"/>
      <c r="BK145" s="163"/>
      <c r="BL145" s="163"/>
      <c r="BM145" s="163"/>
      <c r="BN145" s="163"/>
      <c r="BO145" s="163"/>
      <c r="BP145" s="163"/>
      <c r="BQ145" s="163"/>
      <c r="BR145" s="163"/>
      <c r="BS145" s="163"/>
      <c r="BT145" s="163"/>
      <c r="BU145" s="163"/>
      <c r="BV145" s="163"/>
      <c r="BW145" s="163"/>
      <c r="BX145" s="163"/>
      <c r="BY145" s="163"/>
      <c r="BZ145" s="163"/>
      <c r="CA145" s="163"/>
      <c r="CB145" s="163"/>
      <c r="CC145" s="163"/>
      <c r="CD145" s="163"/>
      <c r="CE145" s="163"/>
      <c r="CF145" s="163"/>
      <c r="CG145" s="163"/>
      <c r="CH145" s="163"/>
      <c r="CI145" s="163"/>
      <c r="CJ145" s="163"/>
      <c r="CK145" s="163"/>
      <c r="CL145" s="163"/>
      <c r="CM145" s="163"/>
      <c r="CN145" s="163"/>
      <c r="CO145" s="163"/>
      <c r="CP145" s="163"/>
      <c r="CQ145" s="163"/>
      <c r="CR145" s="163"/>
      <c r="CS145" s="163"/>
      <c r="CT145" s="163"/>
      <c r="CU145" s="163"/>
      <c r="CV145" s="163"/>
      <c r="CW145" s="163"/>
      <c r="CX145" s="163"/>
      <c r="CY145" s="163"/>
      <c r="CZ145" s="163"/>
      <c r="DA145" s="163"/>
      <c r="DB145" s="163"/>
      <c r="DC145" s="163"/>
      <c r="DD145" s="163"/>
      <c r="DE145" s="163"/>
      <c r="DF145" s="163"/>
      <c r="DG145" s="163"/>
      <c r="DH145" s="163"/>
      <c r="DI145" s="163"/>
      <c r="DJ145" s="163"/>
      <c r="DK145" s="163"/>
      <c r="DL145" s="163"/>
      <c r="DM145" s="163"/>
      <c r="DN145" s="163"/>
      <c r="DO145" s="163"/>
      <c r="DP145" s="163"/>
      <c r="DQ145" s="163"/>
      <c r="DR145" s="163"/>
      <c r="DS145" s="163"/>
      <c r="DT145" s="163"/>
      <c r="DU145" s="163"/>
      <c r="DV145" s="163"/>
      <c r="DW145" s="163"/>
      <c r="DX145" s="163"/>
      <c r="DY145" s="163"/>
      <c r="DZ145" s="163"/>
      <c r="EA145" s="163"/>
      <c r="EB145" s="163"/>
      <c r="EC145" s="163"/>
      <c r="ED145" s="163"/>
      <c r="EE145" s="163"/>
      <c r="EF145" s="163"/>
      <c r="EG145" s="163"/>
      <c r="EH145" s="163"/>
      <c r="EI145" s="163"/>
      <c r="EJ145" s="163"/>
      <c r="EK145" s="163"/>
      <c r="EL145" s="163"/>
      <c r="EM145" s="163"/>
      <c r="EN145" s="163"/>
      <c r="EO145" s="163"/>
      <c r="EP145" s="163"/>
      <c r="EQ145" s="163"/>
      <c r="ER145" s="163"/>
      <c r="ES145" s="163"/>
      <c r="ET145" s="163"/>
      <c r="EU145" s="163"/>
      <c r="EV145" s="163"/>
      <c r="EW145" s="163"/>
      <c r="EX145" s="163"/>
      <c r="EY145" s="163"/>
      <c r="EZ145" s="163"/>
      <c r="FA145" s="163"/>
      <c r="FB145" s="163"/>
      <c r="FC145" s="163"/>
      <c r="FD145" s="163"/>
      <c r="FE145" s="163"/>
      <c r="FF145" s="163"/>
      <c r="FG145" s="163"/>
      <c r="FH145" s="163"/>
      <c r="FI145" s="163"/>
      <c r="FJ145" s="163"/>
      <c r="FK145" s="163"/>
      <c r="FL145" s="163"/>
      <c r="FM145" s="163"/>
      <c r="FN145" s="163"/>
      <c r="FO145" s="163"/>
      <c r="FP145" s="163"/>
      <c r="FQ145" s="163"/>
      <c r="FR145" s="163"/>
      <c r="FS145" s="163"/>
      <c r="FT145" s="163"/>
      <c r="FU145" s="163"/>
      <c r="FV145" s="163"/>
      <c r="FW145" s="163"/>
      <c r="FX145" s="163"/>
      <c r="FY145" s="163"/>
      <c r="FZ145" s="163"/>
      <c r="GA145" s="163"/>
      <c r="GB145" s="163"/>
      <c r="GC145" s="163"/>
      <c r="GD145" s="163"/>
      <c r="GE145" s="163"/>
      <c r="GF145" s="163"/>
      <c r="GG145" s="163"/>
      <c r="GH145" s="163"/>
      <c r="GI145" s="163"/>
      <c r="GJ145" s="163"/>
      <c r="GK145" s="163"/>
      <c r="GL145" s="163"/>
      <c r="GM145" s="163"/>
      <c r="GN145" s="163"/>
      <c r="GO145" s="163"/>
      <c r="GP145" s="163"/>
      <c r="GQ145" s="163"/>
      <c r="GR145" s="163"/>
      <c r="GS145" s="163"/>
      <c r="GT145" s="163"/>
      <c r="GU145" s="163"/>
      <c r="GV145" s="163"/>
      <c r="GW145" s="163"/>
      <c r="GX145" s="163"/>
      <c r="GY145" s="163"/>
      <c r="GZ145" s="163"/>
      <c r="HA145" s="163"/>
      <c r="HB145" s="163"/>
      <c r="HC145" s="163"/>
      <c r="HD145" s="163"/>
      <c r="HE145" s="163"/>
      <c r="HF145" s="163"/>
    </row>
    <row r="146" spans="1:214" s="163" customFormat="1" outlineLevel="1" x14ac:dyDescent="0.2"/>
    <row r="147" spans="1:214" s="163" customFormat="1" outlineLevel="1" x14ac:dyDescent="0.2">
      <c r="B147" s="169" t="s">
        <v>316</v>
      </c>
      <c r="C147" s="169"/>
    </row>
    <row r="148" spans="1:214" s="163" customFormat="1" outlineLevel="1" x14ac:dyDescent="0.2">
      <c r="B148" s="163" t="s">
        <v>221</v>
      </c>
      <c r="E148" s="163" t="s">
        <v>79</v>
      </c>
      <c r="J148" s="70"/>
      <c r="K148" s="70"/>
      <c r="L148" s="70"/>
      <c r="M148" s="70"/>
      <c r="N148" s="70"/>
      <c r="O148" s="70"/>
      <c r="P148" s="70"/>
      <c r="Q148" s="70"/>
      <c r="R148" s="70"/>
      <c r="S148" s="70"/>
      <c r="T148" s="96" cm="1">
        <f t="array" ref="T148">SUMPRODUCT(T131:T140,TRANSPOSE(K22:T22))</f>
        <v>3.2161566236839439E-2</v>
      </c>
      <c r="U148" s="96" cm="1">
        <f t="array" ref="U148">SUMPRODUCT(U132:U141,TRANSPOSE(L22:U22))</f>
        <v>3.2704965285157497E-2</v>
      </c>
      <c r="V148" s="96" cm="1">
        <f t="array" ref="V148">SUMPRODUCT(V133:V142,TRANSPOSE(M22:V22))</f>
        <v>3.34771298449782E-2</v>
      </c>
      <c r="W148" s="96" cm="1">
        <f t="array" ref="W148">SUMPRODUCT(W134:W143,TRANSPOSE(N22:W22))</f>
        <v>3.4094169542476266E-2</v>
      </c>
      <c r="X148" s="96" cm="1">
        <f t="array" ref="X148">SUMPRODUCT(X135:X144,TRANSPOSE(O22:X22))</f>
        <v>3.4102065528622834E-2</v>
      </c>
    </row>
    <row r="149" spans="1:214" outlineLevel="1" x14ac:dyDescent="0.2">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3"/>
      <c r="AD149" s="163"/>
      <c r="AE149" s="163"/>
      <c r="AF149" s="163"/>
      <c r="AG149" s="163"/>
      <c r="AH149" s="163"/>
      <c r="AI149" s="163"/>
      <c r="AJ149" s="163"/>
      <c r="AK149" s="163"/>
      <c r="AL149" s="163"/>
      <c r="AM149" s="163"/>
      <c r="AN149" s="163"/>
      <c r="AO149" s="163"/>
      <c r="AP149" s="163"/>
      <c r="AQ149" s="163"/>
      <c r="AR149" s="163"/>
      <c r="AS149" s="163"/>
      <c r="AT149" s="163"/>
      <c r="AU149" s="163"/>
      <c r="AV149" s="163"/>
      <c r="AW149" s="163"/>
      <c r="AX149" s="163"/>
      <c r="AY149" s="163"/>
      <c r="AZ149" s="163"/>
      <c r="BA149" s="163"/>
      <c r="BB149" s="163"/>
      <c r="BC149" s="163"/>
      <c r="BD149" s="163"/>
      <c r="BE149" s="163"/>
      <c r="BF149" s="163"/>
      <c r="BG149" s="163"/>
      <c r="BH149" s="163"/>
      <c r="BI149" s="163"/>
      <c r="BJ149" s="163"/>
      <c r="BK149" s="163"/>
      <c r="BL149" s="163"/>
      <c r="BM149" s="163"/>
      <c r="BN149" s="163"/>
      <c r="BO149" s="163"/>
      <c r="BP149" s="163"/>
      <c r="BQ149" s="163"/>
      <c r="BR149" s="163"/>
      <c r="BS149" s="163"/>
      <c r="BT149" s="163"/>
      <c r="BU149" s="163"/>
      <c r="BV149" s="163"/>
      <c r="BW149" s="163"/>
      <c r="BX149" s="163"/>
      <c r="BY149" s="163"/>
      <c r="BZ149" s="163"/>
      <c r="CA149" s="163"/>
      <c r="CB149" s="163"/>
      <c r="CC149" s="163"/>
      <c r="CD149" s="163"/>
      <c r="CE149" s="163"/>
      <c r="CF149" s="163"/>
      <c r="CG149" s="163"/>
      <c r="CH149" s="163"/>
      <c r="CI149" s="163"/>
      <c r="CJ149" s="163"/>
      <c r="CK149" s="163"/>
      <c r="CL149" s="163"/>
      <c r="CM149" s="163"/>
      <c r="CN149" s="163"/>
      <c r="CO149" s="163"/>
      <c r="CP149" s="163"/>
      <c r="CQ149" s="163"/>
      <c r="CR149" s="163"/>
      <c r="CS149" s="163"/>
      <c r="CT149" s="163"/>
      <c r="CU149" s="163"/>
      <c r="CV149" s="163"/>
      <c r="CW149" s="163"/>
      <c r="CX149" s="163"/>
      <c r="CY149" s="163"/>
      <c r="CZ149" s="163"/>
      <c r="DA149" s="163"/>
      <c r="DB149" s="163"/>
      <c r="DC149" s="163"/>
      <c r="DD149" s="163"/>
      <c r="DE149" s="163"/>
      <c r="DF149" s="163"/>
      <c r="DG149" s="163"/>
      <c r="DH149" s="163"/>
      <c r="DI149" s="163"/>
      <c r="DJ149" s="163"/>
      <c r="DK149" s="163"/>
      <c r="DL149" s="163"/>
      <c r="DM149" s="163"/>
      <c r="DN149" s="163"/>
      <c r="DO149" s="163"/>
      <c r="DP149" s="163"/>
      <c r="DQ149" s="163"/>
      <c r="DR149" s="163"/>
      <c r="DS149" s="163"/>
      <c r="DT149" s="163"/>
      <c r="DU149" s="163"/>
      <c r="DV149" s="163"/>
      <c r="DW149" s="163"/>
      <c r="DX149" s="163"/>
      <c r="DY149" s="163"/>
      <c r="DZ149" s="163"/>
      <c r="EA149" s="163"/>
      <c r="EB149" s="163"/>
      <c r="EC149" s="163"/>
      <c r="ED149" s="163"/>
      <c r="EE149" s="163"/>
      <c r="EF149" s="163"/>
      <c r="EG149" s="163"/>
      <c r="EH149" s="163"/>
      <c r="EI149" s="163"/>
      <c r="EJ149" s="163"/>
      <c r="EK149" s="163"/>
      <c r="EL149" s="163"/>
      <c r="EM149" s="163"/>
      <c r="EN149" s="163"/>
      <c r="EO149" s="163"/>
      <c r="EP149" s="163"/>
      <c r="EQ149" s="163"/>
      <c r="ER149" s="163"/>
      <c r="ES149" s="163"/>
      <c r="ET149" s="163"/>
      <c r="EU149" s="163"/>
      <c r="EV149" s="163"/>
      <c r="EW149" s="163"/>
      <c r="EX149" s="163"/>
      <c r="EY149" s="163"/>
      <c r="EZ149" s="163"/>
      <c r="FA149" s="163"/>
      <c r="FB149" s="163"/>
      <c r="FC149" s="163"/>
      <c r="FD149" s="163"/>
      <c r="FE149" s="163"/>
      <c r="FF149" s="163"/>
      <c r="FG149" s="163"/>
      <c r="FH149" s="163"/>
      <c r="FI149" s="163"/>
      <c r="FJ149" s="163"/>
      <c r="FK149" s="163"/>
      <c r="FL149" s="163"/>
      <c r="FM149" s="163"/>
      <c r="FN149" s="163"/>
      <c r="FO149" s="163"/>
      <c r="FP149" s="163"/>
      <c r="FQ149" s="163"/>
      <c r="FR149" s="163"/>
      <c r="FS149" s="163"/>
      <c r="FT149" s="163"/>
      <c r="FU149" s="163"/>
      <c r="FV149" s="163"/>
      <c r="FW149" s="163"/>
      <c r="FX149" s="163"/>
      <c r="FY149" s="163"/>
      <c r="FZ149" s="163"/>
      <c r="GA149" s="163"/>
      <c r="GB149" s="163"/>
      <c r="GC149" s="163"/>
      <c r="GD149" s="163"/>
      <c r="GE149" s="163"/>
      <c r="GF149" s="163"/>
      <c r="GG149" s="163"/>
      <c r="GH149" s="163"/>
      <c r="GI149" s="163"/>
      <c r="GJ149" s="163"/>
      <c r="GK149" s="163"/>
      <c r="GL149" s="163"/>
      <c r="GM149" s="163"/>
      <c r="GN149" s="163"/>
      <c r="GO149" s="163"/>
      <c r="GP149" s="163"/>
      <c r="GQ149" s="163"/>
      <c r="GR149" s="163"/>
      <c r="GS149" s="163"/>
      <c r="GT149" s="163"/>
      <c r="GU149" s="163"/>
      <c r="GV149" s="163"/>
      <c r="GW149" s="163"/>
      <c r="GX149" s="163"/>
      <c r="GY149" s="163"/>
      <c r="GZ149" s="163"/>
      <c r="HA149" s="163"/>
      <c r="HB149" s="163"/>
      <c r="HC149" s="163"/>
      <c r="HD149" s="163"/>
      <c r="HE149" s="163"/>
      <c r="HF149" s="163"/>
    </row>
    <row r="150" spans="1:214" s="163" customFormat="1" x14ac:dyDescent="0.2"/>
    <row r="151" spans="1:214" s="163" customFormat="1" x14ac:dyDescent="0.2">
      <c r="A151" s="87"/>
      <c r="B151" s="86"/>
      <c r="C151" s="86"/>
      <c r="D151" s="87"/>
      <c r="E151" s="87"/>
      <c r="F151" s="87"/>
      <c r="G151" s="87"/>
      <c r="H151" s="87"/>
      <c r="I151" s="87"/>
      <c r="J151" s="88"/>
      <c r="K151" s="88"/>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c r="BM151" s="87"/>
      <c r="BN151" s="87"/>
      <c r="BO151" s="87"/>
      <c r="BP151" s="87"/>
      <c r="BQ151" s="87"/>
      <c r="BR151" s="87"/>
      <c r="BS151" s="87"/>
      <c r="BT151" s="87"/>
      <c r="BU151" s="87"/>
      <c r="BV151" s="87"/>
      <c r="BW151" s="87"/>
      <c r="BX151" s="87"/>
      <c r="BY151" s="87"/>
      <c r="BZ151" s="87"/>
      <c r="CA151" s="87"/>
      <c r="CB151" s="87"/>
      <c r="CC151" s="87"/>
      <c r="CD151" s="87"/>
      <c r="CE151" s="87"/>
      <c r="CF151" s="87"/>
      <c r="CG151" s="87"/>
      <c r="CH151" s="87"/>
      <c r="CI151" s="87"/>
      <c r="CJ151" s="87"/>
      <c r="CK151" s="87"/>
      <c r="CL151" s="87"/>
      <c r="CM151" s="87"/>
      <c r="CN151" s="87"/>
      <c r="CO151" s="87"/>
      <c r="CP151" s="87"/>
      <c r="CQ151" s="87"/>
      <c r="CR151" s="87"/>
      <c r="CS151" s="87"/>
      <c r="CT151" s="87"/>
      <c r="CU151" s="87"/>
      <c r="CV151" s="87"/>
      <c r="CW151" s="87"/>
      <c r="CX151" s="87"/>
      <c r="CY151" s="87"/>
      <c r="CZ151" s="87"/>
      <c r="DA151" s="87"/>
      <c r="DB151" s="87"/>
      <c r="DC151" s="87"/>
      <c r="DD151" s="87"/>
      <c r="DE151" s="87"/>
      <c r="DF151" s="87"/>
      <c r="DG151" s="87"/>
      <c r="DH151" s="87"/>
      <c r="DI151" s="87"/>
      <c r="DJ151" s="87"/>
      <c r="DK151" s="87"/>
      <c r="DL151" s="87"/>
      <c r="DM151" s="87"/>
      <c r="DN151" s="87"/>
      <c r="DO151" s="87"/>
      <c r="DP151" s="87"/>
      <c r="DQ151" s="87"/>
      <c r="DR151" s="87"/>
      <c r="DS151" s="87"/>
      <c r="DT151" s="87"/>
      <c r="DU151" s="87"/>
      <c r="DV151" s="87"/>
      <c r="DW151" s="87"/>
      <c r="DX151" s="87"/>
      <c r="DY151" s="87"/>
      <c r="DZ151" s="87"/>
      <c r="EA151" s="87"/>
      <c r="EB151" s="87"/>
      <c r="EC151" s="87"/>
      <c r="ED151" s="87"/>
      <c r="EE151" s="87"/>
      <c r="EF151" s="87"/>
      <c r="EG151" s="87"/>
      <c r="EH151" s="87"/>
      <c r="EI151" s="87"/>
      <c r="EJ151" s="87"/>
      <c r="EK151" s="87"/>
      <c r="EL151" s="87"/>
      <c r="EM151" s="87"/>
      <c r="EN151" s="87"/>
      <c r="EO151" s="87"/>
      <c r="EP151" s="87"/>
      <c r="EQ151" s="87"/>
      <c r="ER151" s="87"/>
      <c r="ES151" s="87"/>
      <c r="ET151" s="87"/>
      <c r="EU151" s="87"/>
      <c r="EV151" s="87"/>
      <c r="EW151" s="87"/>
      <c r="EX151" s="87"/>
      <c r="EY151" s="87"/>
      <c r="EZ151" s="87"/>
      <c r="FA151" s="87"/>
      <c r="FB151" s="87"/>
      <c r="FC151" s="87"/>
      <c r="FD151" s="87"/>
      <c r="FE151" s="87"/>
      <c r="FF151" s="87"/>
      <c r="FG151" s="87"/>
      <c r="FH151" s="87"/>
      <c r="FI151" s="87"/>
      <c r="FJ151" s="87"/>
      <c r="FK151" s="87"/>
      <c r="FL151" s="87"/>
      <c r="FM151" s="87"/>
      <c r="FN151" s="87"/>
      <c r="FO151" s="87"/>
      <c r="FP151" s="87"/>
      <c r="FQ151" s="87"/>
      <c r="FR151" s="87"/>
      <c r="FS151" s="87"/>
      <c r="FT151" s="87"/>
      <c r="FU151" s="87"/>
      <c r="FV151" s="87"/>
      <c r="FW151" s="87"/>
      <c r="FX151" s="87"/>
      <c r="FY151" s="87"/>
      <c r="FZ151" s="87"/>
      <c r="GA151" s="87"/>
      <c r="GB151" s="87"/>
      <c r="GC151" s="87"/>
      <c r="GD151" s="87"/>
      <c r="GE151" s="87"/>
      <c r="GF151" s="87"/>
      <c r="GG151" s="87"/>
      <c r="GH151" s="87"/>
      <c r="GI151" s="87"/>
      <c r="GJ151" s="87"/>
      <c r="GK151" s="87"/>
      <c r="GL151" s="87"/>
      <c r="GM151" s="87"/>
      <c r="GN151" s="87"/>
      <c r="GO151" s="87"/>
      <c r="GP151" s="87"/>
      <c r="GQ151" s="87"/>
      <c r="GR151" s="87"/>
      <c r="GS151" s="87"/>
      <c r="GT151" s="87"/>
      <c r="GU151" s="87"/>
      <c r="GV151" s="87"/>
      <c r="GW151" s="87"/>
      <c r="GX151" s="87"/>
      <c r="GY151" s="87"/>
      <c r="GZ151" s="87"/>
      <c r="HA151" s="87"/>
      <c r="HB151" s="87"/>
      <c r="HC151" s="87"/>
    </row>
    <row r="152" spans="1:214" s="87" customFormat="1" x14ac:dyDescent="0.2">
      <c r="A152" s="184"/>
      <c r="B152" s="184" t="s">
        <v>222</v>
      </c>
      <c r="C152" s="184"/>
      <c r="D152" s="184"/>
      <c r="E152" s="184"/>
      <c r="F152" s="184"/>
      <c r="G152" s="184"/>
      <c r="H152" s="184"/>
      <c r="I152" s="184"/>
      <c r="J152" s="185" t="s">
        <v>212</v>
      </c>
      <c r="K152" s="186">
        <v>2018</v>
      </c>
      <c r="L152" s="186">
        <v>2019</v>
      </c>
      <c r="M152" s="186">
        <v>2020</v>
      </c>
      <c r="N152" s="186">
        <v>2021</v>
      </c>
      <c r="O152" s="186">
        <v>2022</v>
      </c>
      <c r="P152" s="186">
        <v>2023</v>
      </c>
      <c r="Q152" s="186">
        <v>2024</v>
      </c>
      <c r="R152" s="186">
        <v>2025</v>
      </c>
      <c r="S152" s="186">
        <v>2026</v>
      </c>
      <c r="T152" s="186">
        <v>2027</v>
      </c>
      <c r="U152" s="186">
        <v>2028</v>
      </c>
      <c r="V152" s="186">
        <v>2029</v>
      </c>
      <c r="W152" s="186">
        <v>2030</v>
      </c>
      <c r="X152" s="186">
        <v>2031</v>
      </c>
      <c r="Y152" s="184"/>
      <c r="Z152" s="184"/>
      <c r="AA152" s="184" t="s">
        <v>40</v>
      </c>
      <c r="AB152" s="184"/>
      <c r="AC152" s="184"/>
      <c r="AD152" s="184"/>
      <c r="AE152" s="184"/>
      <c r="AF152" s="184"/>
      <c r="AG152" s="184"/>
      <c r="AH152" s="184"/>
      <c r="AI152" s="184"/>
      <c r="AJ152" s="184"/>
      <c r="AK152" s="184"/>
      <c r="AL152" s="184"/>
      <c r="AM152" s="184"/>
      <c r="AN152" s="184"/>
      <c r="AO152" s="184"/>
      <c r="AP152" s="184"/>
      <c r="AQ152" s="184"/>
      <c r="AR152" s="184"/>
      <c r="AS152" s="184"/>
      <c r="AT152" s="184"/>
      <c r="AU152" s="184"/>
      <c r="AV152" s="184"/>
      <c r="AW152" s="184"/>
      <c r="AX152" s="184"/>
      <c r="AY152" s="184"/>
      <c r="AZ152" s="184"/>
      <c r="BA152" s="184"/>
      <c r="BB152" s="184"/>
      <c r="BC152" s="184"/>
      <c r="BD152" s="184"/>
      <c r="BE152" s="184"/>
      <c r="BF152" s="184"/>
      <c r="BG152" s="184"/>
      <c r="BH152" s="184"/>
      <c r="BI152" s="184"/>
      <c r="BJ152" s="184"/>
      <c r="BK152" s="184"/>
      <c r="BL152" s="184"/>
      <c r="BM152" s="184"/>
      <c r="BN152" s="184"/>
      <c r="BO152" s="184"/>
      <c r="BP152" s="184"/>
      <c r="BQ152" s="184"/>
      <c r="BR152" s="184"/>
      <c r="BS152" s="184"/>
      <c r="BT152" s="184"/>
      <c r="BU152" s="184"/>
      <c r="BV152" s="184"/>
      <c r="BW152" s="184"/>
      <c r="BX152" s="184"/>
      <c r="BY152" s="184"/>
      <c r="BZ152" s="184"/>
      <c r="CA152" s="184"/>
      <c r="CB152" s="184"/>
      <c r="CC152" s="184"/>
      <c r="CD152" s="184"/>
      <c r="CE152" s="184"/>
      <c r="CF152" s="184"/>
      <c r="CG152" s="184"/>
      <c r="CH152" s="184"/>
      <c r="CI152" s="184"/>
      <c r="CJ152" s="184"/>
      <c r="CK152" s="184"/>
      <c r="CL152" s="184"/>
      <c r="CM152" s="184"/>
      <c r="CN152" s="184"/>
      <c r="CO152" s="184"/>
      <c r="CP152" s="184"/>
      <c r="CQ152" s="184"/>
      <c r="CR152" s="184"/>
      <c r="CS152" s="184"/>
      <c r="CT152" s="184"/>
      <c r="CU152" s="184"/>
      <c r="CV152" s="184"/>
      <c r="CW152" s="184"/>
      <c r="CX152" s="184"/>
      <c r="CY152" s="184"/>
      <c r="CZ152" s="184"/>
      <c r="DA152" s="184"/>
      <c r="DB152" s="184"/>
      <c r="DC152" s="184"/>
      <c r="DD152" s="184"/>
      <c r="DE152" s="184"/>
      <c r="DF152" s="184"/>
      <c r="DG152" s="184"/>
      <c r="DH152" s="184"/>
      <c r="DI152" s="184"/>
      <c r="DJ152" s="184"/>
      <c r="DK152" s="184"/>
      <c r="DL152" s="184"/>
      <c r="DM152" s="184"/>
      <c r="DN152" s="184"/>
      <c r="DO152" s="184"/>
      <c r="DP152" s="184"/>
      <c r="DQ152" s="184"/>
      <c r="DR152" s="184"/>
      <c r="DS152" s="184"/>
      <c r="DT152" s="184"/>
      <c r="DU152" s="184"/>
      <c r="DV152" s="184"/>
      <c r="DW152" s="184"/>
      <c r="DX152" s="184"/>
      <c r="DY152" s="184"/>
      <c r="DZ152" s="184"/>
      <c r="EA152" s="184"/>
      <c r="EB152" s="184"/>
      <c r="EC152" s="184"/>
      <c r="ED152" s="184"/>
      <c r="EE152" s="184"/>
      <c r="EF152" s="184"/>
      <c r="EG152" s="184"/>
      <c r="EH152" s="184"/>
      <c r="EI152" s="184"/>
      <c r="EJ152" s="184"/>
      <c r="EK152" s="184"/>
      <c r="EL152" s="184"/>
      <c r="EM152" s="184"/>
      <c r="EN152" s="184"/>
      <c r="EO152" s="184"/>
      <c r="EP152" s="184"/>
      <c r="EQ152" s="184"/>
      <c r="ER152" s="184"/>
      <c r="ES152" s="184"/>
      <c r="ET152" s="184"/>
      <c r="EU152" s="184"/>
      <c r="EV152" s="184"/>
      <c r="EW152" s="184"/>
      <c r="EX152" s="184"/>
      <c r="EY152" s="184"/>
      <c r="EZ152" s="184"/>
      <c r="FA152" s="184"/>
      <c r="FB152" s="184"/>
      <c r="FC152" s="184"/>
      <c r="FD152" s="184"/>
      <c r="FE152" s="184"/>
      <c r="FF152" s="184"/>
      <c r="FG152" s="184"/>
      <c r="FH152" s="184"/>
      <c r="FI152" s="184"/>
      <c r="FJ152" s="184"/>
      <c r="FK152" s="184"/>
      <c r="FL152" s="184"/>
      <c r="FM152" s="184"/>
      <c r="FN152" s="184"/>
      <c r="FO152" s="184"/>
      <c r="FP152" s="184"/>
      <c r="FQ152" s="184"/>
      <c r="FR152" s="184"/>
      <c r="FS152" s="184"/>
      <c r="FT152" s="184"/>
      <c r="FU152" s="184"/>
      <c r="FV152" s="184"/>
      <c r="FW152" s="184"/>
      <c r="FX152" s="184"/>
      <c r="FY152" s="184"/>
      <c r="FZ152" s="184"/>
      <c r="GA152" s="184"/>
      <c r="GB152" s="184"/>
      <c r="GC152" s="184"/>
      <c r="GD152" s="184"/>
      <c r="GE152" s="184"/>
      <c r="GF152" s="184"/>
      <c r="GG152" s="184"/>
      <c r="GH152" s="184"/>
      <c r="GI152" s="184"/>
      <c r="GJ152" s="184"/>
      <c r="GK152" s="184"/>
      <c r="GL152" s="184"/>
      <c r="GM152" s="184"/>
      <c r="GN152" s="184"/>
      <c r="GO152" s="184"/>
      <c r="GP152" s="184"/>
      <c r="GQ152" s="184"/>
      <c r="GR152" s="184"/>
      <c r="GS152" s="184"/>
      <c r="GT152" s="184"/>
      <c r="GU152" s="184"/>
      <c r="GV152" s="184"/>
      <c r="GW152" s="184"/>
      <c r="GX152" s="184"/>
      <c r="GY152" s="184"/>
      <c r="GZ152" s="184"/>
      <c r="HA152" s="184"/>
      <c r="HB152" s="184"/>
      <c r="HC152" s="184"/>
    </row>
    <row r="153" spans="1:214" s="184" customFormat="1" x14ac:dyDescent="0.2">
      <c r="A153" s="163"/>
      <c r="B153" s="163"/>
      <c r="C153" s="163"/>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3"/>
      <c r="AM153" s="163"/>
      <c r="AN153" s="163"/>
      <c r="AO153" s="163"/>
      <c r="AP153" s="163"/>
      <c r="AQ153" s="163"/>
      <c r="AR153" s="163"/>
      <c r="AS153" s="163"/>
      <c r="AT153" s="163"/>
      <c r="AU153" s="163"/>
      <c r="AV153" s="163"/>
      <c r="AW153" s="163"/>
      <c r="AX153" s="163"/>
      <c r="AY153" s="163"/>
      <c r="AZ153" s="163"/>
      <c r="BA153" s="163"/>
      <c r="BB153" s="163"/>
      <c r="BC153" s="163"/>
      <c r="BD153" s="163"/>
      <c r="BE153" s="163"/>
      <c r="BF153" s="163"/>
      <c r="BG153" s="163"/>
      <c r="BH153" s="163"/>
      <c r="BI153" s="163"/>
      <c r="BJ153" s="163"/>
      <c r="BK153" s="163"/>
      <c r="BL153" s="163"/>
      <c r="BM153" s="163"/>
      <c r="BN153" s="163"/>
      <c r="BO153" s="163"/>
      <c r="BP153" s="163"/>
      <c r="BQ153" s="163"/>
      <c r="BR153" s="163"/>
      <c r="BS153" s="163"/>
      <c r="BT153" s="163"/>
      <c r="BU153" s="163"/>
      <c r="BV153" s="163"/>
      <c r="BW153" s="163"/>
      <c r="BX153" s="163"/>
      <c r="BY153" s="163"/>
      <c r="BZ153" s="163"/>
      <c r="CA153" s="163"/>
      <c r="CB153" s="163"/>
      <c r="CC153" s="163"/>
      <c r="CD153" s="163"/>
      <c r="CE153" s="163"/>
      <c r="CF153" s="163"/>
      <c r="CG153" s="163"/>
      <c r="CH153" s="163"/>
      <c r="CI153" s="163"/>
      <c r="CJ153" s="163"/>
      <c r="CK153" s="163"/>
      <c r="CL153" s="163"/>
      <c r="CM153" s="163"/>
      <c r="CN153" s="163"/>
      <c r="CO153" s="163"/>
      <c r="CP153" s="163"/>
      <c r="CQ153" s="163"/>
      <c r="CR153" s="163"/>
      <c r="CS153" s="163"/>
      <c r="CT153" s="163"/>
      <c r="CU153" s="163"/>
      <c r="CV153" s="163"/>
      <c r="CW153" s="163"/>
      <c r="CX153" s="163"/>
      <c r="CY153" s="163"/>
      <c r="CZ153" s="163"/>
      <c r="DA153" s="163"/>
      <c r="DB153" s="163"/>
      <c r="DC153" s="163"/>
      <c r="DD153" s="163"/>
      <c r="DE153" s="163"/>
      <c r="DF153" s="163"/>
      <c r="DG153" s="163"/>
      <c r="DH153" s="163"/>
      <c r="DI153" s="163"/>
      <c r="DJ153" s="163"/>
      <c r="DK153" s="163"/>
      <c r="DL153" s="163"/>
      <c r="DM153" s="163"/>
      <c r="DN153" s="163"/>
      <c r="DO153" s="163"/>
      <c r="DP153" s="163"/>
      <c r="DQ153" s="163"/>
      <c r="DR153" s="163"/>
      <c r="DS153" s="163"/>
      <c r="DT153" s="163"/>
      <c r="DU153" s="163"/>
      <c r="DV153" s="163"/>
      <c r="DW153" s="163"/>
      <c r="DX153" s="163"/>
      <c r="DY153" s="163"/>
      <c r="DZ153" s="163"/>
      <c r="EA153" s="163"/>
      <c r="EB153" s="163"/>
      <c r="EC153" s="163"/>
      <c r="ED153" s="163"/>
      <c r="EE153" s="163"/>
      <c r="EF153" s="163"/>
      <c r="EG153" s="163"/>
      <c r="EH153" s="163"/>
      <c r="EI153" s="163"/>
      <c r="EJ153" s="163"/>
      <c r="EK153" s="163"/>
      <c r="EL153" s="163"/>
      <c r="EM153" s="163"/>
      <c r="EN153" s="163"/>
      <c r="EO153" s="163"/>
      <c r="EP153" s="163"/>
      <c r="EQ153" s="163"/>
      <c r="ER153" s="163"/>
      <c r="ES153" s="163"/>
      <c r="ET153" s="163"/>
      <c r="EU153" s="163"/>
      <c r="EV153" s="163"/>
      <c r="EW153" s="163"/>
      <c r="EX153" s="163"/>
      <c r="EY153" s="163"/>
      <c r="EZ153" s="163"/>
      <c r="FA153" s="163"/>
      <c r="FB153" s="163"/>
      <c r="FC153" s="163"/>
      <c r="FD153" s="163"/>
      <c r="FE153" s="163"/>
      <c r="FF153" s="163"/>
      <c r="FG153" s="163"/>
      <c r="FH153" s="163"/>
      <c r="FI153" s="163"/>
      <c r="FJ153" s="163"/>
      <c r="FK153" s="163"/>
      <c r="FL153" s="163"/>
      <c r="FM153" s="163"/>
      <c r="FN153" s="163"/>
      <c r="FO153" s="163"/>
      <c r="FP153" s="163"/>
      <c r="FQ153" s="163"/>
      <c r="FR153" s="163"/>
      <c r="FS153" s="163"/>
      <c r="FT153" s="163"/>
      <c r="FU153" s="163"/>
      <c r="FV153" s="163"/>
      <c r="FW153" s="163"/>
      <c r="FX153" s="163"/>
      <c r="FY153" s="163"/>
      <c r="FZ153" s="163"/>
      <c r="GA153" s="163"/>
      <c r="GB153" s="163"/>
      <c r="GC153" s="163"/>
      <c r="GD153" s="163"/>
      <c r="GE153" s="163"/>
      <c r="GF153" s="163"/>
      <c r="GG153" s="163"/>
      <c r="GH153" s="163"/>
      <c r="GI153" s="163"/>
      <c r="GJ153" s="163"/>
      <c r="GK153" s="163"/>
      <c r="GL153" s="163"/>
      <c r="GM153" s="163"/>
      <c r="GN153" s="163"/>
      <c r="GO153" s="163"/>
      <c r="GP153" s="163"/>
      <c r="GQ153" s="163"/>
      <c r="GR153" s="163"/>
      <c r="GS153" s="163"/>
      <c r="GT153" s="163"/>
      <c r="GU153" s="163"/>
      <c r="GV153" s="163"/>
      <c r="GW153" s="163"/>
      <c r="GX153" s="163"/>
      <c r="GY153" s="163"/>
      <c r="GZ153" s="163"/>
      <c r="HA153" s="163"/>
      <c r="HB153" s="163"/>
      <c r="HC153" s="163"/>
    </row>
    <row r="154" spans="1:214" s="163" customFormat="1" outlineLevel="1" x14ac:dyDescent="0.2">
      <c r="B154" s="169" t="s">
        <v>223</v>
      </c>
      <c r="C154" s="169"/>
      <c r="K154" s="174"/>
      <c r="L154" s="174"/>
      <c r="M154" s="174"/>
      <c r="N154" s="174"/>
      <c r="O154" s="174"/>
      <c r="P154" s="174"/>
      <c r="Q154" s="174"/>
      <c r="R154" s="174"/>
      <c r="S154" s="174"/>
      <c r="T154" s="174"/>
      <c r="U154" s="174"/>
      <c r="V154" s="174"/>
      <c r="W154" s="174"/>
      <c r="X154" s="174"/>
      <c r="Y154" s="175"/>
      <c r="Z154" s="175"/>
    </row>
    <row r="155" spans="1:214" s="163" customFormat="1" outlineLevel="1" x14ac:dyDescent="0.2">
      <c r="B155" s="177" t="s">
        <v>249</v>
      </c>
      <c r="C155" s="177">
        <v>2008</v>
      </c>
      <c r="E155" s="163" t="s">
        <v>142</v>
      </c>
      <c r="J155" s="195">
        <f>IF(AND(J$16=2017,$C155&lt;J$16),J$32/10,IF(J$16=$C155,J$32-SUM(J$153:J154),IF(J$16-$C155&lt;10,I155,0)))</f>
        <v>6120111.4351334143</v>
      </c>
      <c r="K155" s="195">
        <f>IF(AND(K$16=2017,$C155&lt;K$16),K$32/10,IF(K$16=$C155,K$32-SUM(K$153:K154),IF(K$16-$C155&lt;10,J155,0)))</f>
        <v>0</v>
      </c>
      <c r="L155" s="195">
        <f>IF(AND(L$16=2017,$C155&lt;L$16),L$32/10,IF(L$16=$C155,L$32-SUM(L$153:L154),IF(L$16-$C155&lt;10,K155,0)))</f>
        <v>0</v>
      </c>
      <c r="M155" s="195">
        <f>IF(AND(M$16=2017,$C155&lt;M$16),M$32/10,IF(M$16=$C155,M$32-SUM(M$153:M154),IF(M$16-$C155&lt;10,L155,0)))</f>
        <v>0</v>
      </c>
      <c r="N155" s="195">
        <f>IF(AND(N$16=2017,$C155&lt;N$16),N$32/10,IF(N$16=$C155,N$32-SUM(N$153:N154),IF(N$16-$C155&lt;10,M155,0)))</f>
        <v>0</v>
      </c>
      <c r="O155" s="195">
        <f>IF(AND(O$16=2017,$C155&lt;O$16),O$32/10,IF(O$16=$C155,O$32-SUM(O$153:O154),IF(O$16-$C155&lt;10,N155,0)))</f>
        <v>0</v>
      </c>
      <c r="P155" s="195">
        <f>IF(AND(P$16=2017,$C155&lt;P$16),P$32/10,IF(P$16=$C155,P$32-SUM(P$153:P154),IF(P$16-$C155&lt;10,O155,0)))</f>
        <v>0</v>
      </c>
      <c r="Q155" s="195">
        <f>IF(AND(Q$16=2017,$C155&lt;Q$16),Q$32/10,IF(Q$16=$C155,Q$32-SUM(Q$153:Q154),IF(Q$16-$C155&lt;10,P155,0)))</f>
        <v>0</v>
      </c>
      <c r="R155" s="195">
        <f>IF(AND(R$16=2017,$C155&lt;R$16),R$32/10,IF(R$16=$C155,R$32-SUM(R$153:R154),IF(R$16-$C155&lt;10,Q155,0)))</f>
        <v>0</v>
      </c>
      <c r="S155" s="195">
        <f>IF(AND(S$16=2017,$C155&lt;S$16),S$32/10,IF(S$16=$C155,S$32-SUM(S$153:S154),IF(S$16-$C155&lt;10,R155,0)))</f>
        <v>0</v>
      </c>
      <c r="T155" s="195">
        <f>IF(AND(T$16=2017,$C155&lt;T$16),T$32/10,IF(T$16=$C155,T$32-SUM(T$153:T154),IF(T$16-$C155&lt;10,S155,0)))</f>
        <v>0</v>
      </c>
      <c r="U155" s="195">
        <f>IF(AND(U$16=2017,$C155&lt;U$16),U$32/10,IF(U$16=$C155,U$32-SUM(U$153:U154),IF(U$16-$C155&lt;10,T155,0)))</f>
        <v>0</v>
      </c>
      <c r="V155" s="195">
        <f>IF(AND(V$16=2017,$C155&lt;V$16),V$32/10,IF(V$16=$C155,V$32-SUM(V$153:V154),IF(V$16-$C155&lt;10,U155,0)))</f>
        <v>0</v>
      </c>
      <c r="W155" s="195">
        <f>IF(AND(W$16=2017,$C155&lt;W$16),W$32/10,IF(W$16=$C155,W$32-SUM(W$153:W154),IF(W$16-$C155&lt;10,V155,0)))</f>
        <v>0</v>
      </c>
      <c r="X155" s="195">
        <f>IF(AND(X$16=2017,$C155&lt;X$16),X$32/10,IF(X$16=$C155,X$32-SUM(X$153:X154),IF(X$16-$C155&lt;10,W155,0)))</f>
        <v>0</v>
      </c>
      <c r="Y155" s="175"/>
      <c r="Z155" s="175"/>
    </row>
    <row r="156" spans="1:214" s="163" customFormat="1" outlineLevel="1" x14ac:dyDescent="0.2">
      <c r="B156" s="177" t="s">
        <v>249</v>
      </c>
      <c r="C156" s="173">
        <v>2009</v>
      </c>
      <c r="E156" s="163" t="s">
        <v>142</v>
      </c>
      <c r="J156" s="195">
        <f>IF(AND(J$16=2017,$C156&lt;J$16),J$32/10,IF(J$16=$C156,J$32-SUM(J$153:J155),IF(J$16-$C156&lt;10,I156,0)))</f>
        <v>6120111.4351334143</v>
      </c>
      <c r="K156" s="195">
        <f>IF(AND(K$16=2017,$C156&lt;K$16),K$32/10,IF(K$16=$C156,K$32-SUM(K$153:K155),IF(K$16-$C156&lt;10,J156,0)))</f>
        <v>6120111.4351334143</v>
      </c>
      <c r="L156" s="195">
        <f>IF(AND(L$16=2017,$C156&lt;L$16),L$32/10,IF(L$16=$C156,L$32-SUM(L$153:L155),IF(L$16-$C156&lt;10,K156,0)))</f>
        <v>0</v>
      </c>
      <c r="M156" s="195">
        <f>IF(AND(M$16=2017,$C156&lt;M$16),M$32/10,IF(M$16=$C156,M$32-SUM(M$153:M155),IF(M$16-$C156&lt;10,L156,0)))</f>
        <v>0</v>
      </c>
      <c r="N156" s="195">
        <f>IF(AND(N$16=2017,$C156&lt;N$16),N$32/10,IF(N$16=$C156,N$32-SUM(N$153:N155),IF(N$16-$C156&lt;10,M156,0)))</f>
        <v>0</v>
      </c>
      <c r="O156" s="195">
        <f>IF(AND(O$16=2017,$C156&lt;O$16),O$32/10,IF(O$16=$C156,O$32-SUM(O$153:O155),IF(O$16-$C156&lt;10,N156,0)))</f>
        <v>0</v>
      </c>
      <c r="P156" s="195">
        <f>IF(AND(P$16=2017,$C156&lt;P$16),P$32/10,IF(P$16=$C156,P$32-SUM(P$153:P155),IF(P$16-$C156&lt;10,O156,0)))</f>
        <v>0</v>
      </c>
      <c r="Q156" s="195">
        <f>IF(AND(Q$16=2017,$C156&lt;Q$16),Q$32/10,IF(Q$16=$C156,Q$32-SUM(Q$153:Q155),IF(Q$16-$C156&lt;10,P156,0)))</f>
        <v>0</v>
      </c>
      <c r="R156" s="195">
        <f>IF(AND(R$16=2017,$C156&lt;R$16),R$32/10,IF(R$16=$C156,R$32-SUM(R$153:R155),IF(R$16-$C156&lt;10,Q156,0)))</f>
        <v>0</v>
      </c>
      <c r="S156" s="195">
        <f>IF(AND(S$16=2017,$C156&lt;S$16),S$32/10,IF(S$16=$C156,S$32-SUM(S$153:S155),IF(S$16-$C156&lt;10,R156,0)))</f>
        <v>0</v>
      </c>
      <c r="T156" s="195">
        <f>IF(AND(T$16=2017,$C156&lt;T$16),T$32/10,IF(T$16=$C156,T$32-SUM(T$153:T155),IF(T$16-$C156&lt;10,S156,0)))</f>
        <v>0</v>
      </c>
      <c r="U156" s="195">
        <f>IF(AND(U$16=2017,$C156&lt;U$16),U$32/10,IF(U$16=$C156,U$32-SUM(U$153:U155),IF(U$16-$C156&lt;10,T156,0)))</f>
        <v>0</v>
      </c>
      <c r="V156" s="195">
        <f>IF(AND(V$16=2017,$C156&lt;V$16),V$32/10,IF(V$16=$C156,V$32-SUM(V$153:V155),IF(V$16-$C156&lt;10,U156,0)))</f>
        <v>0</v>
      </c>
      <c r="W156" s="195">
        <f>IF(AND(W$16=2017,$C156&lt;W$16),W$32/10,IF(W$16=$C156,W$32-SUM(W$153:W155),IF(W$16-$C156&lt;10,V156,0)))</f>
        <v>0</v>
      </c>
      <c r="X156" s="195">
        <f>IF(AND(X$16=2017,$C156&lt;X$16),X$32/10,IF(X$16=$C156,X$32-SUM(X$153:X155),IF(X$16-$C156&lt;10,W156,0)))</f>
        <v>0</v>
      </c>
    </row>
    <row r="157" spans="1:214" outlineLevel="1" x14ac:dyDescent="0.2">
      <c r="A157" s="163"/>
      <c r="B157" s="177" t="s">
        <v>249</v>
      </c>
      <c r="C157" s="177">
        <v>2010</v>
      </c>
      <c r="D157" s="163"/>
      <c r="E157" s="163" t="s">
        <v>142</v>
      </c>
      <c r="F157" s="163"/>
      <c r="G157" s="163"/>
      <c r="H157" s="163"/>
      <c r="I157" s="163"/>
      <c r="J157" s="195">
        <f>IF(AND(J$16=2017,$C157&lt;J$16),J$32/10,IF(J$16=$C157,J$32-SUM(J$153:J156),IF(J$16-$C157&lt;10,I157,0)))</f>
        <v>6120111.4351334143</v>
      </c>
      <c r="K157" s="195">
        <f>IF(AND(K$16=2017,$C157&lt;K$16),K$32/10,IF(K$16=$C157,K$32-SUM(K$153:K156),IF(K$16-$C157&lt;10,J157,0)))</f>
        <v>6120111.4351334143</v>
      </c>
      <c r="L157" s="195">
        <f>IF(AND(L$16=2017,$C157&lt;L$16),L$32/10,IF(L$16=$C157,L$32-SUM(L$153:L156),IF(L$16-$C157&lt;10,K157,0)))</f>
        <v>6120111.4351334143</v>
      </c>
      <c r="M157" s="195">
        <f>IF(AND(M$16=2017,$C157&lt;M$16),M$32/10,IF(M$16=$C157,M$32-SUM(M$153:M156),IF(M$16-$C157&lt;10,L157,0)))</f>
        <v>0</v>
      </c>
      <c r="N157" s="195">
        <f>IF(AND(N$16=2017,$C157&lt;N$16),N$32/10,IF(N$16=$C157,N$32-SUM(N$153:N156),IF(N$16-$C157&lt;10,M157,0)))</f>
        <v>0</v>
      </c>
      <c r="O157" s="195">
        <f>IF(AND(O$16=2017,$C157&lt;O$16),O$32/10,IF(O$16=$C157,O$32-SUM(O$153:O156),IF(O$16-$C157&lt;10,N157,0)))</f>
        <v>0</v>
      </c>
      <c r="P157" s="195">
        <f>IF(AND(P$16=2017,$C157&lt;P$16),P$32/10,IF(P$16=$C157,P$32-SUM(P$153:P156),IF(P$16-$C157&lt;10,O157,0)))</f>
        <v>0</v>
      </c>
      <c r="Q157" s="195">
        <f>IF(AND(Q$16=2017,$C157&lt;Q$16),Q$32/10,IF(Q$16=$C157,Q$32-SUM(Q$153:Q156),IF(Q$16-$C157&lt;10,P157,0)))</f>
        <v>0</v>
      </c>
      <c r="R157" s="195">
        <f>IF(AND(R$16=2017,$C157&lt;R$16),R$32/10,IF(R$16=$C157,R$32-SUM(R$153:R156),IF(R$16-$C157&lt;10,Q157,0)))</f>
        <v>0</v>
      </c>
      <c r="S157" s="195">
        <f>IF(AND(S$16=2017,$C157&lt;S$16),S$32/10,IF(S$16=$C157,S$32-SUM(S$153:S156),IF(S$16-$C157&lt;10,R157,0)))</f>
        <v>0</v>
      </c>
      <c r="T157" s="195">
        <f>IF(AND(T$16=2017,$C157&lt;T$16),T$32/10,IF(T$16=$C157,T$32-SUM(T$153:T156),IF(T$16-$C157&lt;10,S157,0)))</f>
        <v>0</v>
      </c>
      <c r="U157" s="195">
        <f>IF(AND(U$16=2017,$C157&lt;U$16),U$32/10,IF(U$16=$C157,U$32-SUM(U$153:U156),IF(U$16-$C157&lt;10,T157,0)))</f>
        <v>0</v>
      </c>
      <c r="V157" s="195">
        <f>IF(AND(V$16=2017,$C157&lt;V$16),V$32/10,IF(V$16=$C157,V$32-SUM(V$153:V156),IF(V$16-$C157&lt;10,U157,0)))</f>
        <v>0</v>
      </c>
      <c r="W157" s="195">
        <f>IF(AND(W$16=2017,$C157&lt;W$16),W$32/10,IF(W$16=$C157,W$32-SUM(W$153:W156),IF(W$16-$C157&lt;10,V157,0)))</f>
        <v>0</v>
      </c>
      <c r="X157" s="195">
        <f>IF(AND(X$16=2017,$C157&lt;X$16),X$32/10,IF(X$16=$C157,X$32-SUM(X$153:X156),IF(X$16-$C157&lt;10,W157,0)))</f>
        <v>0</v>
      </c>
      <c r="Y157" s="163"/>
      <c r="Z157" s="163"/>
      <c r="AA157" s="163"/>
      <c r="AB157" s="163"/>
      <c r="AC157" s="163"/>
      <c r="AD157" s="163"/>
      <c r="AE157" s="163"/>
      <c r="AF157" s="163"/>
      <c r="AG157" s="163"/>
      <c r="AH157" s="163"/>
      <c r="AI157" s="163"/>
      <c r="AJ157" s="163"/>
      <c r="AK157" s="163"/>
      <c r="AL157" s="163"/>
      <c r="AM157" s="163"/>
      <c r="AN157" s="163"/>
      <c r="AO157" s="163"/>
      <c r="AP157" s="163"/>
      <c r="AQ157" s="163"/>
      <c r="AR157" s="163"/>
      <c r="AS157" s="163"/>
      <c r="AT157" s="163"/>
      <c r="AU157" s="163"/>
      <c r="AV157" s="163"/>
      <c r="AW157" s="163"/>
      <c r="AX157" s="163"/>
      <c r="AY157" s="163"/>
      <c r="AZ157" s="163"/>
      <c r="BA157" s="163"/>
      <c r="BB157" s="163"/>
      <c r="BC157" s="163"/>
      <c r="BD157" s="163"/>
      <c r="BE157" s="163"/>
      <c r="BF157" s="163"/>
      <c r="BG157" s="163"/>
      <c r="BH157" s="163"/>
      <c r="BI157" s="163"/>
      <c r="BJ157" s="163"/>
      <c r="BK157" s="163"/>
      <c r="BL157" s="163"/>
      <c r="BM157" s="163"/>
      <c r="BN157" s="163"/>
      <c r="BO157" s="163"/>
      <c r="BP157" s="163"/>
      <c r="BQ157" s="163"/>
      <c r="BR157" s="163"/>
      <c r="BS157" s="163"/>
      <c r="BT157" s="163"/>
      <c r="BU157" s="163"/>
      <c r="BV157" s="163"/>
      <c r="BW157" s="163"/>
      <c r="BX157" s="163"/>
      <c r="BY157" s="163"/>
      <c r="BZ157" s="163"/>
      <c r="CA157" s="163"/>
      <c r="CB157" s="163"/>
      <c r="CC157" s="163"/>
      <c r="CD157" s="163"/>
      <c r="CE157" s="163"/>
      <c r="CF157" s="163"/>
      <c r="CG157" s="163"/>
      <c r="CH157" s="163"/>
      <c r="CI157" s="163"/>
      <c r="CJ157" s="163"/>
      <c r="CK157" s="163"/>
      <c r="CL157" s="163"/>
      <c r="CM157" s="163"/>
      <c r="CN157" s="163"/>
      <c r="CO157" s="163"/>
      <c r="CP157" s="163"/>
      <c r="CQ157" s="163"/>
      <c r="CR157" s="163"/>
      <c r="CS157" s="163"/>
      <c r="CT157" s="163"/>
      <c r="CU157" s="163"/>
      <c r="CV157" s="163"/>
      <c r="CW157" s="163"/>
      <c r="CX157" s="163"/>
      <c r="CY157" s="163"/>
      <c r="CZ157" s="163"/>
      <c r="DA157" s="163"/>
      <c r="DB157" s="163"/>
      <c r="DC157" s="163"/>
      <c r="DD157" s="163"/>
      <c r="DE157" s="163"/>
      <c r="DF157" s="163"/>
      <c r="DG157" s="163"/>
      <c r="DH157" s="163"/>
      <c r="DI157" s="163"/>
      <c r="DJ157" s="163"/>
      <c r="DK157" s="163"/>
      <c r="DL157" s="163"/>
      <c r="DM157" s="163"/>
      <c r="DN157" s="163"/>
      <c r="DO157" s="163"/>
      <c r="DP157" s="163"/>
      <c r="DQ157" s="163"/>
      <c r="DR157" s="163"/>
      <c r="DS157" s="163"/>
      <c r="DT157" s="163"/>
      <c r="DU157" s="163"/>
      <c r="DV157" s="163"/>
      <c r="DW157" s="163"/>
      <c r="DX157" s="163"/>
      <c r="DY157" s="163"/>
      <c r="DZ157" s="163"/>
      <c r="EA157" s="163"/>
      <c r="EB157" s="163"/>
      <c r="EC157" s="163"/>
      <c r="ED157" s="163"/>
      <c r="EE157" s="163"/>
      <c r="EF157" s="163"/>
      <c r="EG157" s="163"/>
      <c r="EH157" s="163"/>
      <c r="EI157" s="163"/>
      <c r="EJ157" s="163"/>
      <c r="EK157" s="163"/>
      <c r="EL157" s="163"/>
      <c r="EM157" s="163"/>
      <c r="EN157" s="163"/>
      <c r="EO157" s="163"/>
      <c r="EP157" s="163"/>
      <c r="EQ157" s="163"/>
      <c r="ER157" s="163"/>
      <c r="ES157" s="163"/>
      <c r="ET157" s="163"/>
      <c r="EU157" s="163"/>
      <c r="EV157" s="163"/>
      <c r="EW157" s="163"/>
      <c r="EX157" s="163"/>
      <c r="EY157" s="163"/>
      <c r="EZ157" s="163"/>
      <c r="FA157" s="163"/>
      <c r="FB157" s="163"/>
      <c r="FC157" s="163"/>
      <c r="FD157" s="163"/>
      <c r="FE157" s="163"/>
      <c r="FF157" s="163"/>
      <c r="FG157" s="163"/>
      <c r="FH157" s="163"/>
      <c r="FI157" s="163"/>
      <c r="FJ157" s="163"/>
      <c r="FK157" s="163"/>
      <c r="FL157" s="163"/>
      <c r="FM157" s="163"/>
      <c r="FN157" s="163"/>
      <c r="FO157" s="163"/>
      <c r="FP157" s="163"/>
      <c r="FQ157" s="163"/>
      <c r="FR157" s="163"/>
      <c r="FS157" s="163"/>
      <c r="FT157" s="163"/>
      <c r="FU157" s="163"/>
      <c r="FV157" s="163"/>
      <c r="FW157" s="163"/>
      <c r="FX157" s="163"/>
      <c r="FY157" s="163"/>
      <c r="FZ157" s="163"/>
      <c r="GA157" s="163"/>
      <c r="GB157" s="163"/>
      <c r="GC157" s="163"/>
      <c r="GD157" s="163"/>
      <c r="GE157" s="163"/>
      <c r="GF157" s="163"/>
      <c r="GG157" s="163"/>
      <c r="GH157" s="163"/>
      <c r="GI157" s="163"/>
      <c r="GJ157" s="163"/>
      <c r="GK157" s="163"/>
      <c r="GL157" s="163"/>
      <c r="GM157" s="163"/>
      <c r="GN157" s="163"/>
      <c r="GO157" s="163"/>
      <c r="GP157" s="163"/>
      <c r="GQ157" s="163"/>
      <c r="GR157" s="163"/>
      <c r="GS157" s="163"/>
      <c r="GT157" s="163"/>
      <c r="GU157" s="163"/>
      <c r="GV157" s="163"/>
      <c r="GW157" s="163"/>
      <c r="GX157" s="163"/>
      <c r="GY157" s="163"/>
      <c r="GZ157" s="163"/>
      <c r="HA157" s="163"/>
      <c r="HB157" s="163"/>
      <c r="HC157" s="163"/>
      <c r="HD157" s="163"/>
      <c r="HE157" s="163"/>
      <c r="HF157" s="163"/>
    </row>
    <row r="158" spans="1:214" outlineLevel="1" x14ac:dyDescent="0.2">
      <c r="A158" s="163"/>
      <c r="B158" s="177" t="s">
        <v>249</v>
      </c>
      <c r="C158" s="173">
        <v>2011</v>
      </c>
      <c r="D158" s="163"/>
      <c r="E158" s="163" t="s">
        <v>142</v>
      </c>
      <c r="F158" s="163"/>
      <c r="G158" s="163"/>
      <c r="H158" s="163"/>
      <c r="I158" s="163"/>
      <c r="J158" s="195">
        <f>IF(AND(J$16=2017,$C158&lt;J$16),J$32/10,IF(J$16=$C158,J$32-SUM(J$153:J157),IF(J$16-$C158&lt;10,I158,0)))</f>
        <v>6120111.4351334143</v>
      </c>
      <c r="K158" s="195">
        <f>IF(AND(K$16=2017,$C158&lt;K$16),K$32/10,IF(K$16=$C158,K$32-SUM(K$153:K157),IF(K$16-$C158&lt;10,J158,0)))</f>
        <v>6120111.4351334143</v>
      </c>
      <c r="L158" s="195">
        <f>IF(AND(L$16=2017,$C158&lt;L$16),L$32/10,IF(L$16=$C158,L$32-SUM(L$153:L157),IF(L$16-$C158&lt;10,K158,0)))</f>
        <v>6120111.4351334143</v>
      </c>
      <c r="M158" s="195">
        <f>IF(AND(M$16=2017,$C158&lt;M$16),M$32/10,IF(M$16=$C158,M$32-SUM(M$153:M157),IF(M$16-$C158&lt;10,L158,0)))</f>
        <v>6120111.4351334143</v>
      </c>
      <c r="N158" s="195">
        <f>IF(AND(N$16=2017,$C158&lt;N$16),N$32/10,IF(N$16=$C158,N$32-SUM(N$153:N157),IF(N$16-$C158&lt;10,M158,0)))</f>
        <v>0</v>
      </c>
      <c r="O158" s="195">
        <f>IF(AND(O$16=2017,$C158&lt;O$16),O$32/10,IF(O$16=$C158,O$32-SUM(O$153:O157),IF(O$16-$C158&lt;10,N158,0)))</f>
        <v>0</v>
      </c>
      <c r="P158" s="195">
        <f>IF(AND(P$16=2017,$C158&lt;P$16),P$32/10,IF(P$16=$C158,P$32-SUM(P$153:P157),IF(P$16-$C158&lt;10,O158,0)))</f>
        <v>0</v>
      </c>
      <c r="Q158" s="195">
        <f>IF(AND(Q$16=2017,$C158&lt;Q$16),Q$32/10,IF(Q$16=$C158,Q$32-SUM(Q$153:Q157),IF(Q$16-$C158&lt;10,P158,0)))</f>
        <v>0</v>
      </c>
      <c r="R158" s="195">
        <f>IF(AND(R$16=2017,$C158&lt;R$16),R$32/10,IF(R$16=$C158,R$32-SUM(R$153:R157),IF(R$16-$C158&lt;10,Q158,0)))</f>
        <v>0</v>
      </c>
      <c r="S158" s="195">
        <f>IF(AND(S$16=2017,$C158&lt;S$16),S$32/10,IF(S$16=$C158,S$32-SUM(S$153:S157),IF(S$16-$C158&lt;10,R158,0)))</f>
        <v>0</v>
      </c>
      <c r="T158" s="195">
        <f>IF(AND(T$16=2017,$C158&lt;T$16),T$32/10,IF(T$16=$C158,T$32-SUM(T$153:T157),IF(T$16-$C158&lt;10,S158,0)))</f>
        <v>0</v>
      </c>
      <c r="U158" s="195">
        <f>IF(AND(U$16=2017,$C158&lt;U$16),U$32/10,IF(U$16=$C158,U$32-SUM(U$153:U157),IF(U$16-$C158&lt;10,T158,0)))</f>
        <v>0</v>
      </c>
      <c r="V158" s="195">
        <f>IF(AND(V$16=2017,$C158&lt;V$16),V$32/10,IF(V$16=$C158,V$32-SUM(V$153:V157),IF(V$16-$C158&lt;10,U158,0)))</f>
        <v>0</v>
      </c>
      <c r="W158" s="195">
        <f>IF(AND(W$16=2017,$C158&lt;W$16),W$32/10,IF(W$16=$C158,W$32-SUM(W$153:W157),IF(W$16-$C158&lt;10,V158,0)))</f>
        <v>0</v>
      </c>
      <c r="X158" s="195">
        <f>IF(AND(X$16=2017,$C158&lt;X$16),X$32/10,IF(X$16=$C158,X$32-SUM(X$153:X157),IF(X$16-$C158&lt;10,W158,0)))</f>
        <v>0</v>
      </c>
      <c r="Y158" s="163"/>
      <c r="Z158" s="163"/>
      <c r="AA158" s="163"/>
      <c r="AB158" s="163"/>
      <c r="AC158" s="163"/>
      <c r="AD158" s="163"/>
      <c r="AE158" s="163"/>
      <c r="AF158" s="163"/>
      <c r="AG158" s="163"/>
      <c r="AH158" s="163"/>
      <c r="AI158" s="163"/>
      <c r="AJ158" s="163"/>
      <c r="AK158" s="163"/>
      <c r="AL158" s="163"/>
      <c r="AM158" s="163"/>
      <c r="AN158" s="163"/>
      <c r="AO158" s="163"/>
      <c r="AP158" s="163"/>
      <c r="AQ158" s="163"/>
      <c r="AR158" s="163"/>
      <c r="AS158" s="163"/>
      <c r="AT158" s="163"/>
      <c r="AU158" s="163"/>
      <c r="AV158" s="163"/>
      <c r="AW158" s="163"/>
      <c r="AX158" s="163"/>
      <c r="AY158" s="163"/>
      <c r="AZ158" s="163"/>
      <c r="BA158" s="163"/>
      <c r="BB158" s="163"/>
      <c r="BC158" s="163"/>
      <c r="BD158" s="163"/>
      <c r="BE158" s="163"/>
      <c r="BF158" s="163"/>
      <c r="BG158" s="163"/>
      <c r="BH158" s="163"/>
      <c r="BI158" s="163"/>
      <c r="BJ158" s="163"/>
      <c r="BK158" s="163"/>
      <c r="BL158" s="163"/>
      <c r="BM158" s="163"/>
      <c r="BN158" s="163"/>
      <c r="BO158" s="163"/>
      <c r="BP158" s="163"/>
      <c r="BQ158" s="163"/>
      <c r="BR158" s="163"/>
      <c r="BS158" s="163"/>
      <c r="BT158" s="163"/>
      <c r="BU158" s="163"/>
      <c r="BV158" s="163"/>
      <c r="BW158" s="163"/>
      <c r="BX158" s="163"/>
      <c r="BY158" s="163"/>
      <c r="BZ158" s="163"/>
      <c r="CA158" s="163"/>
      <c r="CB158" s="163"/>
      <c r="CC158" s="163"/>
      <c r="CD158" s="163"/>
      <c r="CE158" s="163"/>
      <c r="CF158" s="163"/>
      <c r="CG158" s="163"/>
      <c r="CH158" s="163"/>
      <c r="CI158" s="163"/>
      <c r="CJ158" s="163"/>
      <c r="CK158" s="163"/>
      <c r="CL158" s="163"/>
      <c r="CM158" s="163"/>
      <c r="CN158" s="163"/>
      <c r="CO158" s="163"/>
      <c r="CP158" s="163"/>
      <c r="CQ158" s="163"/>
      <c r="CR158" s="163"/>
      <c r="CS158" s="163"/>
      <c r="CT158" s="163"/>
      <c r="CU158" s="163"/>
      <c r="CV158" s="163"/>
      <c r="CW158" s="163"/>
      <c r="CX158" s="163"/>
      <c r="CY158" s="163"/>
      <c r="CZ158" s="163"/>
      <c r="DA158" s="163"/>
      <c r="DB158" s="163"/>
      <c r="DC158" s="163"/>
      <c r="DD158" s="163"/>
      <c r="DE158" s="163"/>
      <c r="DF158" s="163"/>
      <c r="DG158" s="163"/>
      <c r="DH158" s="163"/>
      <c r="DI158" s="163"/>
      <c r="DJ158" s="163"/>
      <c r="DK158" s="163"/>
      <c r="DL158" s="163"/>
      <c r="DM158" s="163"/>
      <c r="DN158" s="163"/>
      <c r="DO158" s="163"/>
      <c r="DP158" s="163"/>
      <c r="DQ158" s="163"/>
      <c r="DR158" s="163"/>
      <c r="DS158" s="163"/>
      <c r="DT158" s="163"/>
      <c r="DU158" s="163"/>
      <c r="DV158" s="163"/>
      <c r="DW158" s="163"/>
      <c r="DX158" s="163"/>
      <c r="DY158" s="163"/>
      <c r="DZ158" s="163"/>
      <c r="EA158" s="163"/>
      <c r="EB158" s="163"/>
      <c r="EC158" s="163"/>
      <c r="ED158" s="163"/>
      <c r="EE158" s="163"/>
      <c r="EF158" s="163"/>
      <c r="EG158" s="163"/>
      <c r="EH158" s="163"/>
      <c r="EI158" s="163"/>
      <c r="EJ158" s="163"/>
      <c r="EK158" s="163"/>
      <c r="EL158" s="163"/>
      <c r="EM158" s="163"/>
      <c r="EN158" s="163"/>
      <c r="EO158" s="163"/>
      <c r="EP158" s="163"/>
      <c r="EQ158" s="163"/>
      <c r="ER158" s="163"/>
      <c r="ES158" s="163"/>
      <c r="ET158" s="163"/>
      <c r="EU158" s="163"/>
      <c r="EV158" s="163"/>
      <c r="EW158" s="163"/>
      <c r="EX158" s="163"/>
      <c r="EY158" s="163"/>
      <c r="EZ158" s="163"/>
      <c r="FA158" s="163"/>
      <c r="FB158" s="163"/>
      <c r="FC158" s="163"/>
      <c r="FD158" s="163"/>
      <c r="FE158" s="163"/>
      <c r="FF158" s="163"/>
      <c r="FG158" s="163"/>
      <c r="FH158" s="163"/>
      <c r="FI158" s="163"/>
      <c r="FJ158" s="163"/>
      <c r="FK158" s="163"/>
      <c r="FL158" s="163"/>
      <c r="FM158" s="163"/>
      <c r="FN158" s="163"/>
      <c r="FO158" s="163"/>
      <c r="FP158" s="163"/>
      <c r="FQ158" s="163"/>
      <c r="FR158" s="163"/>
      <c r="FS158" s="163"/>
      <c r="FT158" s="163"/>
      <c r="FU158" s="163"/>
      <c r="FV158" s="163"/>
      <c r="FW158" s="163"/>
      <c r="FX158" s="163"/>
      <c r="FY158" s="163"/>
      <c r="FZ158" s="163"/>
      <c r="GA158" s="163"/>
      <c r="GB158" s="163"/>
      <c r="GC158" s="163"/>
      <c r="GD158" s="163"/>
      <c r="GE158" s="163"/>
      <c r="GF158" s="163"/>
      <c r="GG158" s="163"/>
      <c r="GH158" s="163"/>
      <c r="GI158" s="163"/>
      <c r="GJ158" s="163"/>
      <c r="GK158" s="163"/>
      <c r="GL158" s="163"/>
      <c r="GM158" s="163"/>
      <c r="GN158" s="163"/>
      <c r="GO158" s="163"/>
      <c r="GP158" s="163"/>
      <c r="GQ158" s="163"/>
      <c r="GR158" s="163"/>
      <c r="GS158" s="163"/>
      <c r="GT158" s="163"/>
      <c r="GU158" s="163"/>
      <c r="GV158" s="163"/>
      <c r="GW158" s="163"/>
      <c r="GX158" s="163"/>
      <c r="GY158" s="163"/>
      <c r="GZ158" s="163"/>
      <c r="HA158" s="163"/>
      <c r="HB158" s="163"/>
      <c r="HC158" s="163"/>
      <c r="HD158" s="163"/>
      <c r="HE158" s="163"/>
      <c r="HF158" s="163"/>
    </row>
    <row r="159" spans="1:214" outlineLevel="1" x14ac:dyDescent="0.2">
      <c r="A159" s="163"/>
      <c r="B159" s="177" t="s">
        <v>249</v>
      </c>
      <c r="C159" s="177">
        <v>2012</v>
      </c>
      <c r="D159" s="163"/>
      <c r="E159" s="163" t="s">
        <v>142</v>
      </c>
      <c r="F159" s="163"/>
      <c r="G159" s="163"/>
      <c r="H159" s="163"/>
      <c r="I159" s="163"/>
      <c r="J159" s="195">
        <f>IF(AND(J$16=2017,$C159&lt;J$16),J$32/10,IF(J$16=$C159,J$32-SUM(J$153:J158),IF(J$16-$C159&lt;10,I159,0)))</f>
        <v>6120111.4351334143</v>
      </c>
      <c r="K159" s="195">
        <f>IF(AND(K$16=2017,$C159&lt;K$16),K$32/10,IF(K$16=$C159,K$32-SUM(K$153:K158),IF(K$16-$C159&lt;10,J159,0)))</f>
        <v>6120111.4351334143</v>
      </c>
      <c r="L159" s="195">
        <f>IF(AND(L$16=2017,$C159&lt;L$16),L$32/10,IF(L$16=$C159,L$32-SUM(L$153:L158),IF(L$16-$C159&lt;10,K159,0)))</f>
        <v>6120111.4351334143</v>
      </c>
      <c r="M159" s="195">
        <f>IF(AND(M$16=2017,$C159&lt;M$16),M$32/10,IF(M$16=$C159,M$32-SUM(M$153:M158),IF(M$16-$C159&lt;10,L159,0)))</f>
        <v>6120111.4351334143</v>
      </c>
      <c r="N159" s="195">
        <f>IF(AND(N$16=2017,$C159&lt;N$16),N$32/10,IF(N$16=$C159,N$32-SUM(N$153:N158),IF(N$16-$C159&lt;10,M159,0)))</f>
        <v>6120111.4351334143</v>
      </c>
      <c r="O159" s="195">
        <f>IF(AND(O$16=2017,$C159&lt;O$16),O$32/10,IF(O$16=$C159,O$32-SUM(O$153:O158),IF(O$16-$C159&lt;10,N159,0)))</f>
        <v>0</v>
      </c>
      <c r="P159" s="195">
        <f>IF(AND(P$16=2017,$C159&lt;P$16),P$32/10,IF(P$16=$C159,P$32-SUM(P$153:P158),IF(P$16-$C159&lt;10,O159,0)))</f>
        <v>0</v>
      </c>
      <c r="Q159" s="195">
        <f>IF(AND(Q$16=2017,$C159&lt;Q$16),Q$32/10,IF(Q$16=$C159,Q$32-SUM(Q$153:Q158),IF(Q$16-$C159&lt;10,P159,0)))</f>
        <v>0</v>
      </c>
      <c r="R159" s="195">
        <f>IF(AND(R$16=2017,$C159&lt;R$16),R$32/10,IF(R$16=$C159,R$32-SUM(R$153:R158),IF(R$16-$C159&lt;10,Q159,0)))</f>
        <v>0</v>
      </c>
      <c r="S159" s="195">
        <f>IF(AND(S$16=2017,$C159&lt;S$16),S$32/10,IF(S$16=$C159,S$32-SUM(S$153:S158),IF(S$16-$C159&lt;10,R159,0)))</f>
        <v>0</v>
      </c>
      <c r="T159" s="195">
        <f>IF(AND(T$16=2017,$C159&lt;T$16),T$32/10,IF(T$16=$C159,T$32-SUM(T$153:T158),IF(T$16-$C159&lt;10,S159,0)))</f>
        <v>0</v>
      </c>
      <c r="U159" s="195">
        <f>IF(AND(U$16=2017,$C159&lt;U$16),U$32/10,IF(U$16=$C159,U$32-SUM(U$153:U158),IF(U$16-$C159&lt;10,T159,0)))</f>
        <v>0</v>
      </c>
      <c r="V159" s="195">
        <f>IF(AND(V$16=2017,$C159&lt;V$16),V$32/10,IF(V$16=$C159,V$32-SUM(V$153:V158),IF(V$16-$C159&lt;10,U159,0)))</f>
        <v>0</v>
      </c>
      <c r="W159" s="195">
        <f>IF(AND(W$16=2017,$C159&lt;W$16),W$32/10,IF(W$16=$C159,W$32-SUM(W$153:W158),IF(W$16-$C159&lt;10,V159,0)))</f>
        <v>0</v>
      </c>
      <c r="X159" s="195">
        <f>IF(AND(X$16=2017,$C159&lt;X$16),X$32/10,IF(X$16=$C159,X$32-SUM(X$153:X158),IF(X$16-$C159&lt;10,W159,0)))</f>
        <v>0</v>
      </c>
      <c r="Y159" s="163"/>
      <c r="Z159" s="163"/>
      <c r="AA159" s="163"/>
      <c r="AB159" s="163"/>
      <c r="AC159" s="163"/>
      <c r="AD159" s="163"/>
      <c r="AE159" s="163"/>
      <c r="AF159" s="163"/>
      <c r="AG159" s="163"/>
      <c r="AH159" s="163"/>
      <c r="AI159" s="163"/>
      <c r="AJ159" s="163"/>
      <c r="AK159" s="163"/>
      <c r="AL159" s="163"/>
      <c r="AM159" s="163"/>
      <c r="AN159" s="163"/>
      <c r="AO159" s="163"/>
      <c r="AP159" s="163"/>
      <c r="AQ159" s="163"/>
      <c r="AR159" s="163"/>
      <c r="AS159" s="163"/>
      <c r="AT159" s="163"/>
      <c r="AU159" s="163"/>
      <c r="AV159" s="163"/>
      <c r="AW159" s="163"/>
      <c r="AX159" s="163"/>
      <c r="AY159" s="163"/>
      <c r="AZ159" s="163"/>
      <c r="BA159" s="163"/>
      <c r="BB159" s="163"/>
      <c r="BC159" s="163"/>
      <c r="BD159" s="163"/>
      <c r="BE159" s="163"/>
      <c r="BF159" s="163"/>
      <c r="BG159" s="163"/>
      <c r="BH159" s="163"/>
      <c r="BI159" s="163"/>
      <c r="BJ159" s="163"/>
      <c r="BK159" s="163"/>
      <c r="BL159" s="163"/>
      <c r="BM159" s="163"/>
      <c r="BN159" s="163"/>
      <c r="BO159" s="163"/>
      <c r="BP159" s="163"/>
      <c r="BQ159" s="163"/>
      <c r="BR159" s="163"/>
      <c r="BS159" s="163"/>
      <c r="BT159" s="163"/>
      <c r="BU159" s="163"/>
      <c r="BV159" s="163"/>
      <c r="BW159" s="163"/>
      <c r="BX159" s="163"/>
      <c r="BY159" s="163"/>
      <c r="BZ159" s="163"/>
      <c r="CA159" s="163"/>
      <c r="CB159" s="163"/>
      <c r="CC159" s="163"/>
      <c r="CD159" s="163"/>
      <c r="CE159" s="163"/>
      <c r="CF159" s="163"/>
      <c r="CG159" s="163"/>
      <c r="CH159" s="163"/>
      <c r="CI159" s="163"/>
      <c r="CJ159" s="163"/>
      <c r="CK159" s="163"/>
      <c r="CL159" s="163"/>
      <c r="CM159" s="163"/>
      <c r="CN159" s="163"/>
      <c r="CO159" s="163"/>
      <c r="CP159" s="163"/>
      <c r="CQ159" s="163"/>
      <c r="CR159" s="163"/>
      <c r="CS159" s="163"/>
      <c r="CT159" s="163"/>
      <c r="CU159" s="163"/>
      <c r="CV159" s="163"/>
      <c r="CW159" s="163"/>
      <c r="CX159" s="163"/>
      <c r="CY159" s="163"/>
      <c r="CZ159" s="163"/>
      <c r="DA159" s="163"/>
      <c r="DB159" s="163"/>
      <c r="DC159" s="163"/>
      <c r="DD159" s="163"/>
      <c r="DE159" s="163"/>
      <c r="DF159" s="163"/>
      <c r="DG159" s="163"/>
      <c r="DH159" s="163"/>
      <c r="DI159" s="163"/>
      <c r="DJ159" s="163"/>
      <c r="DK159" s="163"/>
      <c r="DL159" s="163"/>
      <c r="DM159" s="163"/>
      <c r="DN159" s="163"/>
      <c r="DO159" s="163"/>
      <c r="DP159" s="163"/>
      <c r="DQ159" s="163"/>
      <c r="DR159" s="163"/>
      <c r="DS159" s="163"/>
      <c r="DT159" s="163"/>
      <c r="DU159" s="163"/>
      <c r="DV159" s="163"/>
      <c r="DW159" s="163"/>
      <c r="DX159" s="163"/>
      <c r="DY159" s="163"/>
      <c r="DZ159" s="163"/>
      <c r="EA159" s="163"/>
      <c r="EB159" s="163"/>
      <c r="EC159" s="163"/>
      <c r="ED159" s="163"/>
      <c r="EE159" s="163"/>
      <c r="EF159" s="163"/>
      <c r="EG159" s="163"/>
      <c r="EH159" s="163"/>
      <c r="EI159" s="163"/>
      <c r="EJ159" s="163"/>
      <c r="EK159" s="163"/>
      <c r="EL159" s="163"/>
      <c r="EM159" s="163"/>
      <c r="EN159" s="163"/>
      <c r="EO159" s="163"/>
      <c r="EP159" s="163"/>
      <c r="EQ159" s="163"/>
      <c r="ER159" s="163"/>
      <c r="ES159" s="163"/>
      <c r="ET159" s="163"/>
      <c r="EU159" s="163"/>
      <c r="EV159" s="163"/>
      <c r="EW159" s="163"/>
      <c r="EX159" s="163"/>
      <c r="EY159" s="163"/>
      <c r="EZ159" s="163"/>
      <c r="FA159" s="163"/>
      <c r="FB159" s="163"/>
      <c r="FC159" s="163"/>
      <c r="FD159" s="163"/>
      <c r="FE159" s="163"/>
      <c r="FF159" s="163"/>
      <c r="FG159" s="163"/>
      <c r="FH159" s="163"/>
      <c r="FI159" s="163"/>
      <c r="FJ159" s="163"/>
      <c r="FK159" s="163"/>
      <c r="FL159" s="163"/>
      <c r="FM159" s="163"/>
      <c r="FN159" s="163"/>
      <c r="FO159" s="163"/>
      <c r="FP159" s="163"/>
      <c r="FQ159" s="163"/>
      <c r="FR159" s="163"/>
      <c r="FS159" s="163"/>
      <c r="FT159" s="163"/>
      <c r="FU159" s="163"/>
      <c r="FV159" s="163"/>
      <c r="FW159" s="163"/>
      <c r="FX159" s="163"/>
      <c r="FY159" s="163"/>
      <c r="FZ159" s="163"/>
      <c r="GA159" s="163"/>
      <c r="GB159" s="163"/>
      <c r="GC159" s="163"/>
      <c r="GD159" s="163"/>
      <c r="GE159" s="163"/>
      <c r="GF159" s="163"/>
      <c r="GG159" s="163"/>
      <c r="GH159" s="163"/>
      <c r="GI159" s="163"/>
      <c r="GJ159" s="163"/>
      <c r="GK159" s="163"/>
      <c r="GL159" s="163"/>
      <c r="GM159" s="163"/>
      <c r="GN159" s="163"/>
      <c r="GO159" s="163"/>
      <c r="GP159" s="163"/>
      <c r="GQ159" s="163"/>
      <c r="GR159" s="163"/>
      <c r="GS159" s="163"/>
      <c r="GT159" s="163"/>
      <c r="GU159" s="163"/>
      <c r="GV159" s="163"/>
      <c r="GW159" s="163"/>
      <c r="GX159" s="163"/>
      <c r="GY159" s="163"/>
      <c r="GZ159" s="163"/>
      <c r="HA159" s="163"/>
      <c r="HB159" s="163"/>
      <c r="HC159" s="163"/>
      <c r="HD159" s="163"/>
      <c r="HE159" s="163"/>
      <c r="HF159" s="163"/>
    </row>
    <row r="160" spans="1:214" outlineLevel="1" x14ac:dyDescent="0.2">
      <c r="A160" s="163"/>
      <c r="B160" s="177" t="s">
        <v>249</v>
      </c>
      <c r="C160" s="173">
        <v>2013</v>
      </c>
      <c r="D160" s="163"/>
      <c r="E160" s="163" t="s">
        <v>142</v>
      </c>
      <c r="F160" s="163"/>
      <c r="G160" s="163"/>
      <c r="H160" s="163"/>
      <c r="I160" s="163"/>
      <c r="J160" s="195">
        <f>IF(AND(J$16=2017,$C160&lt;J$16),J$32/10,IF(J$16=$C160,J$32-SUM(J$153:J159),IF(J$16-$C160&lt;10,I160,0)))</f>
        <v>6120111.4351334143</v>
      </c>
      <c r="K160" s="195">
        <f>IF(AND(K$16=2017,$C160&lt;K$16),K$32/10,IF(K$16=$C160,K$32-SUM(K$153:K159),IF(K$16-$C160&lt;10,J160,0)))</f>
        <v>6120111.4351334143</v>
      </c>
      <c r="L160" s="195">
        <f>IF(AND(L$16=2017,$C160&lt;L$16),L$32/10,IF(L$16=$C160,L$32-SUM(L$153:L159),IF(L$16-$C160&lt;10,K160,0)))</f>
        <v>6120111.4351334143</v>
      </c>
      <c r="M160" s="195">
        <f>IF(AND(M$16=2017,$C160&lt;M$16),M$32/10,IF(M$16=$C160,M$32-SUM(M$153:M159),IF(M$16-$C160&lt;10,L160,0)))</f>
        <v>6120111.4351334143</v>
      </c>
      <c r="N160" s="195">
        <f>IF(AND(N$16=2017,$C160&lt;N$16),N$32/10,IF(N$16=$C160,N$32-SUM(N$153:N159),IF(N$16-$C160&lt;10,M160,0)))</f>
        <v>6120111.4351334143</v>
      </c>
      <c r="O160" s="195">
        <f>IF(AND(O$16=2017,$C160&lt;O$16),O$32/10,IF(O$16=$C160,O$32-SUM(O$153:O159),IF(O$16-$C160&lt;10,N160,0)))</f>
        <v>6120111.4351334143</v>
      </c>
      <c r="P160" s="195">
        <f>IF(AND(P$16=2017,$C160&lt;P$16),P$32/10,IF(P$16=$C160,P$32-SUM(P$153:P159),IF(P$16-$C160&lt;10,O160,0)))</f>
        <v>0</v>
      </c>
      <c r="Q160" s="195">
        <f>IF(AND(Q$16=2017,$C160&lt;Q$16),Q$32/10,IF(Q$16=$C160,Q$32-SUM(Q$153:Q159),IF(Q$16-$C160&lt;10,P160,0)))</f>
        <v>0</v>
      </c>
      <c r="R160" s="195">
        <f>IF(AND(R$16=2017,$C160&lt;R$16),R$32/10,IF(R$16=$C160,R$32-SUM(R$153:R159),IF(R$16-$C160&lt;10,Q160,0)))</f>
        <v>0</v>
      </c>
      <c r="S160" s="195">
        <f>IF(AND(S$16=2017,$C160&lt;S$16),S$32/10,IF(S$16=$C160,S$32-SUM(S$153:S159),IF(S$16-$C160&lt;10,R160,0)))</f>
        <v>0</v>
      </c>
      <c r="T160" s="195">
        <f>IF(AND(T$16=2017,$C160&lt;T$16),T$32/10,IF(T$16=$C160,T$32-SUM(T$153:T159),IF(T$16-$C160&lt;10,S160,0)))</f>
        <v>0</v>
      </c>
      <c r="U160" s="195">
        <f>IF(AND(U$16=2017,$C160&lt;U$16),U$32/10,IF(U$16=$C160,U$32-SUM(U$153:U159),IF(U$16-$C160&lt;10,T160,0)))</f>
        <v>0</v>
      </c>
      <c r="V160" s="195">
        <f>IF(AND(V$16=2017,$C160&lt;V$16),V$32/10,IF(V$16=$C160,V$32-SUM(V$153:V159),IF(V$16-$C160&lt;10,U160,0)))</f>
        <v>0</v>
      </c>
      <c r="W160" s="195">
        <f>IF(AND(W$16=2017,$C160&lt;W$16),W$32/10,IF(W$16=$C160,W$32-SUM(W$153:W159),IF(W$16-$C160&lt;10,V160,0)))</f>
        <v>0</v>
      </c>
      <c r="X160" s="195">
        <f>IF(AND(X$16=2017,$C160&lt;X$16),X$32/10,IF(X$16=$C160,X$32-SUM(X$153:X159),IF(X$16-$C160&lt;10,W160,0)))</f>
        <v>0</v>
      </c>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3"/>
      <c r="BI160" s="163"/>
      <c r="BJ160" s="163"/>
      <c r="BK160" s="163"/>
      <c r="BL160" s="163"/>
      <c r="BM160" s="163"/>
      <c r="BN160" s="163"/>
      <c r="BO160" s="163"/>
      <c r="BP160" s="163"/>
      <c r="BQ160" s="163"/>
      <c r="BR160" s="163"/>
      <c r="BS160" s="163"/>
      <c r="BT160" s="163"/>
      <c r="BU160" s="163"/>
      <c r="BV160" s="163"/>
      <c r="BW160" s="163"/>
      <c r="BX160" s="163"/>
      <c r="BY160" s="163"/>
      <c r="BZ160" s="163"/>
      <c r="CA160" s="163"/>
      <c r="CB160" s="163"/>
      <c r="CC160" s="163"/>
      <c r="CD160" s="163"/>
      <c r="CE160" s="163"/>
      <c r="CF160" s="163"/>
      <c r="CG160" s="163"/>
      <c r="CH160" s="163"/>
      <c r="CI160" s="163"/>
      <c r="CJ160" s="163"/>
      <c r="CK160" s="163"/>
      <c r="CL160" s="163"/>
      <c r="CM160" s="163"/>
      <c r="CN160" s="163"/>
      <c r="CO160" s="163"/>
      <c r="CP160" s="163"/>
      <c r="CQ160" s="163"/>
      <c r="CR160" s="163"/>
      <c r="CS160" s="163"/>
      <c r="CT160" s="163"/>
      <c r="CU160" s="163"/>
      <c r="CV160" s="163"/>
      <c r="CW160" s="163"/>
      <c r="CX160" s="163"/>
      <c r="CY160" s="163"/>
      <c r="CZ160" s="163"/>
      <c r="DA160" s="163"/>
      <c r="DB160" s="163"/>
      <c r="DC160" s="163"/>
      <c r="DD160" s="163"/>
      <c r="DE160" s="163"/>
      <c r="DF160" s="163"/>
      <c r="DG160" s="163"/>
      <c r="DH160" s="163"/>
      <c r="DI160" s="163"/>
      <c r="DJ160" s="163"/>
      <c r="DK160" s="163"/>
      <c r="DL160" s="163"/>
      <c r="DM160" s="163"/>
      <c r="DN160" s="163"/>
      <c r="DO160" s="163"/>
      <c r="DP160" s="163"/>
      <c r="DQ160" s="163"/>
      <c r="DR160" s="163"/>
      <c r="DS160" s="163"/>
      <c r="DT160" s="163"/>
      <c r="DU160" s="163"/>
      <c r="DV160" s="163"/>
      <c r="DW160" s="163"/>
      <c r="DX160" s="163"/>
      <c r="DY160" s="163"/>
      <c r="DZ160" s="163"/>
      <c r="EA160" s="163"/>
      <c r="EB160" s="163"/>
      <c r="EC160" s="163"/>
      <c r="ED160" s="163"/>
      <c r="EE160" s="163"/>
      <c r="EF160" s="163"/>
      <c r="EG160" s="163"/>
      <c r="EH160" s="163"/>
      <c r="EI160" s="163"/>
      <c r="EJ160" s="163"/>
      <c r="EK160" s="163"/>
      <c r="EL160" s="163"/>
      <c r="EM160" s="163"/>
      <c r="EN160" s="163"/>
      <c r="EO160" s="163"/>
      <c r="EP160" s="163"/>
      <c r="EQ160" s="163"/>
      <c r="ER160" s="163"/>
      <c r="ES160" s="163"/>
      <c r="ET160" s="163"/>
      <c r="EU160" s="163"/>
      <c r="EV160" s="163"/>
      <c r="EW160" s="163"/>
      <c r="EX160" s="163"/>
      <c r="EY160" s="163"/>
      <c r="EZ160" s="163"/>
      <c r="FA160" s="163"/>
      <c r="FB160" s="163"/>
      <c r="FC160" s="163"/>
      <c r="FD160" s="163"/>
      <c r="FE160" s="163"/>
      <c r="FF160" s="163"/>
      <c r="FG160" s="163"/>
      <c r="FH160" s="163"/>
      <c r="FI160" s="163"/>
      <c r="FJ160" s="163"/>
      <c r="FK160" s="163"/>
      <c r="FL160" s="163"/>
      <c r="FM160" s="163"/>
      <c r="FN160" s="163"/>
      <c r="FO160" s="163"/>
      <c r="FP160" s="163"/>
      <c r="FQ160" s="163"/>
      <c r="FR160" s="163"/>
      <c r="FS160" s="163"/>
      <c r="FT160" s="163"/>
      <c r="FU160" s="163"/>
      <c r="FV160" s="163"/>
      <c r="FW160" s="163"/>
      <c r="FX160" s="163"/>
      <c r="FY160" s="163"/>
      <c r="FZ160" s="163"/>
      <c r="GA160" s="163"/>
      <c r="GB160" s="163"/>
      <c r="GC160" s="163"/>
      <c r="GD160" s="163"/>
      <c r="GE160" s="163"/>
      <c r="GF160" s="163"/>
      <c r="GG160" s="163"/>
      <c r="GH160" s="163"/>
      <c r="GI160" s="163"/>
      <c r="GJ160" s="163"/>
      <c r="GK160" s="163"/>
      <c r="GL160" s="163"/>
      <c r="GM160" s="163"/>
      <c r="GN160" s="163"/>
      <c r="GO160" s="163"/>
      <c r="GP160" s="163"/>
      <c r="GQ160" s="163"/>
      <c r="GR160" s="163"/>
      <c r="GS160" s="163"/>
      <c r="GT160" s="163"/>
      <c r="GU160" s="163"/>
      <c r="GV160" s="163"/>
      <c r="GW160" s="163"/>
      <c r="GX160" s="163"/>
      <c r="GY160" s="163"/>
      <c r="GZ160" s="163"/>
      <c r="HA160" s="163"/>
      <c r="HB160" s="163"/>
      <c r="HC160" s="163"/>
      <c r="HD160" s="163"/>
      <c r="HE160" s="163"/>
      <c r="HF160" s="163"/>
    </row>
    <row r="161" spans="1:214" outlineLevel="1" x14ac:dyDescent="0.2">
      <c r="A161" s="163"/>
      <c r="B161" s="177" t="s">
        <v>249</v>
      </c>
      <c r="C161" s="177">
        <v>2014</v>
      </c>
      <c r="D161" s="163"/>
      <c r="E161" s="163" t="s">
        <v>142</v>
      </c>
      <c r="F161" s="163"/>
      <c r="G161" s="163"/>
      <c r="H161" s="163"/>
      <c r="I161" s="163"/>
      <c r="J161" s="195">
        <f>IF(AND(J$16=2017,$C161&lt;J$16),J$32/10,IF(J$16=$C161,J$32-SUM(J$153:J160),IF(J$16-$C161&lt;10,I161,0)))</f>
        <v>6120111.4351334143</v>
      </c>
      <c r="K161" s="195">
        <f>IF(AND(K$16=2017,$C161&lt;K$16),K$32/10,IF(K$16=$C161,K$32-SUM(K$153:K160),IF(K$16-$C161&lt;10,J161,0)))</f>
        <v>6120111.4351334143</v>
      </c>
      <c r="L161" s="195">
        <f>IF(AND(L$16=2017,$C161&lt;L$16),L$32/10,IF(L$16=$C161,L$32-SUM(L$153:L160),IF(L$16-$C161&lt;10,K161,0)))</f>
        <v>6120111.4351334143</v>
      </c>
      <c r="M161" s="195">
        <f>IF(AND(M$16=2017,$C161&lt;M$16),M$32/10,IF(M$16=$C161,M$32-SUM(M$153:M160),IF(M$16-$C161&lt;10,L161,0)))</f>
        <v>6120111.4351334143</v>
      </c>
      <c r="N161" s="195">
        <f>IF(AND(N$16=2017,$C161&lt;N$16),N$32/10,IF(N$16=$C161,N$32-SUM(N$153:N160),IF(N$16-$C161&lt;10,M161,0)))</f>
        <v>6120111.4351334143</v>
      </c>
      <c r="O161" s="195">
        <f>IF(AND(O$16=2017,$C161&lt;O$16),O$32/10,IF(O$16=$C161,O$32-SUM(O$153:O160),IF(O$16-$C161&lt;10,N161,0)))</f>
        <v>6120111.4351334143</v>
      </c>
      <c r="P161" s="195">
        <f>IF(AND(P$16=2017,$C161&lt;P$16),P$32/10,IF(P$16=$C161,P$32-SUM(P$153:P160),IF(P$16-$C161&lt;10,O161,0)))</f>
        <v>6120111.4351334143</v>
      </c>
      <c r="Q161" s="195">
        <f>IF(AND(Q$16=2017,$C161&lt;Q$16),Q$32/10,IF(Q$16=$C161,Q$32-SUM(Q$153:Q160),IF(Q$16-$C161&lt;10,P161,0)))</f>
        <v>0</v>
      </c>
      <c r="R161" s="195">
        <f>IF(AND(R$16=2017,$C161&lt;R$16),R$32/10,IF(R$16=$C161,R$32-SUM(R$153:R160),IF(R$16-$C161&lt;10,Q161,0)))</f>
        <v>0</v>
      </c>
      <c r="S161" s="195">
        <f>IF(AND(S$16=2017,$C161&lt;S$16),S$32/10,IF(S$16=$C161,S$32-SUM(S$153:S160),IF(S$16-$C161&lt;10,R161,0)))</f>
        <v>0</v>
      </c>
      <c r="T161" s="195">
        <f>IF(AND(T$16=2017,$C161&lt;T$16),T$32/10,IF(T$16=$C161,T$32-SUM(T$153:T160),IF(T$16-$C161&lt;10,S161,0)))</f>
        <v>0</v>
      </c>
      <c r="U161" s="195">
        <f>IF(AND(U$16=2017,$C161&lt;U$16),U$32/10,IF(U$16=$C161,U$32-SUM(U$153:U160),IF(U$16-$C161&lt;10,T161,0)))</f>
        <v>0</v>
      </c>
      <c r="V161" s="195">
        <f>IF(AND(V$16=2017,$C161&lt;V$16),V$32/10,IF(V$16=$C161,V$32-SUM(V$153:V160),IF(V$16-$C161&lt;10,U161,0)))</f>
        <v>0</v>
      </c>
      <c r="W161" s="195">
        <f>IF(AND(W$16=2017,$C161&lt;W$16),W$32/10,IF(W$16=$C161,W$32-SUM(W$153:W160),IF(W$16-$C161&lt;10,V161,0)))</f>
        <v>0</v>
      </c>
      <c r="X161" s="195">
        <f>IF(AND(X$16=2017,$C161&lt;X$16),X$32/10,IF(X$16=$C161,X$32-SUM(X$153:X160),IF(X$16-$C161&lt;10,W161,0)))</f>
        <v>0</v>
      </c>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3"/>
      <c r="BS161" s="163"/>
      <c r="BT161" s="163"/>
      <c r="BU161" s="163"/>
      <c r="BV161" s="163"/>
      <c r="BW161" s="163"/>
      <c r="BX161" s="163"/>
      <c r="BY161" s="163"/>
      <c r="BZ161" s="163"/>
      <c r="CA161" s="163"/>
      <c r="CB161" s="163"/>
      <c r="CC161" s="163"/>
      <c r="CD161" s="163"/>
      <c r="CE161" s="163"/>
      <c r="CF161" s="163"/>
      <c r="CG161" s="163"/>
      <c r="CH161" s="163"/>
      <c r="CI161" s="163"/>
      <c r="CJ161" s="163"/>
      <c r="CK161" s="163"/>
      <c r="CL161" s="163"/>
      <c r="CM161" s="163"/>
      <c r="CN161" s="163"/>
      <c r="CO161" s="163"/>
      <c r="CP161" s="163"/>
      <c r="CQ161" s="163"/>
      <c r="CR161" s="163"/>
      <c r="CS161" s="163"/>
      <c r="CT161" s="163"/>
      <c r="CU161" s="163"/>
      <c r="CV161" s="163"/>
      <c r="CW161" s="163"/>
      <c r="CX161" s="163"/>
      <c r="CY161" s="163"/>
      <c r="CZ161" s="163"/>
      <c r="DA161" s="163"/>
      <c r="DB161" s="163"/>
      <c r="DC161" s="163"/>
      <c r="DD161" s="163"/>
      <c r="DE161" s="163"/>
      <c r="DF161" s="163"/>
      <c r="DG161" s="163"/>
      <c r="DH161" s="163"/>
      <c r="DI161" s="163"/>
      <c r="DJ161" s="163"/>
      <c r="DK161" s="163"/>
      <c r="DL161" s="163"/>
      <c r="DM161" s="163"/>
      <c r="DN161" s="163"/>
      <c r="DO161" s="163"/>
      <c r="DP161" s="163"/>
      <c r="DQ161" s="163"/>
      <c r="DR161" s="163"/>
      <c r="DS161" s="163"/>
      <c r="DT161" s="163"/>
      <c r="DU161" s="163"/>
      <c r="DV161" s="163"/>
      <c r="DW161" s="163"/>
      <c r="DX161" s="163"/>
      <c r="DY161" s="163"/>
      <c r="DZ161" s="163"/>
      <c r="EA161" s="163"/>
      <c r="EB161" s="163"/>
      <c r="EC161" s="163"/>
      <c r="ED161" s="163"/>
      <c r="EE161" s="163"/>
      <c r="EF161" s="163"/>
      <c r="EG161" s="163"/>
      <c r="EH161" s="163"/>
      <c r="EI161" s="163"/>
      <c r="EJ161" s="163"/>
      <c r="EK161" s="163"/>
      <c r="EL161" s="163"/>
      <c r="EM161" s="163"/>
      <c r="EN161" s="163"/>
      <c r="EO161" s="163"/>
      <c r="EP161" s="163"/>
      <c r="EQ161" s="163"/>
      <c r="ER161" s="163"/>
      <c r="ES161" s="163"/>
      <c r="ET161" s="163"/>
      <c r="EU161" s="163"/>
      <c r="EV161" s="163"/>
      <c r="EW161" s="163"/>
      <c r="EX161" s="163"/>
      <c r="EY161" s="163"/>
      <c r="EZ161" s="163"/>
      <c r="FA161" s="163"/>
      <c r="FB161" s="163"/>
      <c r="FC161" s="163"/>
      <c r="FD161" s="163"/>
      <c r="FE161" s="163"/>
      <c r="FF161" s="163"/>
      <c r="FG161" s="163"/>
      <c r="FH161" s="163"/>
      <c r="FI161" s="163"/>
      <c r="FJ161" s="163"/>
      <c r="FK161" s="163"/>
      <c r="FL161" s="163"/>
      <c r="FM161" s="163"/>
      <c r="FN161" s="163"/>
      <c r="FO161" s="163"/>
      <c r="FP161" s="163"/>
      <c r="FQ161" s="163"/>
      <c r="FR161" s="163"/>
      <c r="FS161" s="163"/>
      <c r="FT161" s="163"/>
      <c r="FU161" s="163"/>
      <c r="FV161" s="163"/>
      <c r="FW161" s="163"/>
      <c r="FX161" s="163"/>
      <c r="FY161" s="163"/>
      <c r="FZ161" s="163"/>
      <c r="GA161" s="163"/>
      <c r="GB161" s="163"/>
      <c r="GC161" s="163"/>
      <c r="GD161" s="163"/>
      <c r="GE161" s="163"/>
      <c r="GF161" s="163"/>
      <c r="GG161" s="163"/>
      <c r="GH161" s="163"/>
      <c r="GI161" s="163"/>
      <c r="GJ161" s="163"/>
      <c r="GK161" s="163"/>
      <c r="GL161" s="163"/>
      <c r="GM161" s="163"/>
      <c r="GN161" s="163"/>
      <c r="GO161" s="163"/>
      <c r="GP161" s="163"/>
      <c r="GQ161" s="163"/>
      <c r="GR161" s="163"/>
      <c r="GS161" s="163"/>
      <c r="GT161" s="163"/>
      <c r="GU161" s="163"/>
      <c r="GV161" s="163"/>
      <c r="GW161" s="163"/>
      <c r="GX161" s="163"/>
      <c r="GY161" s="163"/>
      <c r="GZ161" s="163"/>
      <c r="HA161" s="163"/>
      <c r="HB161" s="163"/>
      <c r="HC161" s="163"/>
      <c r="HD161" s="163"/>
      <c r="HE161" s="163"/>
      <c r="HF161" s="163"/>
    </row>
    <row r="162" spans="1:214" outlineLevel="1" x14ac:dyDescent="0.2">
      <c r="A162" s="163"/>
      <c r="B162" s="177" t="s">
        <v>249</v>
      </c>
      <c r="C162" s="173">
        <v>2015</v>
      </c>
      <c r="D162" s="163"/>
      <c r="E162" s="163" t="s">
        <v>142</v>
      </c>
      <c r="F162" s="163"/>
      <c r="G162" s="163"/>
      <c r="H162" s="163"/>
      <c r="I162" s="163"/>
      <c r="J162" s="195">
        <f>IF(AND(J$16=2017,$C162&lt;J$16),J$32/10,IF(J$16=$C162,J$32-SUM(J$153:J161),IF(J$16-$C162&lt;10,I162,0)))</f>
        <v>6120111.4351334143</v>
      </c>
      <c r="K162" s="195">
        <f>IF(AND(K$16=2017,$C162&lt;K$16),K$32/10,IF(K$16=$C162,K$32-SUM(K$153:K161),IF(K$16-$C162&lt;10,J162,0)))</f>
        <v>6120111.4351334143</v>
      </c>
      <c r="L162" s="195">
        <f>IF(AND(L$16=2017,$C162&lt;L$16),L$32/10,IF(L$16=$C162,L$32-SUM(L$153:L161),IF(L$16-$C162&lt;10,K162,0)))</f>
        <v>6120111.4351334143</v>
      </c>
      <c r="M162" s="195">
        <f>IF(AND(M$16=2017,$C162&lt;M$16),M$32/10,IF(M$16=$C162,M$32-SUM(M$153:M161),IF(M$16-$C162&lt;10,L162,0)))</f>
        <v>6120111.4351334143</v>
      </c>
      <c r="N162" s="195">
        <f>IF(AND(N$16=2017,$C162&lt;N$16),N$32/10,IF(N$16=$C162,N$32-SUM(N$153:N161),IF(N$16-$C162&lt;10,M162,0)))</f>
        <v>6120111.4351334143</v>
      </c>
      <c r="O162" s="195">
        <f>IF(AND(O$16=2017,$C162&lt;O$16),O$32/10,IF(O$16=$C162,O$32-SUM(O$153:O161),IF(O$16-$C162&lt;10,N162,0)))</f>
        <v>6120111.4351334143</v>
      </c>
      <c r="P162" s="195">
        <f>IF(AND(P$16=2017,$C162&lt;P$16),P$32/10,IF(P$16=$C162,P$32-SUM(P$153:P161),IF(P$16-$C162&lt;10,O162,0)))</f>
        <v>6120111.4351334143</v>
      </c>
      <c r="Q162" s="195">
        <f>IF(AND(Q$16=2017,$C162&lt;Q$16),Q$32/10,IF(Q$16=$C162,Q$32-SUM(Q$153:Q161),IF(Q$16-$C162&lt;10,P162,0)))</f>
        <v>6120111.4351334143</v>
      </c>
      <c r="R162" s="195">
        <f>IF(AND(R$16=2017,$C162&lt;R$16),R$32/10,IF(R$16=$C162,R$32-SUM(R$153:R161),IF(R$16-$C162&lt;10,Q162,0)))</f>
        <v>0</v>
      </c>
      <c r="S162" s="195">
        <f>IF(AND(S$16=2017,$C162&lt;S$16),S$32/10,IF(S$16=$C162,S$32-SUM(S$153:S161),IF(S$16-$C162&lt;10,R162,0)))</f>
        <v>0</v>
      </c>
      <c r="T162" s="195">
        <f>IF(AND(T$16=2017,$C162&lt;T$16),T$32/10,IF(T$16=$C162,T$32-SUM(T$153:T161),IF(T$16-$C162&lt;10,S162,0)))</f>
        <v>0</v>
      </c>
      <c r="U162" s="195">
        <f>IF(AND(U$16=2017,$C162&lt;U$16),U$32/10,IF(U$16=$C162,U$32-SUM(U$153:U161),IF(U$16-$C162&lt;10,T162,0)))</f>
        <v>0</v>
      </c>
      <c r="V162" s="195">
        <f>IF(AND(V$16=2017,$C162&lt;V$16),V$32/10,IF(V$16=$C162,V$32-SUM(V$153:V161),IF(V$16-$C162&lt;10,U162,0)))</f>
        <v>0</v>
      </c>
      <c r="W162" s="195">
        <f>IF(AND(W$16=2017,$C162&lt;W$16),W$32/10,IF(W$16=$C162,W$32-SUM(W$153:W161),IF(W$16-$C162&lt;10,V162,0)))</f>
        <v>0</v>
      </c>
      <c r="X162" s="195">
        <f>IF(AND(X$16=2017,$C162&lt;X$16),X$32/10,IF(X$16=$C162,X$32-SUM(X$153:X161),IF(X$16-$C162&lt;10,W162,0)))</f>
        <v>0</v>
      </c>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3"/>
      <c r="BI162" s="163"/>
      <c r="BJ162" s="163"/>
      <c r="BK162" s="163"/>
      <c r="BL162" s="163"/>
      <c r="BM162" s="163"/>
      <c r="BN162" s="163"/>
      <c r="BO162" s="163"/>
      <c r="BP162" s="163"/>
      <c r="BQ162" s="163"/>
      <c r="BR162" s="163"/>
      <c r="BS162" s="163"/>
      <c r="BT162" s="163"/>
      <c r="BU162" s="163"/>
      <c r="BV162" s="163"/>
      <c r="BW162" s="163"/>
      <c r="BX162" s="163"/>
      <c r="BY162" s="163"/>
      <c r="BZ162" s="163"/>
      <c r="CA162" s="163"/>
      <c r="CB162" s="163"/>
      <c r="CC162" s="163"/>
      <c r="CD162" s="163"/>
      <c r="CE162" s="163"/>
      <c r="CF162" s="163"/>
      <c r="CG162" s="163"/>
      <c r="CH162" s="163"/>
      <c r="CI162" s="163"/>
      <c r="CJ162" s="163"/>
      <c r="CK162" s="163"/>
      <c r="CL162" s="163"/>
      <c r="CM162" s="163"/>
      <c r="CN162" s="163"/>
      <c r="CO162" s="163"/>
      <c r="CP162" s="163"/>
      <c r="CQ162" s="163"/>
      <c r="CR162" s="163"/>
      <c r="CS162" s="163"/>
      <c r="CT162" s="163"/>
      <c r="CU162" s="163"/>
      <c r="CV162" s="163"/>
      <c r="CW162" s="163"/>
      <c r="CX162" s="163"/>
      <c r="CY162" s="163"/>
      <c r="CZ162" s="163"/>
      <c r="DA162" s="163"/>
      <c r="DB162" s="163"/>
      <c r="DC162" s="163"/>
      <c r="DD162" s="163"/>
      <c r="DE162" s="163"/>
      <c r="DF162" s="163"/>
      <c r="DG162" s="163"/>
      <c r="DH162" s="163"/>
      <c r="DI162" s="163"/>
      <c r="DJ162" s="163"/>
      <c r="DK162" s="163"/>
      <c r="DL162" s="163"/>
      <c r="DM162" s="163"/>
      <c r="DN162" s="163"/>
      <c r="DO162" s="163"/>
      <c r="DP162" s="163"/>
      <c r="DQ162" s="163"/>
      <c r="DR162" s="163"/>
      <c r="DS162" s="163"/>
      <c r="DT162" s="163"/>
      <c r="DU162" s="163"/>
      <c r="DV162" s="163"/>
      <c r="DW162" s="163"/>
      <c r="DX162" s="163"/>
      <c r="DY162" s="163"/>
      <c r="DZ162" s="163"/>
      <c r="EA162" s="163"/>
      <c r="EB162" s="163"/>
      <c r="EC162" s="163"/>
      <c r="ED162" s="163"/>
      <c r="EE162" s="163"/>
      <c r="EF162" s="163"/>
      <c r="EG162" s="163"/>
      <c r="EH162" s="163"/>
      <c r="EI162" s="163"/>
      <c r="EJ162" s="163"/>
      <c r="EK162" s="163"/>
      <c r="EL162" s="163"/>
      <c r="EM162" s="163"/>
      <c r="EN162" s="163"/>
      <c r="EO162" s="163"/>
      <c r="EP162" s="163"/>
      <c r="EQ162" s="163"/>
      <c r="ER162" s="163"/>
      <c r="ES162" s="163"/>
      <c r="ET162" s="163"/>
      <c r="EU162" s="163"/>
      <c r="EV162" s="163"/>
      <c r="EW162" s="163"/>
      <c r="EX162" s="163"/>
      <c r="EY162" s="163"/>
      <c r="EZ162" s="163"/>
      <c r="FA162" s="163"/>
      <c r="FB162" s="163"/>
      <c r="FC162" s="163"/>
      <c r="FD162" s="163"/>
      <c r="FE162" s="163"/>
      <c r="FF162" s="163"/>
      <c r="FG162" s="163"/>
      <c r="FH162" s="163"/>
      <c r="FI162" s="163"/>
      <c r="FJ162" s="163"/>
      <c r="FK162" s="163"/>
      <c r="FL162" s="163"/>
      <c r="FM162" s="163"/>
      <c r="FN162" s="163"/>
      <c r="FO162" s="163"/>
      <c r="FP162" s="163"/>
      <c r="FQ162" s="163"/>
      <c r="FR162" s="163"/>
      <c r="FS162" s="163"/>
      <c r="FT162" s="163"/>
      <c r="FU162" s="163"/>
      <c r="FV162" s="163"/>
      <c r="FW162" s="163"/>
      <c r="FX162" s="163"/>
      <c r="FY162" s="163"/>
      <c r="FZ162" s="163"/>
      <c r="GA162" s="163"/>
      <c r="GB162" s="163"/>
      <c r="GC162" s="163"/>
      <c r="GD162" s="163"/>
      <c r="GE162" s="163"/>
      <c r="GF162" s="163"/>
      <c r="GG162" s="163"/>
      <c r="GH162" s="163"/>
      <c r="GI162" s="163"/>
      <c r="GJ162" s="163"/>
      <c r="GK162" s="163"/>
      <c r="GL162" s="163"/>
      <c r="GM162" s="163"/>
      <c r="GN162" s="163"/>
      <c r="GO162" s="163"/>
      <c r="GP162" s="163"/>
      <c r="GQ162" s="163"/>
      <c r="GR162" s="163"/>
      <c r="GS162" s="163"/>
      <c r="GT162" s="163"/>
      <c r="GU162" s="163"/>
      <c r="GV162" s="163"/>
      <c r="GW162" s="163"/>
      <c r="GX162" s="163"/>
      <c r="GY162" s="163"/>
      <c r="GZ162" s="163"/>
      <c r="HA162" s="163"/>
      <c r="HB162" s="163"/>
      <c r="HC162" s="163"/>
      <c r="HD162" s="163"/>
      <c r="HE162" s="163"/>
      <c r="HF162" s="163"/>
    </row>
    <row r="163" spans="1:214" outlineLevel="1" x14ac:dyDescent="0.2">
      <c r="A163" s="163"/>
      <c r="B163" s="177" t="s">
        <v>249</v>
      </c>
      <c r="C163" s="177">
        <v>2016</v>
      </c>
      <c r="D163" s="163"/>
      <c r="E163" s="163" t="s">
        <v>142</v>
      </c>
      <c r="F163" s="163"/>
      <c r="G163" s="163"/>
      <c r="H163" s="163"/>
      <c r="I163" s="163"/>
      <c r="J163" s="195">
        <f>IF(AND(J$16=2017,$C163&lt;J$16),J$32/10,IF(J$16=$C163,J$32-SUM(J$153:J162),IF(J$16-$C163&lt;10,I163,0)))</f>
        <v>6120111.4351334143</v>
      </c>
      <c r="K163" s="195">
        <f>IF(AND(K$16=2017,$C163&lt;K$16),K$32/10,IF(K$16=$C163,K$32-SUM(K$153:K162),IF(K$16-$C163&lt;10,J163,0)))</f>
        <v>6120111.4351334143</v>
      </c>
      <c r="L163" s="195">
        <f>IF(AND(L$16=2017,$C163&lt;L$16),L$32/10,IF(L$16=$C163,L$32-SUM(L$153:L162),IF(L$16-$C163&lt;10,K163,0)))</f>
        <v>6120111.4351334143</v>
      </c>
      <c r="M163" s="195">
        <f>IF(AND(M$16=2017,$C163&lt;M$16),M$32/10,IF(M$16=$C163,M$32-SUM(M$153:M162),IF(M$16-$C163&lt;10,L163,0)))</f>
        <v>6120111.4351334143</v>
      </c>
      <c r="N163" s="195">
        <f>IF(AND(N$16=2017,$C163&lt;N$16),N$32/10,IF(N$16=$C163,N$32-SUM(N$153:N162),IF(N$16-$C163&lt;10,M163,0)))</f>
        <v>6120111.4351334143</v>
      </c>
      <c r="O163" s="195">
        <f>IF(AND(O$16=2017,$C163&lt;O$16),O$32/10,IF(O$16=$C163,O$32-SUM(O$153:O162),IF(O$16-$C163&lt;10,N163,0)))</f>
        <v>6120111.4351334143</v>
      </c>
      <c r="P163" s="195">
        <f>IF(AND(P$16=2017,$C163&lt;P$16),P$32/10,IF(P$16=$C163,P$32-SUM(P$153:P162),IF(P$16-$C163&lt;10,O163,0)))</f>
        <v>6120111.4351334143</v>
      </c>
      <c r="Q163" s="195">
        <f>IF(AND(Q$16=2017,$C163&lt;Q$16),Q$32/10,IF(Q$16=$C163,Q$32-SUM(Q$153:Q162),IF(Q$16-$C163&lt;10,P163,0)))</f>
        <v>6120111.4351334143</v>
      </c>
      <c r="R163" s="195">
        <f>IF(AND(R$16=2017,$C163&lt;R$16),R$32/10,IF(R$16=$C163,R$32-SUM(R$153:R162),IF(R$16-$C163&lt;10,Q163,0)))</f>
        <v>6120111.4351334143</v>
      </c>
      <c r="S163" s="195">
        <f>IF(AND(S$16=2017,$C163&lt;S$16),S$32/10,IF(S$16=$C163,S$32-SUM(S$153:S162),IF(S$16-$C163&lt;10,R163,0)))</f>
        <v>0</v>
      </c>
      <c r="T163" s="195">
        <f>IF(AND(T$16=2017,$C163&lt;T$16),T$32/10,IF(T$16=$C163,T$32-SUM(T$153:T162),IF(T$16-$C163&lt;10,S163,0)))</f>
        <v>0</v>
      </c>
      <c r="U163" s="195">
        <f>IF(AND(U$16=2017,$C163&lt;U$16),U$32/10,IF(U$16=$C163,U$32-SUM(U$153:U162),IF(U$16-$C163&lt;10,T163,0)))</f>
        <v>0</v>
      </c>
      <c r="V163" s="195">
        <f>IF(AND(V$16=2017,$C163&lt;V$16),V$32/10,IF(V$16=$C163,V$32-SUM(V$153:V162),IF(V$16-$C163&lt;10,U163,0)))</f>
        <v>0</v>
      </c>
      <c r="W163" s="195">
        <f>IF(AND(W$16=2017,$C163&lt;W$16),W$32/10,IF(W$16=$C163,W$32-SUM(W$153:W162),IF(W$16-$C163&lt;10,V163,0)))</f>
        <v>0</v>
      </c>
      <c r="X163" s="195">
        <f>IF(AND(X$16=2017,$C163&lt;X$16),X$32/10,IF(X$16=$C163,X$32-SUM(X$153:X162),IF(X$16-$C163&lt;10,W163,0)))</f>
        <v>0</v>
      </c>
      <c r="Y163" s="163"/>
      <c r="Z163" s="163"/>
      <c r="AA163" s="163"/>
      <c r="AB163" s="163"/>
      <c r="AC163" s="163"/>
      <c r="AD163" s="163"/>
      <c r="AE163" s="163"/>
      <c r="AF163" s="163"/>
      <c r="AG163" s="163"/>
      <c r="AH163" s="163"/>
      <c r="AI163" s="163"/>
      <c r="AJ163" s="163"/>
      <c r="AK163" s="163"/>
      <c r="AL163" s="163"/>
      <c r="AM163" s="163"/>
      <c r="AN163" s="163"/>
      <c r="AO163" s="163"/>
      <c r="AP163" s="163"/>
      <c r="AQ163" s="163"/>
      <c r="AR163" s="163"/>
      <c r="AS163" s="163"/>
      <c r="AT163" s="163"/>
      <c r="AU163" s="163"/>
      <c r="AV163" s="163"/>
      <c r="AW163" s="163"/>
      <c r="AX163" s="163"/>
      <c r="AY163" s="163"/>
      <c r="AZ163" s="163"/>
      <c r="BA163" s="163"/>
      <c r="BB163" s="163"/>
      <c r="BC163" s="163"/>
      <c r="BD163" s="163"/>
      <c r="BE163" s="163"/>
      <c r="BF163" s="163"/>
      <c r="BG163" s="163"/>
      <c r="BH163" s="163"/>
      <c r="BI163" s="163"/>
      <c r="BJ163" s="163"/>
      <c r="BK163" s="163"/>
      <c r="BL163" s="163"/>
      <c r="BM163" s="163"/>
      <c r="BN163" s="163"/>
      <c r="BO163" s="163"/>
      <c r="BP163" s="163"/>
      <c r="BQ163" s="163"/>
      <c r="BR163" s="163"/>
      <c r="BS163" s="163"/>
      <c r="BT163" s="163"/>
      <c r="BU163" s="163"/>
      <c r="BV163" s="163"/>
      <c r="BW163" s="163"/>
      <c r="BX163" s="163"/>
      <c r="BY163" s="163"/>
      <c r="BZ163" s="163"/>
      <c r="CA163" s="163"/>
      <c r="CB163" s="163"/>
      <c r="CC163" s="163"/>
      <c r="CD163" s="163"/>
      <c r="CE163" s="163"/>
      <c r="CF163" s="163"/>
      <c r="CG163" s="163"/>
      <c r="CH163" s="163"/>
      <c r="CI163" s="163"/>
      <c r="CJ163" s="163"/>
      <c r="CK163" s="163"/>
      <c r="CL163" s="163"/>
      <c r="CM163" s="163"/>
      <c r="CN163" s="163"/>
      <c r="CO163" s="163"/>
      <c r="CP163" s="163"/>
      <c r="CQ163" s="163"/>
      <c r="CR163" s="163"/>
      <c r="CS163" s="163"/>
      <c r="CT163" s="163"/>
      <c r="CU163" s="163"/>
      <c r="CV163" s="163"/>
      <c r="CW163" s="163"/>
      <c r="CX163" s="163"/>
      <c r="CY163" s="163"/>
      <c r="CZ163" s="163"/>
      <c r="DA163" s="163"/>
      <c r="DB163" s="163"/>
      <c r="DC163" s="163"/>
      <c r="DD163" s="163"/>
      <c r="DE163" s="163"/>
      <c r="DF163" s="163"/>
      <c r="DG163" s="163"/>
      <c r="DH163" s="163"/>
      <c r="DI163" s="163"/>
      <c r="DJ163" s="163"/>
      <c r="DK163" s="163"/>
      <c r="DL163" s="163"/>
      <c r="DM163" s="163"/>
      <c r="DN163" s="163"/>
      <c r="DO163" s="163"/>
      <c r="DP163" s="163"/>
      <c r="DQ163" s="163"/>
      <c r="DR163" s="163"/>
      <c r="DS163" s="163"/>
      <c r="DT163" s="163"/>
      <c r="DU163" s="163"/>
      <c r="DV163" s="163"/>
      <c r="DW163" s="163"/>
      <c r="DX163" s="163"/>
      <c r="DY163" s="163"/>
      <c r="DZ163" s="163"/>
      <c r="EA163" s="163"/>
      <c r="EB163" s="163"/>
      <c r="EC163" s="163"/>
      <c r="ED163" s="163"/>
      <c r="EE163" s="163"/>
      <c r="EF163" s="163"/>
      <c r="EG163" s="163"/>
      <c r="EH163" s="163"/>
      <c r="EI163" s="163"/>
      <c r="EJ163" s="163"/>
      <c r="EK163" s="163"/>
      <c r="EL163" s="163"/>
      <c r="EM163" s="163"/>
      <c r="EN163" s="163"/>
      <c r="EO163" s="163"/>
      <c r="EP163" s="163"/>
      <c r="EQ163" s="163"/>
      <c r="ER163" s="163"/>
      <c r="ES163" s="163"/>
      <c r="ET163" s="163"/>
      <c r="EU163" s="163"/>
      <c r="EV163" s="163"/>
      <c r="EW163" s="163"/>
      <c r="EX163" s="163"/>
      <c r="EY163" s="163"/>
      <c r="EZ163" s="163"/>
      <c r="FA163" s="163"/>
      <c r="FB163" s="163"/>
      <c r="FC163" s="163"/>
      <c r="FD163" s="163"/>
      <c r="FE163" s="163"/>
      <c r="FF163" s="163"/>
      <c r="FG163" s="163"/>
      <c r="FH163" s="163"/>
      <c r="FI163" s="163"/>
      <c r="FJ163" s="163"/>
      <c r="FK163" s="163"/>
      <c r="FL163" s="163"/>
      <c r="FM163" s="163"/>
      <c r="FN163" s="163"/>
      <c r="FO163" s="163"/>
      <c r="FP163" s="163"/>
      <c r="FQ163" s="163"/>
      <c r="FR163" s="163"/>
      <c r="FS163" s="163"/>
      <c r="FT163" s="163"/>
      <c r="FU163" s="163"/>
      <c r="FV163" s="163"/>
      <c r="FW163" s="163"/>
      <c r="FX163" s="163"/>
      <c r="FY163" s="163"/>
      <c r="FZ163" s="163"/>
      <c r="GA163" s="163"/>
      <c r="GB163" s="163"/>
      <c r="GC163" s="163"/>
      <c r="GD163" s="163"/>
      <c r="GE163" s="163"/>
      <c r="GF163" s="163"/>
      <c r="GG163" s="163"/>
      <c r="GH163" s="163"/>
      <c r="GI163" s="163"/>
      <c r="GJ163" s="163"/>
      <c r="GK163" s="163"/>
      <c r="GL163" s="163"/>
      <c r="GM163" s="163"/>
      <c r="GN163" s="163"/>
      <c r="GO163" s="163"/>
      <c r="GP163" s="163"/>
      <c r="GQ163" s="163"/>
      <c r="GR163" s="163"/>
      <c r="GS163" s="163"/>
      <c r="GT163" s="163"/>
      <c r="GU163" s="163"/>
      <c r="GV163" s="163"/>
      <c r="GW163" s="163"/>
      <c r="GX163" s="163"/>
      <c r="GY163" s="163"/>
      <c r="GZ163" s="163"/>
      <c r="HA163" s="163"/>
      <c r="HB163" s="163"/>
      <c r="HC163" s="163"/>
      <c r="HD163" s="163"/>
      <c r="HE163" s="163"/>
      <c r="HF163" s="163"/>
    </row>
    <row r="164" spans="1:214" outlineLevel="1" x14ac:dyDescent="0.2">
      <c r="A164" s="163"/>
      <c r="B164" s="177" t="s">
        <v>249</v>
      </c>
      <c r="C164" s="173">
        <v>2017</v>
      </c>
      <c r="D164" s="163"/>
      <c r="E164" s="163" t="s">
        <v>142</v>
      </c>
      <c r="F164" s="163"/>
      <c r="G164" s="163"/>
      <c r="H164" s="163"/>
      <c r="I164" s="163"/>
      <c r="J164" s="195">
        <f>IF(AND(J$16=2017,$C164&lt;J$16),J$32/10,IF(J$16=$C164,J$32-SUM(J$153:J163),IF(J$16-$C164&lt;10,I164,0)))</f>
        <v>6120111.4351334274</v>
      </c>
      <c r="K164" s="195">
        <f>IF(AND(K$16=2017,$C164&lt;K$16),K$32/10,IF(K$16=$C164,K$32-SUM(K$153:K163),IF(K$16-$C164&lt;10,J164,0)))</f>
        <v>6120111.4351334274</v>
      </c>
      <c r="L164" s="195">
        <f>IF(AND(L$16=2017,$C164&lt;L$16),L$32/10,IF(L$16=$C164,L$32-SUM(L$153:L163),IF(L$16-$C164&lt;10,K164,0)))</f>
        <v>6120111.4351334274</v>
      </c>
      <c r="M164" s="195">
        <f>IF(AND(M$16=2017,$C164&lt;M$16),M$32/10,IF(M$16=$C164,M$32-SUM(M$153:M163),IF(M$16-$C164&lt;10,L164,0)))</f>
        <v>6120111.4351334274</v>
      </c>
      <c r="N164" s="195">
        <f>IF(AND(N$16=2017,$C164&lt;N$16),N$32/10,IF(N$16=$C164,N$32-SUM(N$153:N163),IF(N$16-$C164&lt;10,M164,0)))</f>
        <v>6120111.4351334274</v>
      </c>
      <c r="O164" s="195">
        <f>IF(AND(O$16=2017,$C164&lt;O$16),O$32/10,IF(O$16=$C164,O$32-SUM(O$153:O163),IF(O$16-$C164&lt;10,N164,0)))</f>
        <v>6120111.4351334274</v>
      </c>
      <c r="P164" s="195">
        <f>IF(AND(P$16=2017,$C164&lt;P$16),P$32/10,IF(P$16=$C164,P$32-SUM(P$153:P163),IF(P$16-$C164&lt;10,O164,0)))</f>
        <v>6120111.4351334274</v>
      </c>
      <c r="Q164" s="195">
        <f>IF(AND(Q$16=2017,$C164&lt;Q$16),Q$32/10,IF(Q$16=$C164,Q$32-SUM(Q$153:Q163),IF(Q$16-$C164&lt;10,P164,0)))</f>
        <v>6120111.4351334274</v>
      </c>
      <c r="R164" s="195">
        <f>IF(AND(R$16=2017,$C164&lt;R$16),R$32/10,IF(R$16=$C164,R$32-SUM(R$153:R163),IF(R$16-$C164&lt;10,Q164,0)))</f>
        <v>6120111.4351334274</v>
      </c>
      <c r="S164" s="195">
        <f>IF(AND(S$16=2017,$C164&lt;S$16),S$32/10,IF(S$16=$C164,S$32-SUM(S$153:S163),IF(S$16-$C164&lt;10,R164,0)))</f>
        <v>6120111.4351334274</v>
      </c>
      <c r="T164" s="195">
        <f>IF(AND(T$16=2017,$C164&lt;T$16),T$32/10,IF(T$16=$C164,T$32-SUM(T$153:T163),IF(T$16-$C164&lt;10,S164,0)))</f>
        <v>0</v>
      </c>
      <c r="U164" s="195">
        <f>IF(AND(U$16=2017,$C164&lt;U$16),U$32/10,IF(U$16=$C164,U$32-SUM(U$153:U163),IF(U$16-$C164&lt;10,T164,0)))</f>
        <v>0</v>
      </c>
      <c r="V164" s="195">
        <f>IF(AND(V$16=2017,$C164&lt;V$16),V$32/10,IF(V$16=$C164,V$32-SUM(V$153:V163),IF(V$16-$C164&lt;10,U164,0)))</f>
        <v>0</v>
      </c>
      <c r="W164" s="195">
        <f>IF(AND(W$16=2017,$C164&lt;W$16),W$32/10,IF(W$16=$C164,W$32-SUM(W$153:W163),IF(W$16-$C164&lt;10,V164,0)))</f>
        <v>0</v>
      </c>
      <c r="X164" s="195">
        <f>IF(AND(X$16=2017,$C164&lt;X$16),X$32/10,IF(X$16=$C164,X$32-SUM(X$153:X163),IF(X$16-$C164&lt;10,W164,0)))</f>
        <v>0</v>
      </c>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3"/>
      <c r="BM164" s="163"/>
      <c r="BN164" s="163"/>
      <c r="BO164" s="163"/>
      <c r="BP164" s="163"/>
      <c r="BQ164" s="163"/>
      <c r="BR164" s="163"/>
      <c r="BS164" s="163"/>
      <c r="BT164" s="163"/>
      <c r="BU164" s="163"/>
      <c r="BV164" s="163"/>
      <c r="BW164" s="163"/>
      <c r="BX164" s="163"/>
      <c r="BY164" s="163"/>
      <c r="BZ164" s="163"/>
      <c r="CA164" s="163"/>
      <c r="CB164" s="163"/>
      <c r="CC164" s="163"/>
      <c r="CD164" s="163"/>
      <c r="CE164" s="163"/>
      <c r="CF164" s="163"/>
      <c r="CG164" s="163"/>
      <c r="CH164" s="163"/>
      <c r="CI164" s="163"/>
      <c r="CJ164" s="163"/>
      <c r="CK164" s="163"/>
      <c r="CL164" s="163"/>
      <c r="CM164" s="163"/>
      <c r="CN164" s="163"/>
      <c r="CO164" s="163"/>
      <c r="CP164" s="163"/>
      <c r="CQ164" s="163"/>
      <c r="CR164" s="163"/>
      <c r="CS164" s="163"/>
      <c r="CT164" s="163"/>
      <c r="CU164" s="163"/>
      <c r="CV164" s="163"/>
      <c r="CW164" s="163"/>
      <c r="CX164" s="163"/>
      <c r="CY164" s="163"/>
      <c r="CZ164" s="163"/>
      <c r="DA164" s="163"/>
      <c r="DB164" s="163"/>
      <c r="DC164" s="163"/>
      <c r="DD164" s="163"/>
      <c r="DE164" s="163"/>
      <c r="DF164" s="163"/>
      <c r="DG164" s="163"/>
      <c r="DH164" s="163"/>
      <c r="DI164" s="163"/>
      <c r="DJ164" s="163"/>
      <c r="DK164" s="163"/>
      <c r="DL164" s="163"/>
      <c r="DM164" s="163"/>
      <c r="DN164" s="163"/>
      <c r="DO164" s="163"/>
      <c r="DP164" s="163"/>
      <c r="DQ164" s="163"/>
      <c r="DR164" s="163"/>
      <c r="DS164" s="163"/>
      <c r="DT164" s="163"/>
      <c r="DU164" s="163"/>
      <c r="DV164" s="163"/>
      <c r="DW164" s="163"/>
      <c r="DX164" s="163"/>
      <c r="DY164" s="163"/>
      <c r="DZ164" s="163"/>
      <c r="EA164" s="163"/>
      <c r="EB164" s="163"/>
      <c r="EC164" s="163"/>
      <c r="ED164" s="163"/>
      <c r="EE164" s="163"/>
      <c r="EF164" s="163"/>
      <c r="EG164" s="163"/>
      <c r="EH164" s="163"/>
      <c r="EI164" s="163"/>
      <c r="EJ164" s="163"/>
      <c r="EK164" s="163"/>
      <c r="EL164" s="163"/>
      <c r="EM164" s="163"/>
      <c r="EN164" s="163"/>
      <c r="EO164" s="163"/>
      <c r="EP164" s="163"/>
      <c r="EQ164" s="163"/>
      <c r="ER164" s="163"/>
      <c r="ES164" s="163"/>
      <c r="ET164" s="163"/>
      <c r="EU164" s="163"/>
      <c r="EV164" s="163"/>
      <c r="EW164" s="163"/>
      <c r="EX164" s="163"/>
      <c r="EY164" s="163"/>
      <c r="EZ164" s="163"/>
      <c r="FA164" s="163"/>
      <c r="FB164" s="163"/>
      <c r="FC164" s="163"/>
      <c r="FD164" s="163"/>
      <c r="FE164" s="163"/>
      <c r="FF164" s="163"/>
      <c r="FG164" s="163"/>
      <c r="FH164" s="163"/>
      <c r="FI164" s="163"/>
      <c r="FJ164" s="163"/>
      <c r="FK164" s="163"/>
      <c r="FL164" s="163"/>
      <c r="FM164" s="163"/>
      <c r="FN164" s="163"/>
      <c r="FO164" s="163"/>
      <c r="FP164" s="163"/>
      <c r="FQ164" s="163"/>
      <c r="FR164" s="163"/>
      <c r="FS164" s="163"/>
      <c r="FT164" s="163"/>
      <c r="FU164" s="163"/>
      <c r="FV164" s="163"/>
      <c r="FW164" s="163"/>
      <c r="FX164" s="163"/>
      <c r="FY164" s="163"/>
      <c r="FZ164" s="163"/>
      <c r="GA164" s="163"/>
      <c r="GB164" s="163"/>
      <c r="GC164" s="163"/>
      <c r="GD164" s="163"/>
      <c r="GE164" s="163"/>
      <c r="GF164" s="163"/>
      <c r="GG164" s="163"/>
      <c r="GH164" s="163"/>
      <c r="GI164" s="163"/>
      <c r="GJ164" s="163"/>
      <c r="GK164" s="163"/>
      <c r="GL164" s="163"/>
      <c r="GM164" s="163"/>
      <c r="GN164" s="163"/>
      <c r="GO164" s="163"/>
      <c r="GP164" s="163"/>
      <c r="GQ164" s="163"/>
      <c r="GR164" s="163"/>
      <c r="GS164" s="163"/>
      <c r="GT164" s="163"/>
      <c r="GU164" s="163"/>
      <c r="GV164" s="163"/>
      <c r="GW164" s="163"/>
      <c r="GX164" s="163"/>
      <c r="GY164" s="163"/>
      <c r="GZ164" s="163"/>
      <c r="HA164" s="163"/>
      <c r="HB164" s="163"/>
      <c r="HC164" s="163"/>
      <c r="HD164" s="163"/>
      <c r="HE164" s="163"/>
      <c r="HF164" s="163"/>
    </row>
    <row r="165" spans="1:214" outlineLevel="1" x14ac:dyDescent="0.2">
      <c r="A165" s="163"/>
      <c r="B165" s="177" t="s">
        <v>249</v>
      </c>
      <c r="C165" s="177">
        <v>2018</v>
      </c>
      <c r="D165" s="163"/>
      <c r="E165" s="163" t="s">
        <v>142</v>
      </c>
      <c r="F165" s="163"/>
      <c r="G165" s="163"/>
      <c r="H165" s="163"/>
      <c r="I165" s="163"/>
      <c r="J165" s="195">
        <f>IF(AND(J$16=2017,$C165&lt;J$16),J$32/10,IF(J$16=$C165,J$32-SUM(J$153:J164),IF(J$16-$C165&lt;10,I165,0)))</f>
        <v>0</v>
      </c>
      <c r="K165" s="195">
        <f>IF(AND(K$16=2017,$C165&lt;K$16),K$32/10,IF(K$16=$C165,K$32-SUM(K$153:K164),IF(K$16-$C165&lt;10,J165,0)))</f>
        <v>4442322.5740149394</v>
      </c>
      <c r="L165" s="195">
        <f>IF(AND(L$16=2017,$C165&lt;L$16),L$32/10,IF(L$16=$C165,L$32-SUM(L$153:L164),IF(L$16-$C165&lt;10,K165,0)))</f>
        <v>4442322.5740149394</v>
      </c>
      <c r="M165" s="195">
        <f>IF(AND(M$16=2017,$C165&lt;M$16),M$32/10,IF(M$16=$C165,M$32-SUM(M$153:M164),IF(M$16-$C165&lt;10,L165,0)))</f>
        <v>4442322.5740149394</v>
      </c>
      <c r="N165" s="195">
        <f>IF(AND(N$16=2017,$C165&lt;N$16),N$32/10,IF(N$16=$C165,N$32-SUM(N$153:N164),IF(N$16-$C165&lt;10,M165,0)))</f>
        <v>4442322.5740149394</v>
      </c>
      <c r="O165" s="195">
        <f>IF(AND(O$16=2017,$C165&lt;O$16),O$32/10,IF(O$16=$C165,O$32-SUM(O$153:O164),IF(O$16-$C165&lt;10,N165,0)))</f>
        <v>4442322.5740149394</v>
      </c>
      <c r="P165" s="195">
        <f>IF(AND(P$16=2017,$C165&lt;P$16),P$32/10,IF(P$16=$C165,P$32-SUM(P$153:P164),IF(P$16-$C165&lt;10,O165,0)))</f>
        <v>4442322.5740149394</v>
      </c>
      <c r="Q165" s="195">
        <f>IF(AND(Q$16=2017,$C165&lt;Q$16),Q$32/10,IF(Q$16=$C165,Q$32-SUM(Q$153:Q164),IF(Q$16-$C165&lt;10,P165,0)))</f>
        <v>4442322.5740149394</v>
      </c>
      <c r="R165" s="195">
        <f>IF(AND(R$16=2017,$C165&lt;R$16),R$32/10,IF(R$16=$C165,R$32-SUM(R$153:R164),IF(R$16-$C165&lt;10,Q165,0)))</f>
        <v>4442322.5740149394</v>
      </c>
      <c r="S165" s="195">
        <f>IF(AND(S$16=2017,$C165&lt;S$16),S$32/10,IF(S$16=$C165,S$32-SUM(S$153:S164),IF(S$16-$C165&lt;10,R165,0)))</f>
        <v>4442322.5740149394</v>
      </c>
      <c r="T165" s="195">
        <f>IF(AND(T$16=2017,$C165&lt;T$16),T$32/10,IF(T$16=$C165,T$32-SUM(T$153:T164),IF(T$16-$C165&lt;10,S165,0)))</f>
        <v>4442322.5740149394</v>
      </c>
      <c r="U165" s="195">
        <f>IF(AND(U$16=2017,$C165&lt;U$16),U$32/10,IF(U$16=$C165,U$32-SUM(U$153:U164),IF(U$16-$C165&lt;10,T165,0)))</f>
        <v>0</v>
      </c>
      <c r="V165" s="195">
        <f>IF(AND(V$16=2017,$C165&lt;V$16),V$32/10,IF(V$16=$C165,V$32-SUM(V$153:V164),IF(V$16-$C165&lt;10,U165,0)))</f>
        <v>0</v>
      </c>
      <c r="W165" s="195">
        <f>IF(AND(W$16=2017,$C165&lt;W$16),W$32/10,IF(W$16=$C165,W$32-SUM(W$153:W164),IF(W$16-$C165&lt;10,V165,0)))</f>
        <v>0</v>
      </c>
      <c r="X165" s="195">
        <f>IF(AND(X$16=2017,$C165&lt;X$16),X$32/10,IF(X$16=$C165,X$32-SUM(X$153:X164),IF(X$16-$C165&lt;10,W165,0)))</f>
        <v>0</v>
      </c>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c r="AX165" s="163"/>
      <c r="AY165" s="163"/>
      <c r="AZ165" s="163"/>
      <c r="BA165" s="163"/>
      <c r="BB165" s="163"/>
      <c r="BC165" s="163"/>
      <c r="BD165" s="163"/>
      <c r="BE165" s="163"/>
      <c r="BF165" s="163"/>
      <c r="BG165" s="163"/>
      <c r="BH165" s="163"/>
      <c r="BI165" s="163"/>
      <c r="BJ165" s="163"/>
      <c r="BK165" s="163"/>
      <c r="BL165" s="163"/>
      <c r="BM165" s="163"/>
      <c r="BN165" s="163"/>
      <c r="BO165" s="163"/>
      <c r="BP165" s="163"/>
      <c r="BQ165" s="163"/>
      <c r="BR165" s="163"/>
      <c r="BS165" s="163"/>
      <c r="BT165" s="163"/>
      <c r="BU165" s="163"/>
      <c r="BV165" s="163"/>
      <c r="BW165" s="163"/>
      <c r="BX165" s="163"/>
      <c r="BY165" s="163"/>
      <c r="BZ165" s="163"/>
      <c r="CA165" s="163"/>
      <c r="CB165" s="163"/>
      <c r="CC165" s="163"/>
      <c r="CD165" s="163"/>
      <c r="CE165" s="163"/>
      <c r="CF165" s="163"/>
      <c r="CG165" s="163"/>
      <c r="CH165" s="163"/>
      <c r="CI165" s="163"/>
      <c r="CJ165" s="163"/>
      <c r="CK165" s="163"/>
      <c r="CL165" s="163"/>
      <c r="CM165" s="163"/>
      <c r="CN165" s="163"/>
      <c r="CO165" s="163"/>
      <c r="CP165" s="163"/>
      <c r="CQ165" s="163"/>
      <c r="CR165" s="163"/>
      <c r="CS165" s="163"/>
      <c r="CT165" s="163"/>
      <c r="CU165" s="163"/>
      <c r="CV165" s="163"/>
      <c r="CW165" s="163"/>
      <c r="CX165" s="163"/>
      <c r="CY165" s="163"/>
      <c r="CZ165" s="163"/>
      <c r="DA165" s="163"/>
      <c r="DB165" s="163"/>
      <c r="DC165" s="163"/>
      <c r="DD165" s="163"/>
      <c r="DE165" s="163"/>
      <c r="DF165" s="163"/>
      <c r="DG165" s="163"/>
      <c r="DH165" s="163"/>
      <c r="DI165" s="163"/>
      <c r="DJ165" s="163"/>
      <c r="DK165" s="163"/>
      <c r="DL165" s="163"/>
      <c r="DM165" s="163"/>
      <c r="DN165" s="163"/>
      <c r="DO165" s="163"/>
      <c r="DP165" s="163"/>
      <c r="DQ165" s="163"/>
      <c r="DR165" s="163"/>
      <c r="DS165" s="163"/>
      <c r="DT165" s="163"/>
      <c r="DU165" s="163"/>
      <c r="DV165" s="163"/>
      <c r="DW165" s="163"/>
      <c r="DX165" s="163"/>
      <c r="DY165" s="163"/>
      <c r="DZ165" s="163"/>
      <c r="EA165" s="163"/>
      <c r="EB165" s="163"/>
      <c r="EC165" s="163"/>
      <c r="ED165" s="163"/>
      <c r="EE165" s="163"/>
      <c r="EF165" s="163"/>
      <c r="EG165" s="163"/>
      <c r="EH165" s="163"/>
      <c r="EI165" s="163"/>
      <c r="EJ165" s="163"/>
      <c r="EK165" s="163"/>
      <c r="EL165" s="163"/>
      <c r="EM165" s="163"/>
      <c r="EN165" s="163"/>
      <c r="EO165" s="163"/>
      <c r="EP165" s="163"/>
      <c r="EQ165" s="163"/>
      <c r="ER165" s="163"/>
      <c r="ES165" s="163"/>
      <c r="ET165" s="163"/>
      <c r="EU165" s="163"/>
      <c r="EV165" s="163"/>
      <c r="EW165" s="163"/>
      <c r="EX165" s="163"/>
      <c r="EY165" s="163"/>
      <c r="EZ165" s="163"/>
      <c r="FA165" s="163"/>
      <c r="FB165" s="163"/>
      <c r="FC165" s="163"/>
      <c r="FD165" s="163"/>
      <c r="FE165" s="163"/>
      <c r="FF165" s="163"/>
      <c r="FG165" s="163"/>
      <c r="FH165" s="163"/>
      <c r="FI165" s="163"/>
      <c r="FJ165" s="163"/>
      <c r="FK165" s="163"/>
      <c r="FL165" s="163"/>
      <c r="FM165" s="163"/>
      <c r="FN165" s="163"/>
      <c r="FO165" s="163"/>
      <c r="FP165" s="163"/>
      <c r="FQ165" s="163"/>
      <c r="FR165" s="163"/>
      <c r="FS165" s="163"/>
      <c r="FT165" s="163"/>
      <c r="FU165" s="163"/>
      <c r="FV165" s="163"/>
      <c r="FW165" s="163"/>
      <c r="FX165" s="163"/>
      <c r="FY165" s="163"/>
      <c r="FZ165" s="163"/>
      <c r="GA165" s="163"/>
      <c r="GB165" s="163"/>
      <c r="GC165" s="163"/>
      <c r="GD165" s="163"/>
      <c r="GE165" s="163"/>
      <c r="GF165" s="163"/>
      <c r="GG165" s="163"/>
      <c r="GH165" s="163"/>
      <c r="GI165" s="163"/>
      <c r="GJ165" s="163"/>
      <c r="GK165" s="163"/>
      <c r="GL165" s="163"/>
      <c r="GM165" s="163"/>
      <c r="GN165" s="163"/>
      <c r="GO165" s="163"/>
      <c r="GP165" s="163"/>
      <c r="GQ165" s="163"/>
      <c r="GR165" s="163"/>
      <c r="GS165" s="163"/>
      <c r="GT165" s="163"/>
      <c r="GU165" s="163"/>
      <c r="GV165" s="163"/>
      <c r="GW165" s="163"/>
      <c r="GX165" s="163"/>
      <c r="GY165" s="163"/>
      <c r="GZ165" s="163"/>
      <c r="HA165" s="163"/>
      <c r="HB165" s="163"/>
      <c r="HC165" s="163"/>
      <c r="HD165" s="163"/>
      <c r="HE165" s="163"/>
      <c r="HF165" s="163"/>
    </row>
    <row r="166" spans="1:214" outlineLevel="1" x14ac:dyDescent="0.2">
      <c r="A166" s="163"/>
      <c r="B166" s="177" t="s">
        <v>249</v>
      </c>
      <c r="C166" s="173">
        <v>2019</v>
      </c>
      <c r="D166" s="163"/>
      <c r="E166" s="163" t="s">
        <v>142</v>
      </c>
      <c r="F166" s="163"/>
      <c r="G166" s="163"/>
      <c r="H166" s="163"/>
      <c r="I166" s="163"/>
      <c r="J166" s="195">
        <f>IF(AND(J$16=2017,$C166&lt;J$16),J$32/10,IF(J$16=$C166,J$32-SUM(J$153:J165),IF(J$16-$C166&lt;10,I166,0)))</f>
        <v>0</v>
      </c>
      <c r="K166" s="195">
        <f>IF(AND(K$16=2017,$C166&lt;K$16),K$32/10,IF(K$16=$C166,K$32-SUM(K$153:K165),IF(K$16-$C166&lt;10,J166,0)))</f>
        <v>0</v>
      </c>
      <c r="L166" s="195">
        <f>IF(AND(L$16=2017,$C166&lt;L$16),L$32/10,IF(L$16=$C166,L$32-SUM(L$153:L165),IF(L$16-$C166&lt;10,K166,0)))</f>
        <v>5428407.3176091611</v>
      </c>
      <c r="M166" s="195">
        <f>IF(AND(M$16=2017,$C166&lt;M$16),M$32/10,IF(M$16=$C166,M$32-SUM(M$153:M165),IF(M$16-$C166&lt;10,L166,0)))</f>
        <v>5428407.3176091611</v>
      </c>
      <c r="N166" s="195">
        <f>IF(AND(N$16=2017,$C166&lt;N$16),N$32/10,IF(N$16=$C166,N$32-SUM(N$153:N165),IF(N$16-$C166&lt;10,M166,0)))</f>
        <v>5428407.3176091611</v>
      </c>
      <c r="O166" s="195">
        <f>IF(AND(O$16=2017,$C166&lt;O$16),O$32/10,IF(O$16=$C166,O$32-SUM(O$153:O165),IF(O$16-$C166&lt;10,N166,0)))</f>
        <v>5428407.3176091611</v>
      </c>
      <c r="P166" s="195">
        <f>IF(AND(P$16=2017,$C166&lt;P$16),P$32/10,IF(P$16=$C166,P$32-SUM(P$153:P165),IF(P$16-$C166&lt;10,O166,0)))</f>
        <v>5428407.3176091611</v>
      </c>
      <c r="Q166" s="195">
        <f>IF(AND(Q$16=2017,$C166&lt;Q$16),Q$32/10,IF(Q$16=$C166,Q$32-SUM(Q$153:Q165),IF(Q$16-$C166&lt;10,P166,0)))</f>
        <v>5428407.3176091611</v>
      </c>
      <c r="R166" s="195">
        <f>IF(AND(R$16=2017,$C166&lt;R$16),R$32/10,IF(R$16=$C166,R$32-SUM(R$153:R165),IF(R$16-$C166&lt;10,Q166,0)))</f>
        <v>5428407.3176091611</v>
      </c>
      <c r="S166" s="195">
        <f>IF(AND(S$16=2017,$C166&lt;S$16),S$32/10,IF(S$16=$C166,S$32-SUM(S$153:S165),IF(S$16-$C166&lt;10,R166,0)))</f>
        <v>5428407.3176091611</v>
      </c>
      <c r="T166" s="195">
        <f>IF(AND(T$16=2017,$C166&lt;T$16),T$32/10,IF(T$16=$C166,T$32-SUM(T$153:T165),IF(T$16-$C166&lt;10,S166,0)))</f>
        <v>5428407.3176091611</v>
      </c>
      <c r="U166" s="195">
        <f>IF(AND(U$16=2017,$C166&lt;U$16),U$32/10,IF(U$16=$C166,U$32-SUM(U$153:U165),IF(U$16-$C166&lt;10,T166,0)))</f>
        <v>5428407.3176091611</v>
      </c>
      <c r="V166" s="195">
        <f>IF(AND(V$16=2017,$C166&lt;V$16),V$32/10,IF(V$16=$C166,V$32-SUM(V$153:V165),IF(V$16-$C166&lt;10,U166,0)))</f>
        <v>0</v>
      </c>
      <c r="W166" s="195">
        <f>IF(AND(W$16=2017,$C166&lt;W$16),W$32/10,IF(W$16=$C166,W$32-SUM(W$153:W165),IF(W$16-$C166&lt;10,V166,0)))</f>
        <v>0</v>
      </c>
      <c r="X166" s="195">
        <f>IF(AND(X$16=2017,$C166&lt;X$16),X$32/10,IF(X$16=$C166,X$32-SUM(X$153:X165),IF(X$16-$C166&lt;10,W166,0)))</f>
        <v>0</v>
      </c>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c r="AX166" s="163"/>
      <c r="AY166" s="163"/>
      <c r="AZ166" s="163"/>
      <c r="BA166" s="163"/>
      <c r="BB166" s="163"/>
      <c r="BC166" s="163"/>
      <c r="BD166" s="163"/>
      <c r="BE166" s="163"/>
      <c r="BF166" s="163"/>
      <c r="BG166" s="163"/>
      <c r="BH166" s="163"/>
      <c r="BI166" s="163"/>
      <c r="BJ166" s="163"/>
      <c r="BK166" s="163"/>
      <c r="BL166" s="163"/>
      <c r="BM166" s="163"/>
      <c r="BN166" s="163"/>
      <c r="BO166" s="163"/>
      <c r="BP166" s="163"/>
      <c r="BQ166" s="163"/>
      <c r="BR166" s="163"/>
      <c r="BS166" s="163"/>
      <c r="BT166" s="163"/>
      <c r="BU166" s="163"/>
      <c r="BV166" s="163"/>
      <c r="BW166" s="163"/>
      <c r="BX166" s="163"/>
      <c r="BY166" s="163"/>
      <c r="BZ166" s="163"/>
      <c r="CA166" s="163"/>
      <c r="CB166" s="163"/>
      <c r="CC166" s="163"/>
      <c r="CD166" s="163"/>
      <c r="CE166" s="163"/>
      <c r="CF166" s="163"/>
      <c r="CG166" s="163"/>
      <c r="CH166" s="163"/>
      <c r="CI166" s="163"/>
      <c r="CJ166" s="163"/>
      <c r="CK166" s="163"/>
      <c r="CL166" s="163"/>
      <c r="CM166" s="163"/>
      <c r="CN166" s="163"/>
      <c r="CO166" s="163"/>
      <c r="CP166" s="163"/>
      <c r="CQ166" s="163"/>
      <c r="CR166" s="163"/>
      <c r="CS166" s="163"/>
      <c r="CT166" s="163"/>
      <c r="CU166" s="163"/>
      <c r="CV166" s="163"/>
      <c r="CW166" s="163"/>
      <c r="CX166" s="163"/>
      <c r="CY166" s="163"/>
      <c r="CZ166" s="163"/>
      <c r="DA166" s="163"/>
      <c r="DB166" s="163"/>
      <c r="DC166" s="163"/>
      <c r="DD166" s="163"/>
      <c r="DE166" s="163"/>
      <c r="DF166" s="163"/>
      <c r="DG166" s="163"/>
      <c r="DH166" s="163"/>
      <c r="DI166" s="163"/>
      <c r="DJ166" s="163"/>
      <c r="DK166" s="163"/>
      <c r="DL166" s="163"/>
      <c r="DM166" s="163"/>
      <c r="DN166" s="163"/>
      <c r="DO166" s="163"/>
      <c r="DP166" s="163"/>
      <c r="DQ166" s="163"/>
      <c r="DR166" s="163"/>
      <c r="DS166" s="163"/>
      <c r="DT166" s="163"/>
      <c r="DU166" s="163"/>
      <c r="DV166" s="163"/>
      <c r="DW166" s="163"/>
      <c r="DX166" s="163"/>
      <c r="DY166" s="163"/>
      <c r="DZ166" s="163"/>
      <c r="EA166" s="163"/>
      <c r="EB166" s="163"/>
      <c r="EC166" s="163"/>
      <c r="ED166" s="163"/>
      <c r="EE166" s="163"/>
      <c r="EF166" s="163"/>
      <c r="EG166" s="163"/>
      <c r="EH166" s="163"/>
      <c r="EI166" s="163"/>
      <c r="EJ166" s="163"/>
      <c r="EK166" s="163"/>
      <c r="EL166" s="163"/>
      <c r="EM166" s="163"/>
      <c r="EN166" s="163"/>
      <c r="EO166" s="163"/>
      <c r="EP166" s="163"/>
      <c r="EQ166" s="163"/>
      <c r="ER166" s="163"/>
      <c r="ES166" s="163"/>
      <c r="ET166" s="163"/>
      <c r="EU166" s="163"/>
      <c r="EV166" s="163"/>
      <c r="EW166" s="163"/>
      <c r="EX166" s="163"/>
      <c r="EY166" s="163"/>
      <c r="EZ166" s="163"/>
      <c r="FA166" s="163"/>
      <c r="FB166" s="163"/>
      <c r="FC166" s="163"/>
      <c r="FD166" s="163"/>
      <c r="FE166" s="163"/>
      <c r="FF166" s="163"/>
      <c r="FG166" s="163"/>
      <c r="FH166" s="163"/>
      <c r="FI166" s="163"/>
      <c r="FJ166" s="163"/>
      <c r="FK166" s="163"/>
      <c r="FL166" s="163"/>
      <c r="FM166" s="163"/>
      <c r="FN166" s="163"/>
      <c r="FO166" s="163"/>
      <c r="FP166" s="163"/>
      <c r="FQ166" s="163"/>
      <c r="FR166" s="163"/>
      <c r="FS166" s="163"/>
      <c r="FT166" s="163"/>
      <c r="FU166" s="163"/>
      <c r="FV166" s="163"/>
      <c r="FW166" s="163"/>
      <c r="FX166" s="163"/>
      <c r="FY166" s="163"/>
      <c r="FZ166" s="163"/>
      <c r="GA166" s="163"/>
      <c r="GB166" s="163"/>
      <c r="GC166" s="163"/>
      <c r="GD166" s="163"/>
      <c r="GE166" s="163"/>
      <c r="GF166" s="163"/>
      <c r="GG166" s="163"/>
      <c r="GH166" s="163"/>
      <c r="GI166" s="163"/>
      <c r="GJ166" s="163"/>
      <c r="GK166" s="163"/>
      <c r="GL166" s="163"/>
      <c r="GM166" s="163"/>
      <c r="GN166" s="163"/>
      <c r="GO166" s="163"/>
      <c r="GP166" s="163"/>
      <c r="GQ166" s="163"/>
      <c r="GR166" s="163"/>
      <c r="GS166" s="163"/>
      <c r="GT166" s="163"/>
      <c r="GU166" s="163"/>
      <c r="GV166" s="163"/>
      <c r="GW166" s="163"/>
      <c r="GX166" s="163"/>
      <c r="GY166" s="163"/>
      <c r="GZ166" s="163"/>
      <c r="HA166" s="163"/>
      <c r="HB166" s="163"/>
      <c r="HC166" s="163"/>
      <c r="HD166" s="163"/>
      <c r="HE166" s="163"/>
      <c r="HF166" s="163"/>
    </row>
    <row r="167" spans="1:214" outlineLevel="1" x14ac:dyDescent="0.2">
      <c r="A167" s="163"/>
      <c r="B167" s="177" t="s">
        <v>249</v>
      </c>
      <c r="C167" s="177">
        <v>2020</v>
      </c>
      <c r="D167" s="163"/>
      <c r="E167" s="163" t="s">
        <v>142</v>
      </c>
      <c r="F167" s="163"/>
      <c r="G167" s="163"/>
      <c r="H167" s="163"/>
      <c r="I167" s="163"/>
      <c r="J167" s="195">
        <f>IF(AND(J$16=2017,$C167&lt;J$16),J$32/10,IF(J$16=$C167,J$32-SUM(J$153:J166),IF(J$16-$C167&lt;10,I167,0)))</f>
        <v>0</v>
      </c>
      <c r="K167" s="195">
        <f>IF(AND(K$16=2017,$C167&lt;K$16),K$32/10,IF(K$16=$C167,K$32-SUM(K$153:K166),IF(K$16-$C167&lt;10,J167,0)))</f>
        <v>0</v>
      </c>
      <c r="L167" s="195">
        <f>IF(AND(L$16=2017,$C167&lt;L$16),L$32/10,IF(L$16=$C167,L$32-SUM(L$153:L166),IF(L$16-$C167&lt;10,K167,0)))</f>
        <v>0</v>
      </c>
      <c r="M167" s="195">
        <f>IF(AND(M$16=2017,$C167&lt;M$16),M$32/10,IF(M$16=$C167,M$32-SUM(M$153:M166),IF(M$16-$C167&lt;10,L167,0)))</f>
        <v>5415096.0106692463</v>
      </c>
      <c r="N167" s="195">
        <f>IF(AND(N$16=2017,$C167&lt;N$16),N$32/10,IF(N$16=$C167,N$32-SUM(N$153:N166),IF(N$16-$C167&lt;10,M167,0)))</f>
        <v>5415096.0106692463</v>
      </c>
      <c r="O167" s="195">
        <f>IF(AND(O$16=2017,$C167&lt;O$16),O$32/10,IF(O$16=$C167,O$32-SUM(O$153:O166),IF(O$16-$C167&lt;10,N167,0)))</f>
        <v>5415096.0106692463</v>
      </c>
      <c r="P167" s="195">
        <f>IF(AND(P$16=2017,$C167&lt;P$16),P$32/10,IF(P$16=$C167,P$32-SUM(P$153:P166),IF(P$16-$C167&lt;10,O167,0)))</f>
        <v>5415096.0106692463</v>
      </c>
      <c r="Q167" s="195">
        <f>IF(AND(Q$16=2017,$C167&lt;Q$16),Q$32/10,IF(Q$16=$C167,Q$32-SUM(Q$153:Q166),IF(Q$16-$C167&lt;10,P167,0)))</f>
        <v>5415096.0106692463</v>
      </c>
      <c r="R167" s="195">
        <f>IF(AND(R$16=2017,$C167&lt;R$16),R$32/10,IF(R$16=$C167,R$32-SUM(R$153:R166),IF(R$16-$C167&lt;10,Q167,0)))</f>
        <v>5415096.0106692463</v>
      </c>
      <c r="S167" s="195">
        <f>IF(AND(S$16=2017,$C167&lt;S$16),S$32/10,IF(S$16=$C167,S$32-SUM(S$153:S166),IF(S$16-$C167&lt;10,R167,0)))</f>
        <v>5415096.0106692463</v>
      </c>
      <c r="T167" s="195">
        <f>IF(AND(T$16=2017,$C167&lt;T$16),T$32/10,IF(T$16=$C167,T$32-SUM(T$153:T166),IF(T$16-$C167&lt;10,S167,0)))</f>
        <v>5415096.0106692463</v>
      </c>
      <c r="U167" s="195">
        <f>IF(AND(U$16=2017,$C167&lt;U$16),U$32/10,IF(U$16=$C167,U$32-SUM(U$153:U166),IF(U$16-$C167&lt;10,T167,0)))</f>
        <v>5415096.0106692463</v>
      </c>
      <c r="V167" s="195">
        <f>IF(AND(V$16=2017,$C167&lt;V$16),V$32/10,IF(V$16=$C167,V$32-SUM(V$153:V166),IF(V$16-$C167&lt;10,U167,0)))</f>
        <v>5415096.0106692463</v>
      </c>
      <c r="W167" s="195">
        <f>IF(AND(W$16=2017,$C167&lt;W$16),W$32/10,IF(W$16=$C167,W$32-SUM(W$153:W166),IF(W$16-$C167&lt;10,V167,0)))</f>
        <v>0</v>
      </c>
      <c r="X167" s="195">
        <f>IF(AND(X$16=2017,$C167&lt;X$16),X$32/10,IF(X$16=$C167,X$32-SUM(X$153:X166),IF(X$16-$C167&lt;10,W167,0)))</f>
        <v>0</v>
      </c>
      <c r="Y167" s="163"/>
      <c r="Z167" s="163"/>
      <c r="AA167" s="163"/>
      <c r="AB167" s="163"/>
      <c r="AC167" s="163"/>
      <c r="AD167" s="163"/>
      <c r="AE167" s="163"/>
      <c r="AF167" s="163"/>
      <c r="AG167" s="163"/>
      <c r="AH167" s="163"/>
      <c r="AI167" s="163"/>
      <c r="AJ167" s="163"/>
      <c r="AK167" s="163"/>
      <c r="AL167" s="163"/>
      <c r="AM167" s="163"/>
      <c r="AN167" s="163"/>
      <c r="AO167" s="163"/>
      <c r="AP167" s="163"/>
      <c r="AQ167" s="163"/>
      <c r="AR167" s="163"/>
      <c r="AS167" s="163"/>
      <c r="AT167" s="163"/>
      <c r="AU167" s="163"/>
      <c r="AV167" s="163"/>
      <c r="AW167" s="163"/>
      <c r="AX167" s="163"/>
      <c r="AY167" s="163"/>
      <c r="AZ167" s="163"/>
      <c r="BA167" s="163"/>
      <c r="BB167" s="163"/>
      <c r="BC167" s="163"/>
      <c r="BD167" s="163"/>
      <c r="BE167" s="163"/>
      <c r="BF167" s="163"/>
      <c r="BG167" s="163"/>
      <c r="BH167" s="163"/>
      <c r="BI167" s="163"/>
      <c r="BJ167" s="163"/>
      <c r="BK167" s="163"/>
      <c r="BL167" s="163"/>
      <c r="BM167" s="163"/>
      <c r="BN167" s="163"/>
      <c r="BO167" s="163"/>
      <c r="BP167" s="163"/>
      <c r="BQ167" s="163"/>
      <c r="BR167" s="163"/>
      <c r="BS167" s="163"/>
      <c r="BT167" s="163"/>
      <c r="BU167" s="163"/>
      <c r="BV167" s="163"/>
      <c r="BW167" s="163"/>
      <c r="BX167" s="163"/>
      <c r="BY167" s="163"/>
      <c r="BZ167" s="163"/>
      <c r="CA167" s="163"/>
      <c r="CB167" s="163"/>
      <c r="CC167" s="163"/>
      <c r="CD167" s="163"/>
      <c r="CE167" s="163"/>
      <c r="CF167" s="163"/>
      <c r="CG167" s="163"/>
      <c r="CH167" s="163"/>
      <c r="CI167" s="163"/>
      <c r="CJ167" s="163"/>
      <c r="CK167" s="163"/>
      <c r="CL167" s="163"/>
      <c r="CM167" s="163"/>
      <c r="CN167" s="163"/>
      <c r="CO167" s="163"/>
      <c r="CP167" s="163"/>
      <c r="CQ167" s="163"/>
      <c r="CR167" s="163"/>
      <c r="CS167" s="163"/>
      <c r="CT167" s="163"/>
      <c r="CU167" s="163"/>
      <c r="CV167" s="163"/>
      <c r="CW167" s="163"/>
      <c r="CX167" s="163"/>
      <c r="CY167" s="163"/>
      <c r="CZ167" s="163"/>
      <c r="DA167" s="163"/>
      <c r="DB167" s="163"/>
      <c r="DC167" s="163"/>
      <c r="DD167" s="163"/>
      <c r="DE167" s="163"/>
      <c r="DF167" s="163"/>
      <c r="DG167" s="163"/>
      <c r="DH167" s="163"/>
      <c r="DI167" s="163"/>
      <c r="DJ167" s="163"/>
      <c r="DK167" s="163"/>
      <c r="DL167" s="163"/>
      <c r="DM167" s="163"/>
      <c r="DN167" s="163"/>
      <c r="DO167" s="163"/>
      <c r="DP167" s="163"/>
      <c r="DQ167" s="163"/>
      <c r="DR167" s="163"/>
      <c r="DS167" s="163"/>
      <c r="DT167" s="163"/>
      <c r="DU167" s="163"/>
      <c r="DV167" s="163"/>
      <c r="DW167" s="163"/>
      <c r="DX167" s="163"/>
      <c r="DY167" s="163"/>
      <c r="DZ167" s="163"/>
      <c r="EA167" s="163"/>
      <c r="EB167" s="163"/>
      <c r="EC167" s="163"/>
      <c r="ED167" s="163"/>
      <c r="EE167" s="163"/>
      <c r="EF167" s="163"/>
      <c r="EG167" s="163"/>
      <c r="EH167" s="163"/>
      <c r="EI167" s="163"/>
      <c r="EJ167" s="163"/>
      <c r="EK167" s="163"/>
      <c r="EL167" s="163"/>
      <c r="EM167" s="163"/>
      <c r="EN167" s="163"/>
      <c r="EO167" s="163"/>
      <c r="EP167" s="163"/>
      <c r="EQ167" s="163"/>
      <c r="ER167" s="163"/>
      <c r="ES167" s="163"/>
      <c r="ET167" s="163"/>
      <c r="EU167" s="163"/>
      <c r="EV167" s="163"/>
      <c r="EW167" s="163"/>
      <c r="EX167" s="163"/>
      <c r="EY167" s="163"/>
      <c r="EZ167" s="163"/>
      <c r="FA167" s="163"/>
      <c r="FB167" s="163"/>
      <c r="FC167" s="163"/>
      <c r="FD167" s="163"/>
      <c r="FE167" s="163"/>
      <c r="FF167" s="163"/>
      <c r="FG167" s="163"/>
      <c r="FH167" s="163"/>
      <c r="FI167" s="163"/>
      <c r="FJ167" s="163"/>
      <c r="FK167" s="163"/>
      <c r="FL167" s="163"/>
      <c r="FM167" s="163"/>
      <c r="FN167" s="163"/>
      <c r="FO167" s="163"/>
      <c r="FP167" s="163"/>
      <c r="FQ167" s="163"/>
      <c r="FR167" s="163"/>
      <c r="FS167" s="163"/>
      <c r="FT167" s="163"/>
      <c r="FU167" s="163"/>
      <c r="FV167" s="163"/>
      <c r="FW167" s="163"/>
      <c r="FX167" s="163"/>
      <c r="FY167" s="163"/>
      <c r="FZ167" s="163"/>
      <c r="GA167" s="163"/>
      <c r="GB167" s="163"/>
      <c r="GC167" s="163"/>
      <c r="GD167" s="163"/>
      <c r="GE167" s="163"/>
      <c r="GF167" s="163"/>
      <c r="GG167" s="163"/>
      <c r="GH167" s="163"/>
      <c r="GI167" s="163"/>
      <c r="GJ167" s="163"/>
      <c r="GK167" s="163"/>
      <c r="GL167" s="163"/>
      <c r="GM167" s="163"/>
      <c r="GN167" s="163"/>
      <c r="GO167" s="163"/>
      <c r="GP167" s="163"/>
      <c r="GQ167" s="163"/>
      <c r="GR167" s="163"/>
      <c r="GS167" s="163"/>
      <c r="GT167" s="163"/>
      <c r="GU167" s="163"/>
      <c r="GV167" s="163"/>
      <c r="GW167" s="163"/>
      <c r="GX167" s="163"/>
      <c r="GY167" s="163"/>
      <c r="GZ167" s="163"/>
      <c r="HA167" s="163"/>
      <c r="HB167" s="163"/>
      <c r="HC167" s="163"/>
      <c r="HD167" s="163"/>
      <c r="HE167" s="163"/>
      <c r="HF167" s="163"/>
    </row>
    <row r="168" spans="1:214" outlineLevel="1" x14ac:dyDescent="0.2">
      <c r="A168" s="163"/>
      <c r="B168" s="177" t="s">
        <v>249</v>
      </c>
      <c r="C168" s="173">
        <v>2021</v>
      </c>
      <c r="D168" s="163"/>
      <c r="E168" s="163" t="s">
        <v>142</v>
      </c>
      <c r="F168" s="163"/>
      <c r="G168" s="163"/>
      <c r="H168" s="163"/>
      <c r="I168" s="163"/>
      <c r="J168" s="195">
        <f>IF(AND(J$16=2017,$C168&lt;J$16),J$32/10,IF(J$16=$C168,J$32-SUM(J$153:J167),IF(J$16-$C168&lt;10,I168,0)))</f>
        <v>0</v>
      </c>
      <c r="K168" s="195">
        <f>IF(AND(K$16=2017,$C168&lt;K$16),K$32/10,IF(K$16=$C168,K$32-SUM(K$153:K167),IF(K$16-$C168&lt;10,J168,0)))</f>
        <v>0</v>
      </c>
      <c r="L168" s="195">
        <f>IF(AND(L$16=2017,$C168&lt;L$16),L$32/10,IF(L$16=$C168,L$32-SUM(L$153:L167),IF(L$16-$C168&lt;10,K168,0)))</f>
        <v>0</v>
      </c>
      <c r="M168" s="195">
        <f>IF(AND(M$16=2017,$C168&lt;M$16),M$32/10,IF(M$16=$C168,M$32-SUM(M$153:M167),IF(M$16-$C168&lt;10,L168,0)))</f>
        <v>0</v>
      </c>
      <c r="N168" s="195">
        <f>IF(AND(N$16=2017,$C168&lt;N$16),N$32/10,IF(N$16=$C168,N$32-SUM(N$153:N167),IF(N$16-$C168&lt;10,M168,0)))</f>
        <v>4529029.4063825756</v>
      </c>
      <c r="O168" s="195">
        <f>IF(AND(O$16=2017,$C168&lt;O$16),O$32/10,IF(O$16=$C168,O$32-SUM(O$153:O167),IF(O$16-$C168&lt;10,N168,0)))</f>
        <v>4529029.4063825756</v>
      </c>
      <c r="P168" s="195">
        <f>IF(AND(P$16=2017,$C168&lt;P$16),P$32/10,IF(P$16=$C168,P$32-SUM(P$153:P167),IF(P$16-$C168&lt;10,O168,0)))</f>
        <v>4529029.4063825756</v>
      </c>
      <c r="Q168" s="195">
        <f>IF(AND(Q$16=2017,$C168&lt;Q$16),Q$32/10,IF(Q$16=$C168,Q$32-SUM(Q$153:Q167),IF(Q$16-$C168&lt;10,P168,0)))</f>
        <v>4529029.4063825756</v>
      </c>
      <c r="R168" s="195">
        <f>IF(AND(R$16=2017,$C168&lt;R$16),R$32/10,IF(R$16=$C168,R$32-SUM(R$153:R167),IF(R$16-$C168&lt;10,Q168,0)))</f>
        <v>4529029.4063825756</v>
      </c>
      <c r="S168" s="195">
        <f>IF(AND(S$16=2017,$C168&lt;S$16),S$32/10,IF(S$16=$C168,S$32-SUM(S$153:S167),IF(S$16-$C168&lt;10,R168,0)))</f>
        <v>4529029.4063825756</v>
      </c>
      <c r="T168" s="195">
        <f>IF(AND(T$16=2017,$C168&lt;T$16),T$32/10,IF(T$16=$C168,T$32-SUM(T$153:T167),IF(T$16-$C168&lt;10,S168,0)))</f>
        <v>4529029.4063825756</v>
      </c>
      <c r="U168" s="195">
        <f>IF(AND(U$16=2017,$C168&lt;U$16),U$32/10,IF(U$16=$C168,U$32-SUM(U$153:U167),IF(U$16-$C168&lt;10,T168,0)))</f>
        <v>4529029.4063825756</v>
      </c>
      <c r="V168" s="195">
        <f>IF(AND(V$16=2017,$C168&lt;V$16),V$32/10,IF(V$16=$C168,V$32-SUM(V$153:V167),IF(V$16-$C168&lt;10,U168,0)))</f>
        <v>4529029.4063825756</v>
      </c>
      <c r="W168" s="195">
        <f>IF(AND(W$16=2017,$C168&lt;W$16),W$32/10,IF(W$16=$C168,W$32-SUM(W$153:W167),IF(W$16-$C168&lt;10,V168,0)))</f>
        <v>4529029.4063825756</v>
      </c>
      <c r="X168" s="195">
        <f>IF(AND(X$16=2017,$C168&lt;X$16),X$32/10,IF(X$16=$C168,X$32-SUM(X$153:X167),IF(X$16-$C168&lt;10,W168,0)))</f>
        <v>0</v>
      </c>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3"/>
      <c r="AY168" s="163"/>
      <c r="AZ168" s="163"/>
      <c r="BA168" s="163"/>
      <c r="BB168" s="163"/>
      <c r="BC168" s="163"/>
      <c r="BD168" s="163"/>
      <c r="BE168" s="163"/>
      <c r="BF168" s="163"/>
      <c r="BG168" s="163"/>
      <c r="BH168" s="163"/>
      <c r="BI168" s="163"/>
      <c r="BJ168" s="163"/>
      <c r="BK168" s="163"/>
      <c r="BL168" s="163"/>
      <c r="BM168" s="163"/>
      <c r="BN168" s="163"/>
      <c r="BO168" s="163"/>
      <c r="BP168" s="163"/>
      <c r="BQ168" s="163"/>
      <c r="BR168" s="163"/>
      <c r="BS168" s="163"/>
      <c r="BT168" s="163"/>
      <c r="BU168" s="163"/>
      <c r="BV168" s="163"/>
      <c r="BW168" s="163"/>
      <c r="BX168" s="163"/>
      <c r="BY168" s="163"/>
      <c r="BZ168" s="163"/>
      <c r="CA168" s="163"/>
      <c r="CB168" s="163"/>
      <c r="CC168" s="163"/>
      <c r="CD168" s="163"/>
      <c r="CE168" s="163"/>
      <c r="CF168" s="163"/>
      <c r="CG168" s="163"/>
      <c r="CH168" s="163"/>
      <c r="CI168" s="163"/>
      <c r="CJ168" s="163"/>
      <c r="CK168" s="163"/>
      <c r="CL168" s="163"/>
      <c r="CM168" s="163"/>
      <c r="CN168" s="163"/>
      <c r="CO168" s="163"/>
      <c r="CP168" s="163"/>
      <c r="CQ168" s="163"/>
      <c r="CR168" s="163"/>
      <c r="CS168" s="163"/>
      <c r="CT168" s="163"/>
      <c r="CU168" s="163"/>
      <c r="CV168" s="163"/>
      <c r="CW168" s="163"/>
      <c r="CX168" s="163"/>
      <c r="CY168" s="163"/>
      <c r="CZ168" s="163"/>
      <c r="DA168" s="163"/>
      <c r="DB168" s="163"/>
      <c r="DC168" s="163"/>
      <c r="DD168" s="163"/>
      <c r="DE168" s="163"/>
      <c r="DF168" s="163"/>
      <c r="DG168" s="163"/>
      <c r="DH168" s="163"/>
      <c r="DI168" s="163"/>
      <c r="DJ168" s="163"/>
      <c r="DK168" s="163"/>
      <c r="DL168" s="163"/>
      <c r="DM168" s="163"/>
      <c r="DN168" s="163"/>
      <c r="DO168" s="163"/>
      <c r="DP168" s="163"/>
      <c r="DQ168" s="163"/>
      <c r="DR168" s="163"/>
      <c r="DS168" s="163"/>
      <c r="DT168" s="163"/>
      <c r="DU168" s="163"/>
      <c r="DV168" s="163"/>
      <c r="DW168" s="163"/>
      <c r="DX168" s="163"/>
      <c r="DY168" s="163"/>
      <c r="DZ168" s="163"/>
      <c r="EA168" s="163"/>
      <c r="EB168" s="163"/>
      <c r="EC168" s="163"/>
      <c r="ED168" s="163"/>
      <c r="EE168" s="163"/>
      <c r="EF168" s="163"/>
      <c r="EG168" s="163"/>
      <c r="EH168" s="163"/>
      <c r="EI168" s="163"/>
      <c r="EJ168" s="163"/>
      <c r="EK168" s="163"/>
      <c r="EL168" s="163"/>
      <c r="EM168" s="163"/>
      <c r="EN168" s="163"/>
      <c r="EO168" s="163"/>
      <c r="EP168" s="163"/>
      <c r="EQ168" s="163"/>
      <c r="ER168" s="163"/>
      <c r="ES168" s="163"/>
      <c r="ET168" s="163"/>
      <c r="EU168" s="163"/>
      <c r="EV168" s="163"/>
      <c r="EW168" s="163"/>
      <c r="EX168" s="163"/>
      <c r="EY168" s="163"/>
      <c r="EZ168" s="163"/>
      <c r="FA168" s="163"/>
      <c r="FB168" s="163"/>
      <c r="FC168" s="163"/>
      <c r="FD168" s="163"/>
      <c r="FE168" s="163"/>
      <c r="FF168" s="163"/>
      <c r="FG168" s="163"/>
      <c r="FH168" s="163"/>
      <c r="FI168" s="163"/>
      <c r="FJ168" s="163"/>
      <c r="FK168" s="163"/>
      <c r="FL168" s="163"/>
      <c r="FM168" s="163"/>
      <c r="FN168" s="163"/>
      <c r="FO168" s="163"/>
      <c r="FP168" s="163"/>
      <c r="FQ168" s="163"/>
      <c r="FR168" s="163"/>
      <c r="FS168" s="163"/>
      <c r="FT168" s="163"/>
      <c r="FU168" s="163"/>
      <c r="FV168" s="163"/>
      <c r="FW168" s="163"/>
      <c r="FX168" s="163"/>
      <c r="FY168" s="163"/>
      <c r="FZ168" s="163"/>
      <c r="GA168" s="163"/>
      <c r="GB168" s="163"/>
      <c r="GC168" s="163"/>
      <c r="GD168" s="163"/>
      <c r="GE168" s="163"/>
      <c r="GF168" s="163"/>
      <c r="GG168" s="163"/>
      <c r="GH168" s="163"/>
      <c r="GI168" s="163"/>
      <c r="GJ168" s="163"/>
      <c r="GK168" s="163"/>
      <c r="GL168" s="163"/>
      <c r="GM168" s="163"/>
      <c r="GN168" s="163"/>
      <c r="GO168" s="163"/>
      <c r="GP168" s="163"/>
      <c r="GQ168" s="163"/>
      <c r="GR168" s="163"/>
      <c r="GS168" s="163"/>
      <c r="GT168" s="163"/>
      <c r="GU168" s="163"/>
      <c r="GV168" s="163"/>
      <c r="GW168" s="163"/>
      <c r="GX168" s="163"/>
      <c r="GY168" s="163"/>
      <c r="GZ168" s="163"/>
      <c r="HA168" s="163"/>
      <c r="HB168" s="163"/>
      <c r="HC168" s="163"/>
      <c r="HD168" s="163"/>
      <c r="HE168" s="163"/>
      <c r="HF168" s="163"/>
    </row>
    <row r="169" spans="1:214" outlineLevel="1" x14ac:dyDescent="0.2">
      <c r="A169" s="163"/>
      <c r="B169" s="177" t="s">
        <v>249</v>
      </c>
      <c r="C169" s="177">
        <v>2022</v>
      </c>
      <c r="D169" s="163"/>
      <c r="E169" s="163" t="s">
        <v>142</v>
      </c>
      <c r="F169" s="163"/>
      <c r="G169" s="163"/>
      <c r="H169" s="163"/>
      <c r="I169" s="163"/>
      <c r="J169" s="195">
        <f>IF(AND(J$16=2017,$C169&lt;J$16),J$32/10,IF(J$16=$C169,J$32-SUM(J$153:J168),IF(J$16-$C169&lt;10,I169,0)))</f>
        <v>0</v>
      </c>
      <c r="K169" s="195">
        <f>IF(AND(K$16=2017,$C169&lt;K$16),K$32/10,IF(K$16=$C169,K$32-SUM(K$153:K168),IF(K$16-$C169&lt;10,J169,0)))</f>
        <v>0</v>
      </c>
      <c r="L169" s="195">
        <f>IF(AND(L$16=2017,$C169&lt;L$16),L$32/10,IF(L$16=$C169,L$32-SUM(L$153:L168),IF(L$16-$C169&lt;10,K169,0)))</f>
        <v>0</v>
      </c>
      <c r="M169" s="195">
        <f>IF(AND(M$16=2017,$C169&lt;M$16),M$32/10,IF(M$16=$C169,M$32-SUM(M$153:M168),IF(M$16-$C169&lt;10,L169,0)))</f>
        <v>0</v>
      </c>
      <c r="N169" s="195">
        <f>IF(AND(N$16=2017,$C169&lt;N$16),N$32/10,IF(N$16=$C169,N$32-SUM(N$153:N168),IF(N$16-$C169&lt;10,M169,0)))</f>
        <v>0</v>
      </c>
      <c r="O169" s="195">
        <f>IF(AND(O$16=2017,$C169&lt;O$16),O$32/10,IF(O$16=$C169,O$32-SUM(O$153:O168),IF(O$16-$C169&lt;10,N169,0)))</f>
        <v>5755327.7497612089</v>
      </c>
      <c r="P169" s="195">
        <f>IF(AND(P$16=2017,$C169&lt;P$16),P$32/10,IF(P$16=$C169,P$32-SUM(P$153:P168),IF(P$16-$C169&lt;10,O169,0)))</f>
        <v>5755327.7497612089</v>
      </c>
      <c r="Q169" s="195">
        <f>IF(AND(Q$16=2017,$C169&lt;Q$16),Q$32/10,IF(Q$16=$C169,Q$32-SUM(Q$153:Q168),IF(Q$16-$C169&lt;10,P169,0)))</f>
        <v>5755327.7497612089</v>
      </c>
      <c r="R169" s="195">
        <f>IF(AND(R$16=2017,$C169&lt;R$16),R$32/10,IF(R$16=$C169,R$32-SUM(R$153:R168),IF(R$16-$C169&lt;10,Q169,0)))</f>
        <v>5755327.7497612089</v>
      </c>
      <c r="S169" s="195">
        <f>IF(AND(S$16=2017,$C169&lt;S$16),S$32/10,IF(S$16=$C169,S$32-SUM(S$153:S168),IF(S$16-$C169&lt;10,R169,0)))</f>
        <v>5755327.7497612089</v>
      </c>
      <c r="T169" s="195">
        <f>IF(AND(T$16=2017,$C169&lt;T$16),T$32/10,IF(T$16=$C169,T$32-SUM(T$153:T168),IF(T$16-$C169&lt;10,S169,0)))</f>
        <v>5755327.7497612089</v>
      </c>
      <c r="U169" s="195">
        <f>IF(AND(U$16=2017,$C169&lt;U$16),U$32/10,IF(U$16=$C169,U$32-SUM(U$153:U168),IF(U$16-$C169&lt;10,T169,0)))</f>
        <v>5755327.7497612089</v>
      </c>
      <c r="V169" s="195">
        <f>IF(AND(V$16=2017,$C169&lt;V$16),V$32/10,IF(V$16=$C169,V$32-SUM(V$153:V168),IF(V$16-$C169&lt;10,U169,0)))</f>
        <v>5755327.7497612089</v>
      </c>
      <c r="W169" s="195">
        <f>IF(AND(W$16=2017,$C169&lt;W$16),W$32/10,IF(W$16=$C169,W$32-SUM(W$153:W168),IF(W$16-$C169&lt;10,V169,0)))</f>
        <v>5755327.7497612089</v>
      </c>
      <c r="X169" s="195">
        <f>IF(AND(X$16=2017,$C169&lt;X$16),X$32/10,IF(X$16=$C169,X$32-SUM(X$153:X168),IF(X$16-$C169&lt;10,W169,0)))</f>
        <v>5755327.7497612089</v>
      </c>
      <c r="Y169" s="163"/>
      <c r="Z169" s="163"/>
      <c r="AA169" s="163"/>
      <c r="AB169" s="163"/>
      <c r="AC169" s="163"/>
      <c r="AD169" s="163"/>
      <c r="AE169" s="163"/>
      <c r="AF169" s="163"/>
      <c r="AG169" s="163"/>
      <c r="AH169" s="163"/>
      <c r="AI169" s="163"/>
      <c r="AJ169" s="163"/>
      <c r="AK169" s="163"/>
      <c r="AL169" s="163"/>
      <c r="AM169" s="163"/>
      <c r="AN169" s="163"/>
      <c r="AO169" s="163"/>
      <c r="AP169" s="163"/>
      <c r="AQ169" s="163"/>
      <c r="AR169" s="163"/>
      <c r="AS169" s="163"/>
      <c r="AT169" s="163"/>
      <c r="AU169" s="163"/>
      <c r="AV169" s="163"/>
      <c r="AW169" s="163"/>
      <c r="AX169" s="163"/>
      <c r="AY169" s="163"/>
      <c r="AZ169" s="163"/>
      <c r="BA169" s="163"/>
      <c r="BB169" s="163"/>
      <c r="BC169" s="163"/>
      <c r="BD169" s="163"/>
      <c r="BE169" s="163"/>
      <c r="BF169" s="163"/>
      <c r="BG169" s="163"/>
      <c r="BH169" s="163"/>
      <c r="BI169" s="163"/>
      <c r="BJ169" s="163"/>
      <c r="BK169" s="163"/>
      <c r="BL169" s="163"/>
      <c r="BM169" s="163"/>
      <c r="BN169" s="163"/>
      <c r="BO169" s="163"/>
      <c r="BP169" s="163"/>
      <c r="BQ169" s="163"/>
      <c r="BR169" s="163"/>
      <c r="BS169" s="163"/>
      <c r="BT169" s="163"/>
      <c r="BU169" s="163"/>
      <c r="BV169" s="163"/>
      <c r="BW169" s="163"/>
      <c r="BX169" s="163"/>
      <c r="BY169" s="163"/>
      <c r="BZ169" s="163"/>
      <c r="CA169" s="163"/>
      <c r="CB169" s="163"/>
      <c r="CC169" s="163"/>
      <c r="CD169" s="163"/>
      <c r="CE169" s="163"/>
      <c r="CF169" s="163"/>
      <c r="CG169" s="163"/>
      <c r="CH169" s="163"/>
      <c r="CI169" s="163"/>
      <c r="CJ169" s="163"/>
      <c r="CK169" s="163"/>
      <c r="CL169" s="163"/>
      <c r="CM169" s="163"/>
      <c r="CN169" s="163"/>
      <c r="CO169" s="163"/>
      <c r="CP169" s="163"/>
      <c r="CQ169" s="163"/>
      <c r="CR169" s="163"/>
      <c r="CS169" s="163"/>
      <c r="CT169" s="163"/>
      <c r="CU169" s="163"/>
      <c r="CV169" s="163"/>
      <c r="CW169" s="163"/>
      <c r="CX169" s="163"/>
      <c r="CY169" s="163"/>
      <c r="CZ169" s="163"/>
      <c r="DA169" s="163"/>
      <c r="DB169" s="163"/>
      <c r="DC169" s="163"/>
      <c r="DD169" s="163"/>
      <c r="DE169" s="163"/>
      <c r="DF169" s="163"/>
      <c r="DG169" s="163"/>
      <c r="DH169" s="163"/>
      <c r="DI169" s="163"/>
      <c r="DJ169" s="163"/>
      <c r="DK169" s="163"/>
      <c r="DL169" s="163"/>
      <c r="DM169" s="163"/>
      <c r="DN169" s="163"/>
      <c r="DO169" s="163"/>
      <c r="DP169" s="163"/>
      <c r="DQ169" s="163"/>
      <c r="DR169" s="163"/>
      <c r="DS169" s="163"/>
      <c r="DT169" s="163"/>
      <c r="DU169" s="163"/>
      <c r="DV169" s="163"/>
      <c r="DW169" s="163"/>
      <c r="DX169" s="163"/>
      <c r="DY169" s="163"/>
      <c r="DZ169" s="163"/>
      <c r="EA169" s="163"/>
      <c r="EB169" s="163"/>
      <c r="EC169" s="163"/>
      <c r="ED169" s="163"/>
      <c r="EE169" s="163"/>
      <c r="EF169" s="163"/>
      <c r="EG169" s="163"/>
      <c r="EH169" s="163"/>
      <c r="EI169" s="163"/>
      <c r="EJ169" s="163"/>
      <c r="EK169" s="163"/>
      <c r="EL169" s="163"/>
      <c r="EM169" s="163"/>
      <c r="EN169" s="163"/>
      <c r="EO169" s="163"/>
      <c r="EP169" s="163"/>
      <c r="EQ169" s="163"/>
      <c r="ER169" s="163"/>
      <c r="ES169" s="163"/>
      <c r="ET169" s="163"/>
      <c r="EU169" s="163"/>
      <c r="EV169" s="163"/>
      <c r="EW169" s="163"/>
      <c r="EX169" s="163"/>
      <c r="EY169" s="163"/>
      <c r="EZ169" s="163"/>
      <c r="FA169" s="163"/>
      <c r="FB169" s="163"/>
      <c r="FC169" s="163"/>
      <c r="FD169" s="163"/>
      <c r="FE169" s="163"/>
      <c r="FF169" s="163"/>
      <c r="FG169" s="163"/>
      <c r="FH169" s="163"/>
      <c r="FI169" s="163"/>
      <c r="FJ169" s="163"/>
      <c r="FK169" s="163"/>
      <c r="FL169" s="163"/>
      <c r="FM169" s="163"/>
      <c r="FN169" s="163"/>
      <c r="FO169" s="163"/>
      <c r="FP169" s="163"/>
      <c r="FQ169" s="163"/>
      <c r="FR169" s="163"/>
      <c r="FS169" s="163"/>
      <c r="FT169" s="163"/>
      <c r="FU169" s="163"/>
      <c r="FV169" s="163"/>
      <c r="FW169" s="163"/>
      <c r="FX169" s="163"/>
      <c r="FY169" s="163"/>
      <c r="FZ169" s="163"/>
      <c r="GA169" s="163"/>
      <c r="GB169" s="163"/>
      <c r="GC169" s="163"/>
      <c r="GD169" s="163"/>
      <c r="GE169" s="163"/>
      <c r="GF169" s="163"/>
      <c r="GG169" s="163"/>
      <c r="GH169" s="163"/>
      <c r="GI169" s="163"/>
      <c r="GJ169" s="163"/>
      <c r="GK169" s="163"/>
      <c r="GL169" s="163"/>
      <c r="GM169" s="163"/>
      <c r="GN169" s="163"/>
      <c r="GO169" s="163"/>
      <c r="GP169" s="163"/>
      <c r="GQ169" s="163"/>
      <c r="GR169" s="163"/>
      <c r="GS169" s="163"/>
      <c r="GT169" s="163"/>
      <c r="GU169" s="163"/>
      <c r="GV169" s="163"/>
      <c r="GW169" s="163"/>
      <c r="GX169" s="163"/>
      <c r="GY169" s="163"/>
      <c r="GZ169" s="163"/>
      <c r="HA169" s="163"/>
      <c r="HB169" s="163"/>
      <c r="HC169" s="163"/>
      <c r="HD169" s="163"/>
      <c r="HE169" s="163"/>
      <c r="HF169" s="163"/>
    </row>
    <row r="170" spans="1:214" outlineLevel="1" x14ac:dyDescent="0.2">
      <c r="A170" s="163"/>
      <c r="B170" s="177" t="s">
        <v>249</v>
      </c>
      <c r="C170" s="173">
        <v>2023</v>
      </c>
      <c r="D170" s="163"/>
      <c r="E170" s="163" t="s">
        <v>142</v>
      </c>
      <c r="F170" s="163"/>
      <c r="G170" s="163"/>
      <c r="H170" s="163"/>
      <c r="I170" s="163"/>
      <c r="J170" s="195">
        <f>IF(AND(J$16=2017,$C170&lt;J$16),J$32/10,IF(J$16=$C170,J$32-SUM(J$153:J169),IF(J$16-$C170&lt;10,I170,0)))</f>
        <v>0</v>
      </c>
      <c r="K170" s="195">
        <f>IF(AND(K$16=2017,$C170&lt;K$16),K$32/10,IF(K$16=$C170,K$32-SUM(K$153:K169),IF(K$16-$C170&lt;10,J170,0)))</f>
        <v>0</v>
      </c>
      <c r="L170" s="195">
        <f>IF(AND(L$16=2017,$C170&lt;L$16),L$32/10,IF(L$16=$C170,L$32-SUM(L$153:L169),IF(L$16-$C170&lt;10,K170,0)))</f>
        <v>0</v>
      </c>
      <c r="M170" s="195">
        <f>IF(AND(M$16=2017,$C170&lt;M$16),M$32/10,IF(M$16=$C170,M$32-SUM(M$153:M169),IF(M$16-$C170&lt;10,L170,0)))</f>
        <v>0</v>
      </c>
      <c r="N170" s="195">
        <f>IF(AND(N$16=2017,$C170&lt;N$16),N$32/10,IF(N$16=$C170,N$32-SUM(N$153:N169),IF(N$16-$C170&lt;10,M170,0)))</f>
        <v>0</v>
      </c>
      <c r="O170" s="195">
        <f>IF(AND(O$16=2017,$C170&lt;O$16),O$32/10,IF(O$16=$C170,O$32-SUM(O$153:O169),IF(O$16-$C170&lt;10,N170,0)))</f>
        <v>0</v>
      </c>
      <c r="P170" s="195">
        <f>IF(AND(P$16=2017,$C170&lt;P$16),P$32/10,IF(P$16=$C170,P$32-SUM(P$153:P169),IF(P$16-$C170&lt;10,O170,0)))</f>
        <v>8013461.1239695922</v>
      </c>
      <c r="Q170" s="195">
        <f>IF(AND(Q$16=2017,$C170&lt;Q$16),Q$32/10,IF(Q$16=$C170,Q$32-SUM(Q$153:Q169),IF(Q$16-$C170&lt;10,P170,0)))</f>
        <v>8013461.1239695922</v>
      </c>
      <c r="R170" s="195">
        <f>IF(AND(R$16=2017,$C170&lt;R$16),R$32/10,IF(R$16=$C170,R$32-SUM(R$153:R169),IF(R$16-$C170&lt;10,Q170,0)))</f>
        <v>8013461.1239695922</v>
      </c>
      <c r="S170" s="195">
        <f>IF(AND(S$16=2017,$C170&lt;S$16),S$32/10,IF(S$16=$C170,S$32-SUM(S$153:S169),IF(S$16-$C170&lt;10,R170,0)))</f>
        <v>8013461.1239695922</v>
      </c>
      <c r="T170" s="195">
        <f>IF(AND(T$16=2017,$C170&lt;T$16),T$32/10,IF(T$16=$C170,T$32-SUM(T$153:T169),IF(T$16-$C170&lt;10,S170,0)))</f>
        <v>8013461.1239695922</v>
      </c>
      <c r="U170" s="195">
        <f>IF(AND(U$16=2017,$C170&lt;U$16),U$32/10,IF(U$16=$C170,U$32-SUM(U$153:U169),IF(U$16-$C170&lt;10,T170,0)))</f>
        <v>8013461.1239695922</v>
      </c>
      <c r="V170" s="195">
        <f>IF(AND(V$16=2017,$C170&lt;V$16),V$32/10,IF(V$16=$C170,V$32-SUM(V$153:V169),IF(V$16-$C170&lt;10,U170,0)))</f>
        <v>8013461.1239695922</v>
      </c>
      <c r="W170" s="195">
        <f>IF(AND(W$16=2017,$C170&lt;W$16),W$32/10,IF(W$16=$C170,W$32-SUM(W$153:W169),IF(W$16-$C170&lt;10,V170,0)))</f>
        <v>8013461.1239695922</v>
      </c>
      <c r="X170" s="195">
        <f>IF(AND(X$16=2017,$C170&lt;X$16),X$32/10,IF(X$16=$C170,X$32-SUM(X$153:X169),IF(X$16-$C170&lt;10,W170,0)))</f>
        <v>8013461.1239695922</v>
      </c>
      <c r="Y170" s="163"/>
      <c r="Z170" s="163"/>
      <c r="AA170" s="163"/>
      <c r="AB170" s="163"/>
      <c r="AC170" s="163"/>
      <c r="AD170" s="163"/>
      <c r="AE170" s="163"/>
      <c r="AF170" s="163"/>
      <c r="AG170" s="163"/>
      <c r="AH170" s="163"/>
      <c r="AI170" s="163"/>
      <c r="AJ170" s="163"/>
      <c r="AK170" s="163"/>
      <c r="AL170" s="163"/>
      <c r="AM170" s="163"/>
      <c r="AN170" s="163"/>
      <c r="AO170" s="163"/>
      <c r="AP170" s="163"/>
      <c r="AQ170" s="163"/>
      <c r="AR170" s="163"/>
      <c r="AS170" s="163"/>
      <c r="AT170" s="163"/>
      <c r="AU170" s="163"/>
      <c r="AV170" s="163"/>
      <c r="AW170" s="163"/>
      <c r="AX170" s="163"/>
      <c r="AY170" s="163"/>
      <c r="AZ170" s="163"/>
      <c r="BA170" s="163"/>
      <c r="BB170" s="163"/>
      <c r="BC170" s="163"/>
      <c r="BD170" s="163"/>
      <c r="BE170" s="163"/>
      <c r="BF170" s="163"/>
      <c r="BG170" s="163"/>
      <c r="BH170" s="163"/>
      <c r="BI170" s="163"/>
      <c r="BJ170" s="163"/>
      <c r="BK170" s="163"/>
      <c r="BL170" s="163"/>
      <c r="BM170" s="163"/>
      <c r="BN170" s="163"/>
      <c r="BO170" s="163"/>
      <c r="BP170" s="163"/>
      <c r="BQ170" s="163"/>
      <c r="BR170" s="163"/>
      <c r="BS170" s="163"/>
      <c r="BT170" s="163"/>
      <c r="BU170" s="163"/>
      <c r="BV170" s="163"/>
      <c r="BW170" s="163"/>
      <c r="BX170" s="163"/>
      <c r="BY170" s="163"/>
      <c r="BZ170" s="163"/>
      <c r="CA170" s="163"/>
      <c r="CB170" s="163"/>
      <c r="CC170" s="163"/>
      <c r="CD170" s="163"/>
      <c r="CE170" s="163"/>
      <c r="CF170" s="163"/>
      <c r="CG170" s="163"/>
      <c r="CH170" s="163"/>
      <c r="CI170" s="163"/>
      <c r="CJ170" s="163"/>
      <c r="CK170" s="163"/>
      <c r="CL170" s="163"/>
      <c r="CM170" s="163"/>
      <c r="CN170" s="163"/>
      <c r="CO170" s="163"/>
      <c r="CP170" s="163"/>
      <c r="CQ170" s="163"/>
      <c r="CR170" s="163"/>
      <c r="CS170" s="163"/>
      <c r="CT170" s="163"/>
      <c r="CU170" s="163"/>
      <c r="CV170" s="163"/>
      <c r="CW170" s="163"/>
      <c r="CX170" s="163"/>
      <c r="CY170" s="163"/>
      <c r="CZ170" s="163"/>
      <c r="DA170" s="163"/>
      <c r="DB170" s="163"/>
      <c r="DC170" s="163"/>
      <c r="DD170" s="163"/>
      <c r="DE170" s="163"/>
      <c r="DF170" s="163"/>
      <c r="DG170" s="163"/>
      <c r="DH170" s="163"/>
      <c r="DI170" s="163"/>
      <c r="DJ170" s="163"/>
      <c r="DK170" s="163"/>
      <c r="DL170" s="163"/>
      <c r="DM170" s="163"/>
      <c r="DN170" s="163"/>
      <c r="DO170" s="163"/>
      <c r="DP170" s="163"/>
      <c r="DQ170" s="163"/>
      <c r="DR170" s="163"/>
      <c r="DS170" s="163"/>
      <c r="DT170" s="163"/>
      <c r="DU170" s="163"/>
      <c r="DV170" s="163"/>
      <c r="DW170" s="163"/>
      <c r="DX170" s="163"/>
      <c r="DY170" s="163"/>
      <c r="DZ170" s="163"/>
      <c r="EA170" s="163"/>
      <c r="EB170" s="163"/>
      <c r="EC170" s="163"/>
      <c r="ED170" s="163"/>
      <c r="EE170" s="163"/>
      <c r="EF170" s="163"/>
      <c r="EG170" s="163"/>
      <c r="EH170" s="163"/>
      <c r="EI170" s="163"/>
      <c r="EJ170" s="163"/>
      <c r="EK170" s="163"/>
      <c r="EL170" s="163"/>
      <c r="EM170" s="163"/>
      <c r="EN170" s="163"/>
      <c r="EO170" s="163"/>
      <c r="EP170" s="163"/>
      <c r="EQ170" s="163"/>
      <c r="ER170" s="163"/>
      <c r="ES170" s="163"/>
      <c r="ET170" s="163"/>
      <c r="EU170" s="163"/>
      <c r="EV170" s="163"/>
      <c r="EW170" s="163"/>
      <c r="EX170" s="163"/>
      <c r="EY170" s="163"/>
      <c r="EZ170" s="163"/>
      <c r="FA170" s="163"/>
      <c r="FB170" s="163"/>
      <c r="FC170" s="163"/>
      <c r="FD170" s="163"/>
      <c r="FE170" s="163"/>
      <c r="FF170" s="163"/>
      <c r="FG170" s="163"/>
      <c r="FH170" s="163"/>
      <c r="FI170" s="163"/>
      <c r="FJ170" s="163"/>
      <c r="FK170" s="163"/>
      <c r="FL170" s="163"/>
      <c r="FM170" s="163"/>
      <c r="FN170" s="163"/>
      <c r="FO170" s="163"/>
      <c r="FP170" s="163"/>
      <c r="FQ170" s="163"/>
      <c r="FR170" s="163"/>
      <c r="FS170" s="163"/>
      <c r="FT170" s="163"/>
      <c r="FU170" s="163"/>
      <c r="FV170" s="163"/>
      <c r="FW170" s="163"/>
      <c r="FX170" s="163"/>
      <c r="FY170" s="163"/>
      <c r="FZ170" s="163"/>
      <c r="GA170" s="163"/>
      <c r="GB170" s="163"/>
      <c r="GC170" s="163"/>
      <c r="GD170" s="163"/>
      <c r="GE170" s="163"/>
      <c r="GF170" s="163"/>
      <c r="GG170" s="163"/>
      <c r="GH170" s="163"/>
      <c r="GI170" s="163"/>
      <c r="GJ170" s="163"/>
      <c r="GK170" s="163"/>
      <c r="GL170" s="163"/>
      <c r="GM170" s="163"/>
      <c r="GN170" s="163"/>
      <c r="GO170" s="163"/>
      <c r="GP170" s="163"/>
      <c r="GQ170" s="163"/>
      <c r="GR170" s="163"/>
      <c r="GS170" s="163"/>
      <c r="GT170" s="163"/>
      <c r="GU170" s="163"/>
      <c r="GV170" s="163"/>
      <c r="GW170" s="163"/>
      <c r="GX170" s="163"/>
      <c r="GY170" s="163"/>
      <c r="GZ170" s="163"/>
      <c r="HA170" s="163"/>
      <c r="HB170" s="163"/>
      <c r="HC170" s="163"/>
      <c r="HD170" s="163"/>
      <c r="HE170" s="163"/>
      <c r="HF170" s="163"/>
    </row>
    <row r="171" spans="1:214" outlineLevel="1" x14ac:dyDescent="0.2">
      <c r="A171" s="163"/>
      <c r="B171" s="177" t="s">
        <v>249</v>
      </c>
      <c r="C171" s="177">
        <v>2024</v>
      </c>
      <c r="D171" s="163"/>
      <c r="E171" s="163" t="s">
        <v>142</v>
      </c>
      <c r="F171" s="163"/>
      <c r="G171" s="163"/>
      <c r="H171" s="163"/>
      <c r="I171" s="163"/>
      <c r="J171" s="195">
        <f>IF(AND(J$16=2017,$C171&lt;J$16),J$32/10,IF(J$16=$C171,J$32-SUM(J$153:J170),IF(J$16-$C171&lt;10,I171,0)))</f>
        <v>0</v>
      </c>
      <c r="K171" s="195">
        <f>IF(AND(K$16=2017,$C171&lt;K$16),K$32/10,IF(K$16=$C171,K$32-SUM(K$153:K170),IF(K$16-$C171&lt;10,J171,0)))</f>
        <v>0</v>
      </c>
      <c r="L171" s="195">
        <f>IF(AND(L$16=2017,$C171&lt;L$16),L$32/10,IF(L$16=$C171,L$32-SUM(L$153:L170),IF(L$16-$C171&lt;10,K171,0)))</f>
        <v>0</v>
      </c>
      <c r="M171" s="195">
        <f>IF(AND(M$16=2017,$C171&lt;M$16),M$32/10,IF(M$16=$C171,M$32-SUM(M$153:M170),IF(M$16-$C171&lt;10,L171,0)))</f>
        <v>0</v>
      </c>
      <c r="N171" s="195">
        <f>IF(AND(N$16=2017,$C171&lt;N$16),N$32/10,IF(N$16=$C171,N$32-SUM(N$153:N170),IF(N$16-$C171&lt;10,M171,0)))</f>
        <v>0</v>
      </c>
      <c r="O171" s="195">
        <f>IF(AND(O$16=2017,$C171&lt;O$16),O$32/10,IF(O$16=$C171,O$32-SUM(O$153:O170),IF(O$16-$C171&lt;10,N171,0)))</f>
        <v>0</v>
      </c>
      <c r="P171" s="195">
        <f>IF(AND(P$16=2017,$C171&lt;P$16),P$32/10,IF(P$16=$C171,P$32-SUM(P$153:P170),IF(P$16-$C171&lt;10,O171,0)))</f>
        <v>0</v>
      </c>
      <c r="Q171" s="195">
        <f>IF(AND(Q$16=2017,$C171&lt;Q$16),Q$32/10,IF(Q$16=$C171,Q$32-SUM(Q$153:Q170),IF(Q$16-$C171&lt;10,P171,0)))</f>
        <v>16146668.825426362</v>
      </c>
      <c r="R171" s="195">
        <f>IF(AND(R$16=2017,$C171&lt;R$16),R$32/10,IF(R$16=$C171,R$32-SUM(R$153:R170),IF(R$16-$C171&lt;10,Q171,0)))</f>
        <v>16146668.825426362</v>
      </c>
      <c r="S171" s="195">
        <f>IF(AND(S$16=2017,$C171&lt;S$16),S$32/10,IF(S$16=$C171,S$32-SUM(S$153:S170),IF(S$16-$C171&lt;10,R171,0)))</f>
        <v>16146668.825426362</v>
      </c>
      <c r="T171" s="195">
        <f>IF(AND(T$16=2017,$C171&lt;T$16),T$32/10,IF(T$16=$C171,T$32-SUM(T$153:T170),IF(T$16-$C171&lt;10,S171,0)))</f>
        <v>16146668.825426362</v>
      </c>
      <c r="U171" s="195">
        <f>IF(AND(U$16=2017,$C171&lt;U$16),U$32/10,IF(U$16=$C171,U$32-SUM(U$153:U170),IF(U$16-$C171&lt;10,T171,0)))</f>
        <v>16146668.825426362</v>
      </c>
      <c r="V171" s="195">
        <f>IF(AND(V$16=2017,$C171&lt;V$16),V$32/10,IF(V$16=$C171,V$32-SUM(V$153:V170),IF(V$16-$C171&lt;10,U171,0)))</f>
        <v>16146668.825426362</v>
      </c>
      <c r="W171" s="195">
        <f>IF(AND(W$16=2017,$C171&lt;W$16),W$32/10,IF(W$16=$C171,W$32-SUM(W$153:W170),IF(W$16-$C171&lt;10,V171,0)))</f>
        <v>16146668.825426362</v>
      </c>
      <c r="X171" s="195">
        <f>IF(AND(X$16=2017,$C171&lt;X$16),X$32/10,IF(X$16=$C171,X$32-SUM(X$153:X170),IF(X$16-$C171&lt;10,W171,0)))</f>
        <v>16146668.825426362</v>
      </c>
      <c r="Y171" s="163"/>
      <c r="Z171" s="163"/>
      <c r="AA171" s="163"/>
      <c r="AB171" s="163"/>
      <c r="AC171" s="163"/>
      <c r="AD171" s="163"/>
      <c r="AE171" s="163"/>
      <c r="AF171" s="163"/>
      <c r="AG171" s="163"/>
      <c r="AH171" s="163"/>
      <c r="AI171" s="163"/>
      <c r="AJ171" s="163"/>
      <c r="AK171" s="163"/>
      <c r="AL171" s="163"/>
      <c r="AM171" s="163"/>
      <c r="AN171" s="163"/>
      <c r="AO171" s="163"/>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3"/>
      <c r="BM171" s="163"/>
      <c r="BN171" s="163"/>
      <c r="BO171" s="163"/>
      <c r="BP171" s="163"/>
      <c r="BQ171" s="163"/>
      <c r="BR171" s="163"/>
      <c r="BS171" s="163"/>
      <c r="BT171" s="163"/>
      <c r="BU171" s="163"/>
      <c r="BV171" s="163"/>
      <c r="BW171" s="163"/>
      <c r="BX171" s="163"/>
      <c r="BY171" s="163"/>
      <c r="BZ171" s="163"/>
      <c r="CA171" s="163"/>
      <c r="CB171" s="163"/>
      <c r="CC171" s="163"/>
      <c r="CD171" s="163"/>
      <c r="CE171" s="163"/>
      <c r="CF171" s="163"/>
      <c r="CG171" s="163"/>
      <c r="CH171" s="163"/>
      <c r="CI171" s="163"/>
      <c r="CJ171" s="163"/>
      <c r="CK171" s="163"/>
      <c r="CL171" s="163"/>
      <c r="CM171" s="163"/>
      <c r="CN171" s="163"/>
      <c r="CO171" s="163"/>
      <c r="CP171" s="163"/>
      <c r="CQ171" s="163"/>
      <c r="CR171" s="163"/>
      <c r="CS171" s="163"/>
      <c r="CT171" s="163"/>
      <c r="CU171" s="163"/>
      <c r="CV171" s="163"/>
      <c r="CW171" s="163"/>
      <c r="CX171" s="163"/>
      <c r="CY171" s="163"/>
      <c r="CZ171" s="163"/>
      <c r="DA171" s="163"/>
      <c r="DB171" s="163"/>
      <c r="DC171" s="163"/>
      <c r="DD171" s="163"/>
      <c r="DE171" s="163"/>
      <c r="DF171" s="163"/>
      <c r="DG171" s="163"/>
      <c r="DH171" s="163"/>
      <c r="DI171" s="163"/>
      <c r="DJ171" s="163"/>
      <c r="DK171" s="163"/>
      <c r="DL171" s="163"/>
      <c r="DM171" s="163"/>
      <c r="DN171" s="163"/>
      <c r="DO171" s="163"/>
      <c r="DP171" s="163"/>
      <c r="DQ171" s="163"/>
      <c r="DR171" s="163"/>
      <c r="DS171" s="163"/>
      <c r="DT171" s="163"/>
      <c r="DU171" s="163"/>
      <c r="DV171" s="163"/>
      <c r="DW171" s="163"/>
      <c r="DX171" s="163"/>
      <c r="DY171" s="163"/>
      <c r="DZ171" s="163"/>
      <c r="EA171" s="163"/>
      <c r="EB171" s="163"/>
      <c r="EC171" s="163"/>
      <c r="ED171" s="163"/>
      <c r="EE171" s="163"/>
      <c r="EF171" s="163"/>
      <c r="EG171" s="163"/>
      <c r="EH171" s="163"/>
      <c r="EI171" s="163"/>
      <c r="EJ171" s="163"/>
      <c r="EK171" s="163"/>
      <c r="EL171" s="163"/>
      <c r="EM171" s="163"/>
      <c r="EN171" s="163"/>
      <c r="EO171" s="163"/>
      <c r="EP171" s="163"/>
      <c r="EQ171" s="163"/>
      <c r="ER171" s="163"/>
      <c r="ES171" s="163"/>
      <c r="ET171" s="163"/>
      <c r="EU171" s="163"/>
      <c r="EV171" s="163"/>
      <c r="EW171" s="163"/>
      <c r="EX171" s="163"/>
      <c r="EY171" s="163"/>
      <c r="EZ171" s="163"/>
      <c r="FA171" s="163"/>
      <c r="FB171" s="163"/>
      <c r="FC171" s="163"/>
      <c r="FD171" s="163"/>
      <c r="FE171" s="163"/>
      <c r="FF171" s="163"/>
      <c r="FG171" s="163"/>
      <c r="FH171" s="163"/>
      <c r="FI171" s="163"/>
      <c r="FJ171" s="163"/>
      <c r="FK171" s="163"/>
      <c r="FL171" s="163"/>
      <c r="FM171" s="163"/>
      <c r="FN171" s="163"/>
      <c r="FO171" s="163"/>
      <c r="FP171" s="163"/>
      <c r="FQ171" s="163"/>
      <c r="FR171" s="163"/>
      <c r="FS171" s="163"/>
      <c r="FT171" s="163"/>
      <c r="FU171" s="163"/>
      <c r="FV171" s="163"/>
      <c r="FW171" s="163"/>
      <c r="FX171" s="163"/>
      <c r="FY171" s="163"/>
      <c r="FZ171" s="163"/>
      <c r="GA171" s="163"/>
      <c r="GB171" s="163"/>
      <c r="GC171" s="163"/>
      <c r="GD171" s="163"/>
      <c r="GE171" s="163"/>
      <c r="GF171" s="163"/>
      <c r="GG171" s="163"/>
      <c r="GH171" s="163"/>
      <c r="GI171" s="163"/>
      <c r="GJ171" s="163"/>
      <c r="GK171" s="163"/>
      <c r="GL171" s="163"/>
      <c r="GM171" s="163"/>
      <c r="GN171" s="163"/>
      <c r="GO171" s="163"/>
      <c r="GP171" s="163"/>
      <c r="GQ171" s="163"/>
      <c r="GR171" s="163"/>
      <c r="GS171" s="163"/>
      <c r="GT171" s="163"/>
      <c r="GU171" s="163"/>
      <c r="GV171" s="163"/>
      <c r="GW171" s="163"/>
      <c r="GX171" s="163"/>
      <c r="GY171" s="163"/>
      <c r="GZ171" s="163"/>
      <c r="HA171" s="163"/>
      <c r="HB171" s="163"/>
      <c r="HC171" s="163"/>
      <c r="HD171" s="163"/>
      <c r="HE171" s="163"/>
      <c r="HF171" s="163"/>
    </row>
    <row r="172" spans="1:214" outlineLevel="1" x14ac:dyDescent="0.2">
      <c r="A172" s="163"/>
      <c r="B172" s="177" t="s">
        <v>249</v>
      </c>
      <c r="C172" s="173">
        <v>2025</v>
      </c>
      <c r="D172" s="163"/>
      <c r="E172" s="163" t="s">
        <v>142</v>
      </c>
      <c r="F172" s="163"/>
      <c r="G172" s="163"/>
      <c r="H172" s="163"/>
      <c r="I172" s="163"/>
      <c r="J172" s="195">
        <f>IF(AND(J$16=2017,$C172&lt;J$16),J$32/10,IF(J$16=$C172,J$32-SUM(J$153:J171),IF(J$16-$C172&lt;10,I172,0)))</f>
        <v>0</v>
      </c>
      <c r="K172" s="195">
        <f>IF(AND(K$16=2017,$C172&lt;K$16),K$32/10,IF(K$16=$C172,K$32-SUM(K$153:K171),IF(K$16-$C172&lt;10,J172,0)))</f>
        <v>0</v>
      </c>
      <c r="L172" s="195">
        <f>IF(AND(L$16=2017,$C172&lt;L$16),L$32/10,IF(L$16=$C172,L$32-SUM(L$153:L171),IF(L$16-$C172&lt;10,K172,0)))</f>
        <v>0</v>
      </c>
      <c r="M172" s="195">
        <f>IF(AND(M$16=2017,$C172&lt;M$16),M$32/10,IF(M$16=$C172,M$32-SUM(M$153:M171),IF(M$16-$C172&lt;10,L172,0)))</f>
        <v>0</v>
      </c>
      <c r="N172" s="195">
        <f>IF(AND(N$16=2017,$C172&lt;N$16),N$32/10,IF(N$16=$C172,N$32-SUM(N$153:N171),IF(N$16-$C172&lt;10,M172,0)))</f>
        <v>0</v>
      </c>
      <c r="O172" s="195">
        <f>IF(AND(O$16=2017,$C172&lt;O$16),O$32/10,IF(O$16=$C172,O$32-SUM(O$153:O171),IF(O$16-$C172&lt;10,N172,0)))</f>
        <v>0</v>
      </c>
      <c r="P172" s="195">
        <f>IF(AND(P$16=2017,$C172&lt;P$16),P$32/10,IF(P$16=$C172,P$32-SUM(P$153:P171),IF(P$16-$C172&lt;10,O172,0)))</f>
        <v>0</v>
      </c>
      <c r="Q172" s="195">
        <f>IF(AND(Q$16=2017,$C172&lt;Q$16),Q$32/10,IF(Q$16=$C172,Q$32-SUM(Q$153:Q171),IF(Q$16-$C172&lt;10,P172,0)))</f>
        <v>0</v>
      </c>
      <c r="R172" s="195">
        <f>IF(AND(R$16=2017,$C172&lt;R$16),R$32/10,IF(R$16=$C172,R$32-SUM(R$153:R171),IF(R$16-$C172&lt;10,Q172,0)))</f>
        <v>20206031.149348535</v>
      </c>
      <c r="S172" s="195">
        <f>IF(AND(S$16=2017,$C172&lt;S$16),S$32/10,IF(S$16=$C172,S$32-SUM(S$153:S171),IF(S$16-$C172&lt;10,R172,0)))</f>
        <v>20206031.149348535</v>
      </c>
      <c r="T172" s="195">
        <f>IF(AND(T$16=2017,$C172&lt;T$16),T$32/10,IF(T$16=$C172,T$32-SUM(T$153:T171),IF(T$16-$C172&lt;10,S172,0)))</f>
        <v>20206031.149348535</v>
      </c>
      <c r="U172" s="195">
        <f>IF(AND(U$16=2017,$C172&lt;U$16),U$32/10,IF(U$16=$C172,U$32-SUM(U$153:U171),IF(U$16-$C172&lt;10,T172,0)))</f>
        <v>20206031.149348535</v>
      </c>
      <c r="V172" s="195">
        <f>IF(AND(V$16=2017,$C172&lt;V$16),V$32/10,IF(V$16=$C172,V$32-SUM(V$153:V171),IF(V$16-$C172&lt;10,U172,0)))</f>
        <v>20206031.149348535</v>
      </c>
      <c r="W172" s="195">
        <f>IF(AND(W$16=2017,$C172&lt;W$16),W$32/10,IF(W$16=$C172,W$32-SUM(W$153:W171),IF(W$16-$C172&lt;10,V172,0)))</f>
        <v>20206031.149348535</v>
      </c>
      <c r="X172" s="195">
        <f>IF(AND(X$16=2017,$C172&lt;X$16),X$32/10,IF(X$16=$C172,X$32-SUM(X$153:X171),IF(X$16-$C172&lt;10,W172,0)))</f>
        <v>20206031.149348535</v>
      </c>
      <c r="Y172" s="163"/>
      <c r="Z172" s="163"/>
      <c r="AA172" s="163"/>
      <c r="AB172" s="163"/>
      <c r="AC172" s="163"/>
      <c r="AD172" s="163"/>
      <c r="AE172" s="163"/>
      <c r="AF172" s="163"/>
      <c r="AG172" s="163"/>
      <c r="AH172" s="163"/>
      <c r="AI172" s="163"/>
      <c r="AJ172" s="163"/>
      <c r="AK172" s="163"/>
      <c r="AL172" s="163"/>
      <c r="AM172" s="163"/>
      <c r="AN172" s="163"/>
      <c r="AO172" s="163"/>
      <c r="AP172" s="163"/>
      <c r="AQ172" s="163"/>
      <c r="AR172" s="163"/>
      <c r="AS172" s="163"/>
      <c r="AT172" s="163"/>
      <c r="AU172" s="163"/>
      <c r="AV172" s="163"/>
      <c r="AW172" s="163"/>
      <c r="AX172" s="163"/>
      <c r="AY172" s="163"/>
      <c r="AZ172" s="163"/>
      <c r="BA172" s="163"/>
      <c r="BB172" s="163"/>
      <c r="BC172" s="163"/>
      <c r="BD172" s="163"/>
      <c r="BE172" s="163"/>
      <c r="BF172" s="163"/>
      <c r="BG172" s="163"/>
      <c r="BH172" s="163"/>
      <c r="BI172" s="163"/>
      <c r="BJ172" s="163"/>
      <c r="BK172" s="163"/>
      <c r="BL172" s="163"/>
      <c r="BM172" s="163"/>
      <c r="BN172" s="163"/>
      <c r="BO172" s="163"/>
      <c r="BP172" s="163"/>
      <c r="BQ172" s="163"/>
      <c r="BR172" s="163"/>
      <c r="BS172" s="163"/>
      <c r="BT172" s="163"/>
      <c r="BU172" s="163"/>
      <c r="BV172" s="163"/>
      <c r="BW172" s="163"/>
      <c r="BX172" s="163"/>
      <c r="BY172" s="163"/>
      <c r="BZ172" s="163"/>
      <c r="CA172" s="163"/>
      <c r="CB172" s="163"/>
      <c r="CC172" s="163"/>
      <c r="CD172" s="163"/>
      <c r="CE172" s="163"/>
      <c r="CF172" s="163"/>
      <c r="CG172" s="163"/>
      <c r="CH172" s="163"/>
      <c r="CI172" s="163"/>
      <c r="CJ172" s="163"/>
      <c r="CK172" s="163"/>
      <c r="CL172" s="163"/>
      <c r="CM172" s="163"/>
      <c r="CN172" s="163"/>
      <c r="CO172" s="163"/>
      <c r="CP172" s="163"/>
      <c r="CQ172" s="163"/>
      <c r="CR172" s="163"/>
      <c r="CS172" s="163"/>
      <c r="CT172" s="163"/>
      <c r="CU172" s="163"/>
      <c r="CV172" s="163"/>
      <c r="CW172" s="163"/>
      <c r="CX172" s="163"/>
      <c r="CY172" s="163"/>
      <c r="CZ172" s="163"/>
      <c r="DA172" s="163"/>
      <c r="DB172" s="163"/>
      <c r="DC172" s="163"/>
      <c r="DD172" s="163"/>
      <c r="DE172" s="163"/>
      <c r="DF172" s="163"/>
      <c r="DG172" s="163"/>
      <c r="DH172" s="163"/>
      <c r="DI172" s="163"/>
      <c r="DJ172" s="163"/>
      <c r="DK172" s="163"/>
      <c r="DL172" s="163"/>
      <c r="DM172" s="163"/>
      <c r="DN172" s="163"/>
      <c r="DO172" s="163"/>
      <c r="DP172" s="163"/>
      <c r="DQ172" s="163"/>
      <c r="DR172" s="163"/>
      <c r="DS172" s="163"/>
      <c r="DT172" s="163"/>
      <c r="DU172" s="163"/>
      <c r="DV172" s="163"/>
      <c r="DW172" s="163"/>
      <c r="DX172" s="163"/>
      <c r="DY172" s="163"/>
      <c r="DZ172" s="163"/>
      <c r="EA172" s="163"/>
      <c r="EB172" s="163"/>
      <c r="EC172" s="163"/>
      <c r="ED172" s="163"/>
      <c r="EE172" s="163"/>
      <c r="EF172" s="163"/>
      <c r="EG172" s="163"/>
      <c r="EH172" s="163"/>
      <c r="EI172" s="163"/>
      <c r="EJ172" s="163"/>
      <c r="EK172" s="163"/>
      <c r="EL172" s="163"/>
      <c r="EM172" s="163"/>
      <c r="EN172" s="163"/>
      <c r="EO172" s="163"/>
      <c r="EP172" s="163"/>
      <c r="EQ172" s="163"/>
      <c r="ER172" s="163"/>
      <c r="ES172" s="163"/>
      <c r="ET172" s="163"/>
      <c r="EU172" s="163"/>
      <c r="EV172" s="163"/>
      <c r="EW172" s="163"/>
      <c r="EX172" s="163"/>
      <c r="EY172" s="163"/>
      <c r="EZ172" s="163"/>
      <c r="FA172" s="163"/>
      <c r="FB172" s="163"/>
      <c r="FC172" s="163"/>
      <c r="FD172" s="163"/>
      <c r="FE172" s="163"/>
      <c r="FF172" s="163"/>
      <c r="FG172" s="163"/>
      <c r="FH172" s="163"/>
      <c r="FI172" s="163"/>
      <c r="FJ172" s="163"/>
      <c r="FK172" s="163"/>
      <c r="FL172" s="163"/>
      <c r="FM172" s="163"/>
      <c r="FN172" s="163"/>
      <c r="FO172" s="163"/>
      <c r="FP172" s="163"/>
      <c r="FQ172" s="163"/>
      <c r="FR172" s="163"/>
      <c r="FS172" s="163"/>
      <c r="FT172" s="163"/>
      <c r="FU172" s="163"/>
      <c r="FV172" s="163"/>
      <c r="FW172" s="163"/>
      <c r="FX172" s="163"/>
      <c r="FY172" s="163"/>
      <c r="FZ172" s="163"/>
      <c r="GA172" s="163"/>
      <c r="GB172" s="163"/>
      <c r="GC172" s="163"/>
      <c r="GD172" s="163"/>
      <c r="GE172" s="163"/>
      <c r="GF172" s="163"/>
      <c r="GG172" s="163"/>
      <c r="GH172" s="163"/>
      <c r="GI172" s="163"/>
      <c r="GJ172" s="163"/>
      <c r="GK172" s="163"/>
      <c r="GL172" s="163"/>
      <c r="GM172" s="163"/>
      <c r="GN172" s="163"/>
      <c r="GO172" s="163"/>
      <c r="GP172" s="163"/>
      <c r="GQ172" s="163"/>
      <c r="GR172" s="163"/>
      <c r="GS172" s="163"/>
      <c r="GT172" s="163"/>
      <c r="GU172" s="163"/>
      <c r="GV172" s="163"/>
      <c r="GW172" s="163"/>
      <c r="GX172" s="163"/>
      <c r="GY172" s="163"/>
      <c r="GZ172" s="163"/>
      <c r="HA172" s="163"/>
      <c r="HB172" s="163"/>
      <c r="HC172" s="163"/>
      <c r="HD172" s="163"/>
      <c r="HE172" s="163"/>
      <c r="HF172" s="163"/>
    </row>
    <row r="173" spans="1:214" outlineLevel="1" x14ac:dyDescent="0.2">
      <c r="A173" s="163"/>
      <c r="B173" s="177" t="s">
        <v>249</v>
      </c>
      <c r="C173" s="177">
        <v>2026</v>
      </c>
      <c r="D173" s="163"/>
      <c r="E173" s="163" t="s">
        <v>142</v>
      </c>
      <c r="F173" s="163"/>
      <c r="G173" s="163"/>
      <c r="H173" s="163"/>
      <c r="I173" s="163"/>
      <c r="J173" s="195">
        <f>IF(AND(J$16=2017,$C173&lt;J$16),J$32/10,IF(J$16=$C173,J$32-SUM(J$153:J172),IF(J$16-$C173&lt;10,I173,0)))</f>
        <v>0</v>
      </c>
      <c r="K173" s="195">
        <f>IF(AND(K$16=2017,$C173&lt;K$16),K$32/10,IF(K$16=$C173,K$32-SUM(K$153:K172),IF(K$16-$C173&lt;10,J173,0)))</f>
        <v>0</v>
      </c>
      <c r="L173" s="195">
        <f>IF(AND(L$16=2017,$C173&lt;L$16),L$32/10,IF(L$16=$C173,L$32-SUM(L$153:L172),IF(L$16-$C173&lt;10,K173,0)))</f>
        <v>0</v>
      </c>
      <c r="M173" s="195">
        <f>IF(AND(M$16=2017,$C173&lt;M$16),M$32/10,IF(M$16=$C173,M$32-SUM(M$153:M172),IF(M$16-$C173&lt;10,L173,0)))</f>
        <v>0</v>
      </c>
      <c r="N173" s="195">
        <f>IF(AND(N$16=2017,$C173&lt;N$16),N$32/10,IF(N$16=$C173,N$32-SUM(N$153:N172),IF(N$16-$C173&lt;10,M173,0)))</f>
        <v>0</v>
      </c>
      <c r="O173" s="195">
        <f>IF(AND(O$16=2017,$C173&lt;O$16),O$32/10,IF(O$16=$C173,O$32-SUM(O$153:O172),IF(O$16-$C173&lt;10,N173,0)))</f>
        <v>0</v>
      </c>
      <c r="P173" s="195">
        <f>IF(AND(P$16=2017,$C173&lt;P$16),P$32/10,IF(P$16=$C173,P$32-SUM(P$153:P172),IF(P$16-$C173&lt;10,O173,0)))</f>
        <v>0</v>
      </c>
      <c r="Q173" s="195">
        <f>IF(AND(Q$16=2017,$C173&lt;Q$16),Q$32/10,IF(Q$16=$C173,Q$32-SUM(Q$153:Q172),IF(Q$16-$C173&lt;10,P173,0)))</f>
        <v>0</v>
      </c>
      <c r="R173" s="195">
        <f>IF(AND(R$16=2017,$C173&lt;R$16),R$32/10,IF(R$16=$C173,R$32-SUM(R$153:R172),IF(R$16-$C173&lt;10,Q173,0)))</f>
        <v>0</v>
      </c>
      <c r="S173" s="195">
        <f>IF(AND(S$16=2017,$C173&lt;S$16),S$32/10,IF(S$16=$C173,S$32-SUM(S$153:S172),IF(S$16-$C173&lt;10,R173,0)))</f>
        <v>20867375.279569924</v>
      </c>
      <c r="T173" s="195">
        <f>IF(AND(T$16=2017,$C173&lt;T$16),T$32/10,IF(T$16=$C173,T$32-SUM(T$153:T172),IF(T$16-$C173&lt;10,S173,0)))</f>
        <v>20867375.279569924</v>
      </c>
      <c r="U173" s="195">
        <f>IF(AND(U$16=2017,$C173&lt;U$16),U$32/10,IF(U$16=$C173,U$32-SUM(U$153:U172),IF(U$16-$C173&lt;10,T173,0)))</f>
        <v>20867375.279569924</v>
      </c>
      <c r="V173" s="195">
        <f>IF(AND(V$16=2017,$C173&lt;V$16),V$32/10,IF(V$16=$C173,V$32-SUM(V$153:V172),IF(V$16-$C173&lt;10,U173,0)))</f>
        <v>20867375.279569924</v>
      </c>
      <c r="W173" s="195">
        <f>IF(AND(W$16=2017,$C173&lt;W$16),W$32/10,IF(W$16=$C173,W$32-SUM(W$153:W172),IF(W$16-$C173&lt;10,V173,0)))</f>
        <v>20867375.279569924</v>
      </c>
      <c r="X173" s="195">
        <f>IF(AND(X$16=2017,$C173&lt;X$16),X$32/10,IF(X$16=$C173,X$32-SUM(X$153:X172),IF(X$16-$C173&lt;10,W173,0)))</f>
        <v>20867375.279569924</v>
      </c>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c r="AX173" s="163"/>
      <c r="AY173" s="163"/>
      <c r="AZ173" s="163"/>
      <c r="BA173" s="163"/>
      <c r="BB173" s="163"/>
      <c r="BC173" s="163"/>
      <c r="BD173" s="163"/>
      <c r="BE173" s="163"/>
      <c r="BF173" s="163"/>
      <c r="BG173" s="163"/>
      <c r="BH173" s="163"/>
      <c r="BI173" s="163"/>
      <c r="BJ173" s="163"/>
      <c r="BK173" s="163"/>
      <c r="BL173" s="163"/>
      <c r="BM173" s="163"/>
      <c r="BN173" s="163"/>
      <c r="BO173" s="163"/>
      <c r="BP173" s="163"/>
      <c r="BQ173" s="163"/>
      <c r="BR173" s="163"/>
      <c r="BS173" s="163"/>
      <c r="BT173" s="163"/>
      <c r="BU173" s="163"/>
      <c r="BV173" s="163"/>
      <c r="BW173" s="163"/>
      <c r="BX173" s="163"/>
      <c r="BY173" s="163"/>
      <c r="BZ173" s="163"/>
      <c r="CA173" s="163"/>
      <c r="CB173" s="163"/>
      <c r="CC173" s="163"/>
      <c r="CD173" s="163"/>
      <c r="CE173" s="163"/>
      <c r="CF173" s="163"/>
      <c r="CG173" s="163"/>
      <c r="CH173" s="163"/>
      <c r="CI173" s="163"/>
      <c r="CJ173" s="163"/>
      <c r="CK173" s="163"/>
      <c r="CL173" s="163"/>
      <c r="CM173" s="163"/>
      <c r="CN173" s="163"/>
      <c r="CO173" s="163"/>
      <c r="CP173" s="163"/>
      <c r="CQ173" s="163"/>
      <c r="CR173" s="163"/>
      <c r="CS173" s="163"/>
      <c r="CT173" s="163"/>
      <c r="CU173" s="163"/>
      <c r="CV173" s="163"/>
      <c r="CW173" s="163"/>
      <c r="CX173" s="163"/>
      <c r="CY173" s="163"/>
      <c r="CZ173" s="163"/>
      <c r="DA173" s="163"/>
      <c r="DB173" s="163"/>
      <c r="DC173" s="163"/>
      <c r="DD173" s="163"/>
      <c r="DE173" s="163"/>
      <c r="DF173" s="163"/>
      <c r="DG173" s="163"/>
      <c r="DH173" s="163"/>
      <c r="DI173" s="163"/>
      <c r="DJ173" s="163"/>
      <c r="DK173" s="163"/>
      <c r="DL173" s="163"/>
      <c r="DM173" s="163"/>
      <c r="DN173" s="163"/>
      <c r="DO173" s="163"/>
      <c r="DP173" s="163"/>
      <c r="DQ173" s="163"/>
      <c r="DR173" s="163"/>
      <c r="DS173" s="163"/>
      <c r="DT173" s="163"/>
      <c r="DU173" s="163"/>
      <c r="DV173" s="163"/>
      <c r="DW173" s="163"/>
      <c r="DX173" s="163"/>
      <c r="DY173" s="163"/>
      <c r="DZ173" s="163"/>
      <c r="EA173" s="163"/>
      <c r="EB173" s="163"/>
      <c r="EC173" s="163"/>
      <c r="ED173" s="163"/>
      <c r="EE173" s="163"/>
      <c r="EF173" s="163"/>
      <c r="EG173" s="163"/>
      <c r="EH173" s="163"/>
      <c r="EI173" s="163"/>
      <c r="EJ173" s="163"/>
      <c r="EK173" s="163"/>
      <c r="EL173" s="163"/>
      <c r="EM173" s="163"/>
      <c r="EN173" s="163"/>
      <c r="EO173" s="163"/>
      <c r="EP173" s="163"/>
      <c r="EQ173" s="163"/>
      <c r="ER173" s="163"/>
      <c r="ES173" s="163"/>
      <c r="ET173" s="163"/>
      <c r="EU173" s="163"/>
      <c r="EV173" s="163"/>
      <c r="EW173" s="163"/>
      <c r="EX173" s="163"/>
      <c r="EY173" s="163"/>
      <c r="EZ173" s="163"/>
      <c r="FA173" s="163"/>
      <c r="FB173" s="163"/>
      <c r="FC173" s="163"/>
      <c r="FD173" s="163"/>
      <c r="FE173" s="163"/>
      <c r="FF173" s="163"/>
      <c r="FG173" s="163"/>
      <c r="FH173" s="163"/>
      <c r="FI173" s="163"/>
      <c r="FJ173" s="163"/>
      <c r="FK173" s="163"/>
      <c r="FL173" s="163"/>
      <c r="FM173" s="163"/>
      <c r="FN173" s="163"/>
      <c r="FO173" s="163"/>
      <c r="FP173" s="163"/>
      <c r="FQ173" s="163"/>
      <c r="FR173" s="163"/>
      <c r="FS173" s="163"/>
      <c r="FT173" s="163"/>
      <c r="FU173" s="163"/>
      <c r="FV173" s="163"/>
      <c r="FW173" s="163"/>
      <c r="FX173" s="163"/>
      <c r="FY173" s="163"/>
      <c r="FZ173" s="163"/>
      <c r="GA173" s="163"/>
      <c r="GB173" s="163"/>
      <c r="GC173" s="163"/>
      <c r="GD173" s="163"/>
      <c r="GE173" s="163"/>
      <c r="GF173" s="163"/>
      <c r="GG173" s="163"/>
      <c r="GH173" s="163"/>
      <c r="GI173" s="163"/>
      <c r="GJ173" s="163"/>
      <c r="GK173" s="163"/>
      <c r="GL173" s="163"/>
      <c r="GM173" s="163"/>
      <c r="GN173" s="163"/>
      <c r="GO173" s="163"/>
      <c r="GP173" s="163"/>
      <c r="GQ173" s="163"/>
      <c r="GR173" s="163"/>
      <c r="GS173" s="163"/>
      <c r="GT173" s="163"/>
      <c r="GU173" s="163"/>
      <c r="GV173" s="163"/>
      <c r="GW173" s="163"/>
      <c r="GX173" s="163"/>
      <c r="GY173" s="163"/>
      <c r="GZ173" s="163"/>
      <c r="HA173" s="163"/>
      <c r="HB173" s="163"/>
      <c r="HC173" s="163"/>
      <c r="HD173" s="163"/>
      <c r="HE173" s="163"/>
      <c r="HF173" s="163"/>
    </row>
    <row r="174" spans="1:214" outlineLevel="1" x14ac:dyDescent="0.2">
      <c r="A174" s="163"/>
      <c r="B174" s="177" t="s">
        <v>249</v>
      </c>
      <c r="C174" s="173">
        <v>2027</v>
      </c>
      <c r="D174" s="163"/>
      <c r="E174" s="163" t="s">
        <v>142</v>
      </c>
      <c r="F174" s="163"/>
      <c r="G174" s="163"/>
      <c r="H174" s="163"/>
      <c r="I174" s="163"/>
      <c r="J174" s="195">
        <f>IF(AND(J$16=2017,$C174&lt;J$16),J$32/10,IF(J$16=$C174,J$32-SUM(J$153:J173),IF(J$16-$C174&lt;10,I174,0)))</f>
        <v>0</v>
      </c>
      <c r="K174" s="195">
        <f>IF(AND(K$16=2017,$C174&lt;K$16),K$32/10,IF(K$16=$C174,K$32-SUM(K$153:K173),IF(K$16-$C174&lt;10,J174,0)))</f>
        <v>0</v>
      </c>
      <c r="L174" s="195">
        <f>IF(AND(L$16=2017,$C174&lt;L$16),L$32/10,IF(L$16=$C174,L$32-SUM(L$153:L173),IF(L$16-$C174&lt;10,K174,0)))</f>
        <v>0</v>
      </c>
      <c r="M174" s="195">
        <f>IF(AND(M$16=2017,$C174&lt;M$16),M$32/10,IF(M$16=$C174,M$32-SUM(M$153:M173),IF(M$16-$C174&lt;10,L174,0)))</f>
        <v>0</v>
      </c>
      <c r="N174" s="195">
        <f>IF(AND(N$16=2017,$C174&lt;N$16),N$32/10,IF(N$16=$C174,N$32-SUM(N$153:N173),IF(N$16-$C174&lt;10,M174,0)))</f>
        <v>0</v>
      </c>
      <c r="O174" s="195">
        <f>IF(AND(O$16=2017,$C174&lt;O$16),O$32/10,IF(O$16=$C174,O$32-SUM(O$153:O173),IF(O$16-$C174&lt;10,N174,0)))</f>
        <v>0</v>
      </c>
      <c r="P174" s="195">
        <f>IF(AND(P$16=2017,$C174&lt;P$16),P$32/10,IF(P$16=$C174,P$32-SUM(P$153:P173),IF(P$16-$C174&lt;10,O174,0)))</f>
        <v>0</v>
      </c>
      <c r="Q174" s="195">
        <f>IF(AND(Q$16=2017,$C174&lt;Q$16),Q$32/10,IF(Q$16=$C174,Q$32-SUM(Q$153:Q173),IF(Q$16-$C174&lt;10,P174,0)))</f>
        <v>0</v>
      </c>
      <c r="R174" s="195">
        <f>IF(AND(R$16=2017,$C174&lt;R$16),R$32/10,IF(R$16=$C174,R$32-SUM(R$153:R173),IF(R$16-$C174&lt;10,Q174,0)))</f>
        <v>0</v>
      </c>
      <c r="S174" s="195">
        <f>IF(AND(S$16=2017,$C174&lt;S$16),S$32/10,IF(S$16=$C174,S$32-SUM(S$153:S173),IF(S$16-$C174&lt;10,R174,0)))</f>
        <v>0</v>
      </c>
      <c r="T174" s="195">
        <f>IF(AND(T$16=2017,$C174&lt;T$16),T$32/10,IF(T$16=$C174,T$32-SUM(T$153:T173),IF(T$16-$C174&lt;10,S174,0)))</f>
        <v>24171669.398948997</v>
      </c>
      <c r="U174" s="195">
        <f>IF(AND(U$16=2017,$C174&lt;U$16),U$32/10,IF(U$16=$C174,U$32-SUM(U$153:U173),IF(U$16-$C174&lt;10,T174,0)))</f>
        <v>24171669.398948997</v>
      </c>
      <c r="V174" s="195">
        <f>IF(AND(V$16=2017,$C174&lt;V$16),V$32/10,IF(V$16=$C174,V$32-SUM(V$153:V173),IF(V$16-$C174&lt;10,U174,0)))</f>
        <v>24171669.398948997</v>
      </c>
      <c r="W174" s="195">
        <f>IF(AND(W$16=2017,$C174&lt;W$16),W$32/10,IF(W$16=$C174,W$32-SUM(W$153:W173),IF(W$16-$C174&lt;10,V174,0)))</f>
        <v>24171669.398948997</v>
      </c>
      <c r="X174" s="195">
        <f>IF(AND(X$16=2017,$C174&lt;X$16),X$32/10,IF(X$16=$C174,X$32-SUM(X$153:X173),IF(X$16-$C174&lt;10,W174,0)))</f>
        <v>24171669.398948997</v>
      </c>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3"/>
      <c r="AY174" s="163"/>
      <c r="AZ174" s="163"/>
      <c r="BA174" s="163"/>
      <c r="BB174" s="163"/>
      <c r="BC174" s="163"/>
      <c r="BD174" s="163"/>
      <c r="BE174" s="163"/>
      <c r="BF174" s="163"/>
      <c r="BG174" s="163"/>
      <c r="BH174" s="163"/>
      <c r="BI174" s="163"/>
      <c r="BJ174" s="163"/>
      <c r="BK174" s="163"/>
      <c r="BL174" s="163"/>
      <c r="BM174" s="163"/>
      <c r="BN174" s="163"/>
      <c r="BO174" s="163"/>
      <c r="BP174" s="163"/>
      <c r="BQ174" s="163"/>
      <c r="BR174" s="163"/>
      <c r="BS174" s="163"/>
      <c r="BT174" s="163"/>
      <c r="BU174" s="163"/>
      <c r="BV174" s="163"/>
      <c r="BW174" s="163"/>
      <c r="BX174" s="163"/>
      <c r="BY174" s="163"/>
      <c r="BZ174" s="163"/>
      <c r="CA174" s="163"/>
      <c r="CB174" s="163"/>
      <c r="CC174" s="163"/>
      <c r="CD174" s="163"/>
      <c r="CE174" s="163"/>
      <c r="CF174" s="163"/>
      <c r="CG174" s="163"/>
      <c r="CH174" s="163"/>
      <c r="CI174" s="163"/>
      <c r="CJ174" s="163"/>
      <c r="CK174" s="163"/>
      <c r="CL174" s="163"/>
      <c r="CM174" s="163"/>
      <c r="CN174" s="163"/>
      <c r="CO174" s="163"/>
      <c r="CP174" s="163"/>
      <c r="CQ174" s="163"/>
      <c r="CR174" s="163"/>
      <c r="CS174" s="163"/>
      <c r="CT174" s="163"/>
      <c r="CU174" s="163"/>
      <c r="CV174" s="163"/>
      <c r="CW174" s="163"/>
      <c r="CX174" s="163"/>
      <c r="CY174" s="163"/>
      <c r="CZ174" s="163"/>
      <c r="DA174" s="163"/>
      <c r="DB174" s="163"/>
      <c r="DC174" s="163"/>
      <c r="DD174" s="163"/>
      <c r="DE174" s="163"/>
      <c r="DF174" s="163"/>
      <c r="DG174" s="163"/>
      <c r="DH174" s="163"/>
      <c r="DI174" s="163"/>
      <c r="DJ174" s="163"/>
      <c r="DK174" s="163"/>
      <c r="DL174" s="163"/>
      <c r="DM174" s="163"/>
      <c r="DN174" s="163"/>
      <c r="DO174" s="163"/>
      <c r="DP174" s="163"/>
      <c r="DQ174" s="163"/>
      <c r="DR174" s="163"/>
      <c r="DS174" s="163"/>
      <c r="DT174" s="163"/>
      <c r="DU174" s="163"/>
      <c r="DV174" s="163"/>
      <c r="DW174" s="163"/>
      <c r="DX174" s="163"/>
      <c r="DY174" s="163"/>
      <c r="DZ174" s="163"/>
      <c r="EA174" s="163"/>
      <c r="EB174" s="163"/>
      <c r="EC174" s="163"/>
      <c r="ED174" s="163"/>
      <c r="EE174" s="163"/>
      <c r="EF174" s="163"/>
      <c r="EG174" s="163"/>
      <c r="EH174" s="163"/>
      <c r="EI174" s="163"/>
      <c r="EJ174" s="163"/>
      <c r="EK174" s="163"/>
      <c r="EL174" s="163"/>
      <c r="EM174" s="163"/>
      <c r="EN174" s="163"/>
      <c r="EO174" s="163"/>
      <c r="EP174" s="163"/>
      <c r="EQ174" s="163"/>
      <c r="ER174" s="163"/>
      <c r="ES174" s="163"/>
      <c r="ET174" s="163"/>
      <c r="EU174" s="163"/>
      <c r="EV174" s="163"/>
      <c r="EW174" s="163"/>
      <c r="EX174" s="163"/>
      <c r="EY174" s="163"/>
      <c r="EZ174" s="163"/>
      <c r="FA174" s="163"/>
      <c r="FB174" s="163"/>
      <c r="FC174" s="163"/>
      <c r="FD174" s="163"/>
      <c r="FE174" s="163"/>
      <c r="FF174" s="163"/>
      <c r="FG174" s="163"/>
      <c r="FH174" s="163"/>
      <c r="FI174" s="163"/>
      <c r="FJ174" s="163"/>
      <c r="FK174" s="163"/>
      <c r="FL174" s="163"/>
      <c r="FM174" s="163"/>
      <c r="FN174" s="163"/>
      <c r="FO174" s="163"/>
      <c r="FP174" s="163"/>
      <c r="FQ174" s="163"/>
      <c r="FR174" s="163"/>
      <c r="FS174" s="163"/>
      <c r="FT174" s="163"/>
      <c r="FU174" s="163"/>
      <c r="FV174" s="163"/>
      <c r="FW174" s="163"/>
      <c r="FX174" s="163"/>
      <c r="FY174" s="163"/>
      <c r="FZ174" s="163"/>
      <c r="GA174" s="163"/>
      <c r="GB174" s="163"/>
      <c r="GC174" s="163"/>
      <c r="GD174" s="163"/>
      <c r="GE174" s="163"/>
      <c r="GF174" s="163"/>
      <c r="GG174" s="163"/>
      <c r="GH174" s="163"/>
      <c r="GI174" s="163"/>
      <c r="GJ174" s="163"/>
      <c r="GK174" s="163"/>
      <c r="GL174" s="163"/>
      <c r="GM174" s="163"/>
      <c r="GN174" s="163"/>
      <c r="GO174" s="163"/>
      <c r="GP174" s="163"/>
      <c r="GQ174" s="163"/>
      <c r="GR174" s="163"/>
      <c r="GS174" s="163"/>
      <c r="GT174" s="163"/>
      <c r="GU174" s="163"/>
      <c r="GV174" s="163"/>
      <c r="GW174" s="163"/>
      <c r="GX174" s="163"/>
      <c r="GY174" s="163"/>
      <c r="GZ174" s="163"/>
      <c r="HA174" s="163"/>
      <c r="HB174" s="163"/>
      <c r="HC174" s="163"/>
      <c r="HD174" s="163"/>
      <c r="HE174" s="163"/>
      <c r="HF174" s="163"/>
    </row>
    <row r="175" spans="1:214" outlineLevel="1" x14ac:dyDescent="0.2">
      <c r="A175" s="163"/>
      <c r="B175" s="177" t="s">
        <v>249</v>
      </c>
      <c r="C175" s="177">
        <v>2028</v>
      </c>
      <c r="D175" s="163"/>
      <c r="E175" s="163" t="s">
        <v>142</v>
      </c>
      <c r="F175" s="163"/>
      <c r="G175" s="163"/>
      <c r="H175" s="163"/>
      <c r="I175" s="163"/>
      <c r="J175" s="195">
        <f>IF(AND(J$16=2017,$C175&lt;J$16),J$32/10,IF(J$16=$C175,J$32-SUM(J$153:J174),IF(J$16-$C175&lt;10,I175,0)))</f>
        <v>0</v>
      </c>
      <c r="K175" s="195">
        <f>IF(AND(K$16=2017,$C175&lt;K$16),K$32/10,IF(K$16=$C175,K$32-SUM(K$153:K174),IF(K$16-$C175&lt;10,J175,0)))</f>
        <v>0</v>
      </c>
      <c r="L175" s="195">
        <f>IF(AND(L$16=2017,$C175&lt;L$16),L$32/10,IF(L$16=$C175,L$32-SUM(L$153:L174),IF(L$16-$C175&lt;10,K175,0)))</f>
        <v>0</v>
      </c>
      <c r="M175" s="195">
        <f>IF(AND(M$16=2017,$C175&lt;M$16),M$32/10,IF(M$16=$C175,M$32-SUM(M$153:M174),IF(M$16-$C175&lt;10,L175,0)))</f>
        <v>0</v>
      </c>
      <c r="N175" s="195">
        <f>IF(AND(N$16=2017,$C175&lt;N$16),N$32/10,IF(N$16=$C175,N$32-SUM(N$153:N174),IF(N$16-$C175&lt;10,M175,0)))</f>
        <v>0</v>
      </c>
      <c r="O175" s="195">
        <f>IF(AND(O$16=2017,$C175&lt;O$16),O$32/10,IF(O$16=$C175,O$32-SUM(O$153:O174),IF(O$16-$C175&lt;10,N175,0)))</f>
        <v>0</v>
      </c>
      <c r="P175" s="195">
        <f>IF(AND(P$16=2017,$C175&lt;P$16),P$32/10,IF(P$16=$C175,P$32-SUM(P$153:P174),IF(P$16-$C175&lt;10,O175,0)))</f>
        <v>0</v>
      </c>
      <c r="Q175" s="195">
        <f>IF(AND(Q$16=2017,$C175&lt;Q$16),Q$32/10,IF(Q$16=$C175,Q$32-SUM(Q$153:Q174),IF(Q$16-$C175&lt;10,P175,0)))</f>
        <v>0</v>
      </c>
      <c r="R175" s="195">
        <f>IF(AND(R$16=2017,$C175&lt;R$16),R$32/10,IF(R$16=$C175,R$32-SUM(R$153:R174),IF(R$16-$C175&lt;10,Q175,0)))</f>
        <v>0</v>
      </c>
      <c r="S175" s="195">
        <f>IF(AND(S$16=2017,$C175&lt;S$16),S$32/10,IF(S$16=$C175,S$32-SUM(S$153:S174),IF(S$16-$C175&lt;10,R175,0)))</f>
        <v>0</v>
      </c>
      <c r="T175" s="195">
        <f>IF(AND(T$16=2017,$C175&lt;T$16),T$32/10,IF(T$16=$C175,T$32-SUM(T$153:T174),IF(T$16-$C175&lt;10,S175,0)))</f>
        <v>0</v>
      </c>
      <c r="U175" s="195">
        <f>IF(AND(U$16=2017,$C175&lt;U$16),U$32/10,IF(U$16=$C175,U$32-SUM(U$153:U174),IF(U$16-$C175&lt;10,T175,0)))</f>
        <v>25855889.055134326</v>
      </c>
      <c r="V175" s="195">
        <f>IF(AND(V$16=2017,$C175&lt;V$16),V$32/10,IF(V$16=$C175,V$32-SUM(V$153:V174),IF(V$16-$C175&lt;10,U175,0)))</f>
        <v>25855889.055134326</v>
      </c>
      <c r="W175" s="195">
        <f>IF(AND(W$16=2017,$C175&lt;W$16),W$32/10,IF(W$16=$C175,W$32-SUM(W$153:W174),IF(W$16-$C175&lt;10,V175,0)))</f>
        <v>25855889.055134326</v>
      </c>
      <c r="X175" s="195">
        <f>IF(AND(X$16=2017,$C175&lt;X$16),X$32/10,IF(X$16=$C175,X$32-SUM(X$153:X174),IF(X$16-$C175&lt;10,W175,0)))</f>
        <v>25855889.055134326</v>
      </c>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c r="AX175" s="163"/>
      <c r="AY175" s="163"/>
      <c r="AZ175" s="163"/>
      <c r="BA175" s="163"/>
      <c r="BB175" s="163"/>
      <c r="BC175" s="163"/>
      <c r="BD175" s="163"/>
      <c r="BE175" s="163"/>
      <c r="BF175" s="163"/>
      <c r="BG175" s="163"/>
      <c r="BH175" s="163"/>
      <c r="BI175" s="163"/>
      <c r="BJ175" s="163"/>
      <c r="BK175" s="163"/>
      <c r="BL175" s="163"/>
      <c r="BM175" s="163"/>
      <c r="BN175" s="163"/>
      <c r="BO175" s="163"/>
      <c r="BP175" s="163"/>
      <c r="BQ175" s="163"/>
      <c r="BR175" s="163"/>
      <c r="BS175" s="163"/>
      <c r="BT175" s="163"/>
      <c r="BU175" s="163"/>
      <c r="BV175" s="163"/>
      <c r="BW175" s="163"/>
      <c r="BX175" s="163"/>
      <c r="BY175" s="163"/>
      <c r="BZ175" s="163"/>
      <c r="CA175" s="163"/>
      <c r="CB175" s="163"/>
      <c r="CC175" s="163"/>
      <c r="CD175" s="163"/>
      <c r="CE175" s="163"/>
      <c r="CF175" s="163"/>
      <c r="CG175" s="163"/>
      <c r="CH175" s="163"/>
      <c r="CI175" s="163"/>
      <c r="CJ175" s="163"/>
      <c r="CK175" s="163"/>
      <c r="CL175" s="163"/>
      <c r="CM175" s="163"/>
      <c r="CN175" s="163"/>
      <c r="CO175" s="163"/>
      <c r="CP175" s="163"/>
      <c r="CQ175" s="163"/>
      <c r="CR175" s="163"/>
      <c r="CS175" s="163"/>
      <c r="CT175" s="163"/>
      <c r="CU175" s="163"/>
      <c r="CV175" s="163"/>
      <c r="CW175" s="163"/>
      <c r="CX175" s="163"/>
      <c r="CY175" s="163"/>
      <c r="CZ175" s="163"/>
      <c r="DA175" s="163"/>
      <c r="DB175" s="163"/>
      <c r="DC175" s="163"/>
      <c r="DD175" s="163"/>
      <c r="DE175" s="163"/>
      <c r="DF175" s="163"/>
      <c r="DG175" s="163"/>
      <c r="DH175" s="163"/>
      <c r="DI175" s="163"/>
      <c r="DJ175" s="163"/>
      <c r="DK175" s="163"/>
      <c r="DL175" s="163"/>
      <c r="DM175" s="163"/>
      <c r="DN175" s="163"/>
      <c r="DO175" s="163"/>
      <c r="DP175" s="163"/>
      <c r="DQ175" s="163"/>
      <c r="DR175" s="163"/>
      <c r="DS175" s="163"/>
      <c r="DT175" s="163"/>
      <c r="DU175" s="163"/>
      <c r="DV175" s="163"/>
      <c r="DW175" s="163"/>
      <c r="DX175" s="163"/>
      <c r="DY175" s="163"/>
      <c r="DZ175" s="163"/>
      <c r="EA175" s="163"/>
      <c r="EB175" s="163"/>
      <c r="EC175" s="163"/>
      <c r="ED175" s="163"/>
      <c r="EE175" s="163"/>
      <c r="EF175" s="163"/>
      <c r="EG175" s="163"/>
      <c r="EH175" s="163"/>
      <c r="EI175" s="163"/>
      <c r="EJ175" s="163"/>
      <c r="EK175" s="163"/>
      <c r="EL175" s="163"/>
      <c r="EM175" s="163"/>
      <c r="EN175" s="163"/>
      <c r="EO175" s="163"/>
      <c r="EP175" s="163"/>
      <c r="EQ175" s="163"/>
      <c r="ER175" s="163"/>
      <c r="ES175" s="163"/>
      <c r="ET175" s="163"/>
      <c r="EU175" s="163"/>
      <c r="EV175" s="163"/>
      <c r="EW175" s="163"/>
      <c r="EX175" s="163"/>
      <c r="EY175" s="163"/>
      <c r="EZ175" s="163"/>
      <c r="FA175" s="163"/>
      <c r="FB175" s="163"/>
      <c r="FC175" s="163"/>
      <c r="FD175" s="163"/>
      <c r="FE175" s="163"/>
      <c r="FF175" s="163"/>
      <c r="FG175" s="163"/>
      <c r="FH175" s="163"/>
      <c r="FI175" s="163"/>
      <c r="FJ175" s="163"/>
      <c r="FK175" s="163"/>
      <c r="FL175" s="163"/>
      <c r="FM175" s="163"/>
      <c r="FN175" s="163"/>
      <c r="FO175" s="163"/>
      <c r="FP175" s="163"/>
      <c r="FQ175" s="163"/>
      <c r="FR175" s="163"/>
      <c r="FS175" s="163"/>
      <c r="FT175" s="163"/>
      <c r="FU175" s="163"/>
      <c r="FV175" s="163"/>
      <c r="FW175" s="163"/>
      <c r="FX175" s="163"/>
      <c r="FY175" s="163"/>
      <c r="FZ175" s="163"/>
      <c r="GA175" s="163"/>
      <c r="GB175" s="163"/>
      <c r="GC175" s="163"/>
      <c r="GD175" s="163"/>
      <c r="GE175" s="163"/>
      <c r="GF175" s="163"/>
      <c r="GG175" s="163"/>
      <c r="GH175" s="163"/>
      <c r="GI175" s="163"/>
      <c r="GJ175" s="163"/>
      <c r="GK175" s="163"/>
      <c r="GL175" s="163"/>
      <c r="GM175" s="163"/>
      <c r="GN175" s="163"/>
      <c r="GO175" s="163"/>
      <c r="GP175" s="163"/>
      <c r="GQ175" s="163"/>
      <c r="GR175" s="163"/>
      <c r="GS175" s="163"/>
      <c r="GT175" s="163"/>
      <c r="GU175" s="163"/>
      <c r="GV175" s="163"/>
      <c r="GW175" s="163"/>
      <c r="GX175" s="163"/>
      <c r="GY175" s="163"/>
      <c r="GZ175" s="163"/>
      <c r="HA175" s="163"/>
      <c r="HB175" s="163"/>
      <c r="HC175" s="163"/>
      <c r="HD175" s="163"/>
      <c r="HE175" s="163"/>
      <c r="HF175" s="163"/>
    </row>
    <row r="176" spans="1:214" outlineLevel="1" x14ac:dyDescent="0.2">
      <c r="A176" s="163"/>
      <c r="B176" s="177" t="s">
        <v>249</v>
      </c>
      <c r="C176" s="173">
        <v>2029</v>
      </c>
      <c r="D176" s="163"/>
      <c r="E176" s="163" t="s">
        <v>142</v>
      </c>
      <c r="F176" s="163"/>
      <c r="G176" s="163"/>
      <c r="H176" s="163"/>
      <c r="I176" s="163"/>
      <c r="J176" s="195">
        <f>IF(AND(J$16=2017,$C176&lt;J$16),J$32/10,IF(J$16=$C176,J$32-SUM(J$153:J175),IF(J$16-$C176&lt;10,I176,0)))</f>
        <v>0</v>
      </c>
      <c r="K176" s="195">
        <f>IF(AND(K$16=2017,$C176&lt;K$16),K$32/10,IF(K$16=$C176,K$32-SUM(K$153:K175),IF(K$16-$C176&lt;10,J176,0)))</f>
        <v>0</v>
      </c>
      <c r="L176" s="195">
        <f>IF(AND(L$16=2017,$C176&lt;L$16),L$32/10,IF(L$16=$C176,L$32-SUM(L$153:L175),IF(L$16-$C176&lt;10,K176,0)))</f>
        <v>0</v>
      </c>
      <c r="M176" s="195">
        <f>IF(AND(M$16=2017,$C176&lt;M$16),M$32/10,IF(M$16=$C176,M$32-SUM(M$153:M175),IF(M$16-$C176&lt;10,L176,0)))</f>
        <v>0</v>
      </c>
      <c r="N176" s="195">
        <f>IF(AND(N$16=2017,$C176&lt;N$16),N$32/10,IF(N$16=$C176,N$32-SUM(N$153:N175),IF(N$16-$C176&lt;10,M176,0)))</f>
        <v>0</v>
      </c>
      <c r="O176" s="195">
        <f>IF(AND(O$16=2017,$C176&lt;O$16),O$32/10,IF(O$16=$C176,O$32-SUM(O$153:O175),IF(O$16-$C176&lt;10,N176,0)))</f>
        <v>0</v>
      </c>
      <c r="P176" s="195">
        <f>IF(AND(P$16=2017,$C176&lt;P$16),P$32/10,IF(P$16=$C176,P$32-SUM(P$153:P175),IF(P$16-$C176&lt;10,O176,0)))</f>
        <v>0</v>
      </c>
      <c r="Q176" s="195">
        <f>IF(AND(Q$16=2017,$C176&lt;Q$16),Q$32/10,IF(Q$16=$C176,Q$32-SUM(Q$153:Q175),IF(Q$16-$C176&lt;10,P176,0)))</f>
        <v>0</v>
      </c>
      <c r="R176" s="195">
        <f>IF(AND(R$16=2017,$C176&lt;R$16),R$32/10,IF(R$16=$C176,R$32-SUM(R$153:R175),IF(R$16-$C176&lt;10,Q176,0)))</f>
        <v>0</v>
      </c>
      <c r="S176" s="195">
        <f>IF(AND(S$16=2017,$C176&lt;S$16),S$32/10,IF(S$16=$C176,S$32-SUM(S$153:S175),IF(S$16-$C176&lt;10,R176,0)))</f>
        <v>0</v>
      </c>
      <c r="T176" s="195">
        <f>IF(AND(T$16=2017,$C176&lt;T$16),T$32/10,IF(T$16=$C176,T$32-SUM(T$153:T175),IF(T$16-$C176&lt;10,S176,0)))</f>
        <v>0</v>
      </c>
      <c r="U176" s="195">
        <f>IF(AND(U$16=2017,$C176&lt;U$16),U$32/10,IF(U$16=$C176,U$32-SUM(U$153:U175),IF(U$16-$C176&lt;10,T176,0)))</f>
        <v>0</v>
      </c>
      <c r="V176" s="195">
        <f>IF(AND(V$16=2017,$C176&lt;V$16),V$32/10,IF(V$16=$C176,V$32-SUM(V$153:V175),IF(V$16-$C176&lt;10,U176,0)))</f>
        <v>30830138.866789967</v>
      </c>
      <c r="W176" s="195">
        <f>IF(AND(W$16=2017,$C176&lt;W$16),W$32/10,IF(W$16=$C176,W$32-SUM(W$153:W175),IF(W$16-$C176&lt;10,V176,0)))</f>
        <v>30830138.866789967</v>
      </c>
      <c r="X176" s="195">
        <f>IF(AND(X$16=2017,$C176&lt;X$16),X$32/10,IF(X$16=$C176,X$32-SUM(X$153:X175),IF(X$16-$C176&lt;10,W176,0)))</f>
        <v>30830138.866789967</v>
      </c>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3"/>
      <c r="AY176" s="163"/>
      <c r="AZ176" s="163"/>
      <c r="BA176" s="163"/>
      <c r="BB176" s="163"/>
      <c r="BC176" s="163"/>
      <c r="BD176" s="163"/>
      <c r="BE176" s="163"/>
      <c r="BF176" s="163"/>
      <c r="BG176" s="163"/>
      <c r="BH176" s="163"/>
      <c r="BI176" s="163"/>
      <c r="BJ176" s="163"/>
      <c r="BK176" s="163"/>
      <c r="BL176" s="163"/>
      <c r="BM176" s="163"/>
      <c r="BN176" s="163"/>
      <c r="BO176" s="163"/>
      <c r="BP176" s="163"/>
      <c r="BQ176" s="163"/>
      <c r="BR176" s="163"/>
      <c r="BS176" s="163"/>
      <c r="BT176" s="163"/>
      <c r="BU176" s="163"/>
      <c r="BV176" s="163"/>
      <c r="BW176" s="163"/>
      <c r="BX176" s="163"/>
      <c r="BY176" s="163"/>
      <c r="BZ176" s="163"/>
      <c r="CA176" s="163"/>
      <c r="CB176" s="163"/>
      <c r="CC176" s="163"/>
      <c r="CD176" s="163"/>
      <c r="CE176" s="163"/>
      <c r="CF176" s="163"/>
      <c r="CG176" s="163"/>
      <c r="CH176" s="163"/>
      <c r="CI176" s="163"/>
      <c r="CJ176" s="163"/>
      <c r="CK176" s="163"/>
      <c r="CL176" s="163"/>
      <c r="CM176" s="163"/>
      <c r="CN176" s="163"/>
      <c r="CO176" s="163"/>
      <c r="CP176" s="163"/>
      <c r="CQ176" s="163"/>
      <c r="CR176" s="163"/>
      <c r="CS176" s="163"/>
      <c r="CT176" s="163"/>
      <c r="CU176" s="163"/>
      <c r="CV176" s="163"/>
      <c r="CW176" s="163"/>
      <c r="CX176" s="163"/>
      <c r="CY176" s="163"/>
      <c r="CZ176" s="163"/>
      <c r="DA176" s="163"/>
      <c r="DB176" s="163"/>
      <c r="DC176" s="163"/>
      <c r="DD176" s="163"/>
      <c r="DE176" s="163"/>
      <c r="DF176" s="163"/>
      <c r="DG176" s="163"/>
      <c r="DH176" s="163"/>
      <c r="DI176" s="163"/>
      <c r="DJ176" s="163"/>
      <c r="DK176" s="163"/>
      <c r="DL176" s="163"/>
      <c r="DM176" s="163"/>
      <c r="DN176" s="163"/>
      <c r="DO176" s="163"/>
      <c r="DP176" s="163"/>
      <c r="DQ176" s="163"/>
      <c r="DR176" s="163"/>
      <c r="DS176" s="163"/>
      <c r="DT176" s="163"/>
      <c r="DU176" s="163"/>
      <c r="DV176" s="163"/>
      <c r="DW176" s="163"/>
      <c r="DX176" s="163"/>
      <c r="DY176" s="163"/>
      <c r="DZ176" s="163"/>
      <c r="EA176" s="163"/>
      <c r="EB176" s="163"/>
      <c r="EC176" s="163"/>
      <c r="ED176" s="163"/>
      <c r="EE176" s="163"/>
      <c r="EF176" s="163"/>
      <c r="EG176" s="163"/>
      <c r="EH176" s="163"/>
      <c r="EI176" s="163"/>
      <c r="EJ176" s="163"/>
      <c r="EK176" s="163"/>
      <c r="EL176" s="163"/>
      <c r="EM176" s="163"/>
      <c r="EN176" s="163"/>
      <c r="EO176" s="163"/>
      <c r="EP176" s="163"/>
      <c r="EQ176" s="163"/>
      <c r="ER176" s="163"/>
      <c r="ES176" s="163"/>
      <c r="ET176" s="163"/>
      <c r="EU176" s="163"/>
      <c r="EV176" s="163"/>
      <c r="EW176" s="163"/>
      <c r="EX176" s="163"/>
      <c r="EY176" s="163"/>
      <c r="EZ176" s="163"/>
      <c r="FA176" s="163"/>
      <c r="FB176" s="163"/>
      <c r="FC176" s="163"/>
      <c r="FD176" s="163"/>
      <c r="FE176" s="163"/>
      <c r="FF176" s="163"/>
      <c r="FG176" s="163"/>
      <c r="FH176" s="163"/>
      <c r="FI176" s="163"/>
      <c r="FJ176" s="163"/>
      <c r="FK176" s="163"/>
      <c r="FL176" s="163"/>
      <c r="FM176" s="163"/>
      <c r="FN176" s="163"/>
      <c r="FO176" s="163"/>
      <c r="FP176" s="163"/>
      <c r="FQ176" s="163"/>
      <c r="FR176" s="163"/>
      <c r="FS176" s="163"/>
      <c r="FT176" s="163"/>
      <c r="FU176" s="163"/>
      <c r="FV176" s="163"/>
      <c r="FW176" s="163"/>
      <c r="FX176" s="163"/>
      <c r="FY176" s="163"/>
      <c r="FZ176" s="163"/>
      <c r="GA176" s="163"/>
      <c r="GB176" s="163"/>
      <c r="GC176" s="163"/>
      <c r="GD176" s="163"/>
      <c r="GE176" s="163"/>
      <c r="GF176" s="163"/>
      <c r="GG176" s="163"/>
      <c r="GH176" s="163"/>
      <c r="GI176" s="163"/>
      <c r="GJ176" s="163"/>
      <c r="GK176" s="163"/>
      <c r="GL176" s="163"/>
      <c r="GM176" s="163"/>
      <c r="GN176" s="163"/>
      <c r="GO176" s="163"/>
      <c r="GP176" s="163"/>
      <c r="GQ176" s="163"/>
      <c r="GR176" s="163"/>
      <c r="GS176" s="163"/>
      <c r="GT176" s="163"/>
      <c r="GU176" s="163"/>
      <c r="GV176" s="163"/>
      <c r="GW176" s="163"/>
      <c r="GX176" s="163"/>
      <c r="GY176" s="163"/>
      <c r="GZ176" s="163"/>
      <c r="HA176" s="163"/>
      <c r="HB176" s="163"/>
      <c r="HC176" s="163"/>
      <c r="HD176" s="163"/>
      <c r="HE176" s="163"/>
      <c r="HF176" s="163"/>
    </row>
    <row r="177" spans="1:214" outlineLevel="1" x14ac:dyDescent="0.2">
      <c r="A177" s="163"/>
      <c r="B177" s="177" t="s">
        <v>249</v>
      </c>
      <c r="C177" s="177">
        <v>2030</v>
      </c>
      <c r="D177" s="163"/>
      <c r="E177" s="163" t="s">
        <v>142</v>
      </c>
      <c r="F177" s="163"/>
      <c r="G177" s="163"/>
      <c r="H177" s="163"/>
      <c r="I177" s="163"/>
      <c r="J177" s="195">
        <f>IF(AND(J$16=2017,$C177&lt;J$16),J$32/10,IF(J$16=$C177,J$32-SUM(J$153:J176),IF(J$16-$C177&lt;10,I177,0)))</f>
        <v>0</v>
      </c>
      <c r="K177" s="195">
        <f>IF(AND(K$16=2017,$C177&lt;K$16),K$32/10,IF(K$16=$C177,K$32-SUM(K$153:K176),IF(K$16-$C177&lt;10,J177,0)))</f>
        <v>0</v>
      </c>
      <c r="L177" s="195">
        <f>IF(AND(L$16=2017,$C177&lt;L$16),L$32/10,IF(L$16=$C177,L$32-SUM(L$153:L176),IF(L$16-$C177&lt;10,K177,0)))</f>
        <v>0</v>
      </c>
      <c r="M177" s="195">
        <f>IF(AND(M$16=2017,$C177&lt;M$16),M$32/10,IF(M$16=$C177,M$32-SUM(M$153:M176),IF(M$16-$C177&lt;10,L177,0)))</f>
        <v>0</v>
      </c>
      <c r="N177" s="195">
        <f>IF(AND(N$16=2017,$C177&lt;N$16),N$32/10,IF(N$16=$C177,N$32-SUM(N$153:N176),IF(N$16-$C177&lt;10,M177,0)))</f>
        <v>0</v>
      </c>
      <c r="O177" s="195">
        <f>IF(AND(O$16=2017,$C177&lt;O$16),O$32/10,IF(O$16=$C177,O$32-SUM(O$153:O176),IF(O$16-$C177&lt;10,N177,0)))</f>
        <v>0</v>
      </c>
      <c r="P177" s="195">
        <f>IF(AND(P$16=2017,$C177&lt;P$16),P$32/10,IF(P$16=$C177,P$32-SUM(P$153:P176),IF(P$16-$C177&lt;10,O177,0)))</f>
        <v>0</v>
      </c>
      <c r="Q177" s="195">
        <f>IF(AND(Q$16=2017,$C177&lt;Q$16),Q$32/10,IF(Q$16=$C177,Q$32-SUM(Q$153:Q176),IF(Q$16-$C177&lt;10,P177,0)))</f>
        <v>0</v>
      </c>
      <c r="R177" s="195">
        <f>IF(AND(R$16=2017,$C177&lt;R$16),R$32/10,IF(R$16=$C177,R$32-SUM(R$153:R176),IF(R$16-$C177&lt;10,Q177,0)))</f>
        <v>0</v>
      </c>
      <c r="S177" s="195">
        <f>IF(AND(S$16=2017,$C177&lt;S$16),S$32/10,IF(S$16=$C177,S$32-SUM(S$153:S176),IF(S$16-$C177&lt;10,R177,0)))</f>
        <v>0</v>
      </c>
      <c r="T177" s="195">
        <f>IF(AND(T$16=2017,$C177&lt;T$16),T$32/10,IF(T$16=$C177,T$32-SUM(T$153:T176),IF(T$16-$C177&lt;10,S177,0)))</f>
        <v>0</v>
      </c>
      <c r="U177" s="195">
        <f>IF(AND(U$16=2017,$C177&lt;U$16),U$32/10,IF(U$16=$C177,U$32-SUM(U$153:U176),IF(U$16-$C177&lt;10,T177,0)))</f>
        <v>0</v>
      </c>
      <c r="V177" s="195">
        <f>IF(AND(V$16=2017,$C177&lt;V$16),V$32/10,IF(V$16=$C177,V$32-SUM(V$153:V176),IF(V$16-$C177&lt;10,U177,0)))</f>
        <v>0</v>
      </c>
      <c r="W177" s="195">
        <f>IF(AND(W$16=2017,$C177&lt;W$16),W$32/10,IF(W$16=$C177,W$32-SUM(W$153:W176),IF(W$16-$C177&lt;10,V177,0)))</f>
        <v>35547767.570335478</v>
      </c>
      <c r="X177" s="195">
        <f>IF(AND(X$16=2017,$C177&lt;X$16),X$32/10,IF(X$16=$C177,X$32-SUM(X$153:X176),IF(X$16-$C177&lt;10,W177,0)))</f>
        <v>35547767.570335478</v>
      </c>
      <c r="Y177" s="163"/>
      <c r="Z177" s="163"/>
      <c r="AA177" s="163"/>
      <c r="AB177" s="163"/>
      <c r="AC177" s="163"/>
      <c r="AD177" s="163"/>
      <c r="AE177" s="163"/>
      <c r="AF177" s="163"/>
      <c r="AG177" s="163"/>
      <c r="AH177" s="163"/>
      <c r="AI177" s="163"/>
      <c r="AJ177" s="163"/>
      <c r="AK177" s="163"/>
      <c r="AL177" s="163"/>
      <c r="AM177" s="163"/>
      <c r="AN177" s="163"/>
      <c r="AO177" s="163"/>
      <c r="AP177" s="163"/>
      <c r="AQ177" s="163"/>
      <c r="AR177" s="163"/>
      <c r="AS177" s="163"/>
      <c r="AT177" s="163"/>
      <c r="AU177" s="163"/>
      <c r="AV177" s="163"/>
      <c r="AW177" s="163"/>
      <c r="AX177" s="163"/>
      <c r="AY177" s="163"/>
      <c r="AZ177" s="163"/>
      <c r="BA177" s="163"/>
      <c r="BB177" s="163"/>
      <c r="BC177" s="163"/>
      <c r="BD177" s="163"/>
      <c r="BE177" s="163"/>
      <c r="BF177" s="163"/>
      <c r="BG177" s="163"/>
      <c r="BH177" s="163"/>
      <c r="BI177" s="163"/>
      <c r="BJ177" s="163"/>
      <c r="BK177" s="163"/>
      <c r="BL177" s="163"/>
      <c r="BM177" s="163"/>
      <c r="BN177" s="163"/>
      <c r="BO177" s="163"/>
      <c r="BP177" s="163"/>
      <c r="BQ177" s="163"/>
      <c r="BR177" s="163"/>
      <c r="BS177" s="163"/>
      <c r="BT177" s="163"/>
      <c r="BU177" s="163"/>
      <c r="BV177" s="163"/>
      <c r="BW177" s="163"/>
      <c r="BX177" s="163"/>
      <c r="BY177" s="163"/>
      <c r="BZ177" s="163"/>
      <c r="CA177" s="163"/>
      <c r="CB177" s="163"/>
      <c r="CC177" s="163"/>
      <c r="CD177" s="163"/>
      <c r="CE177" s="163"/>
      <c r="CF177" s="163"/>
      <c r="CG177" s="163"/>
      <c r="CH177" s="163"/>
      <c r="CI177" s="163"/>
      <c r="CJ177" s="163"/>
      <c r="CK177" s="163"/>
      <c r="CL177" s="163"/>
      <c r="CM177" s="163"/>
      <c r="CN177" s="163"/>
      <c r="CO177" s="163"/>
      <c r="CP177" s="163"/>
      <c r="CQ177" s="163"/>
      <c r="CR177" s="163"/>
      <c r="CS177" s="163"/>
      <c r="CT177" s="163"/>
      <c r="CU177" s="163"/>
      <c r="CV177" s="163"/>
      <c r="CW177" s="163"/>
      <c r="CX177" s="163"/>
      <c r="CY177" s="163"/>
      <c r="CZ177" s="163"/>
      <c r="DA177" s="163"/>
      <c r="DB177" s="163"/>
      <c r="DC177" s="163"/>
      <c r="DD177" s="163"/>
      <c r="DE177" s="163"/>
      <c r="DF177" s="163"/>
      <c r="DG177" s="163"/>
      <c r="DH177" s="163"/>
      <c r="DI177" s="163"/>
      <c r="DJ177" s="163"/>
      <c r="DK177" s="163"/>
      <c r="DL177" s="163"/>
      <c r="DM177" s="163"/>
      <c r="DN177" s="163"/>
      <c r="DO177" s="163"/>
      <c r="DP177" s="163"/>
      <c r="DQ177" s="163"/>
      <c r="DR177" s="163"/>
      <c r="DS177" s="163"/>
      <c r="DT177" s="163"/>
      <c r="DU177" s="163"/>
      <c r="DV177" s="163"/>
      <c r="DW177" s="163"/>
      <c r="DX177" s="163"/>
      <c r="DY177" s="163"/>
      <c r="DZ177" s="163"/>
      <c r="EA177" s="163"/>
      <c r="EB177" s="163"/>
      <c r="EC177" s="163"/>
      <c r="ED177" s="163"/>
      <c r="EE177" s="163"/>
      <c r="EF177" s="163"/>
      <c r="EG177" s="163"/>
      <c r="EH177" s="163"/>
      <c r="EI177" s="163"/>
      <c r="EJ177" s="163"/>
      <c r="EK177" s="163"/>
      <c r="EL177" s="163"/>
      <c r="EM177" s="163"/>
      <c r="EN177" s="163"/>
      <c r="EO177" s="163"/>
      <c r="EP177" s="163"/>
      <c r="EQ177" s="163"/>
      <c r="ER177" s="163"/>
      <c r="ES177" s="163"/>
      <c r="ET177" s="163"/>
      <c r="EU177" s="163"/>
      <c r="EV177" s="163"/>
      <c r="EW177" s="163"/>
      <c r="EX177" s="163"/>
      <c r="EY177" s="163"/>
      <c r="EZ177" s="163"/>
      <c r="FA177" s="163"/>
      <c r="FB177" s="163"/>
      <c r="FC177" s="163"/>
      <c r="FD177" s="163"/>
      <c r="FE177" s="163"/>
      <c r="FF177" s="163"/>
      <c r="FG177" s="163"/>
      <c r="FH177" s="163"/>
      <c r="FI177" s="163"/>
      <c r="FJ177" s="163"/>
      <c r="FK177" s="163"/>
      <c r="FL177" s="163"/>
      <c r="FM177" s="163"/>
      <c r="FN177" s="163"/>
      <c r="FO177" s="163"/>
      <c r="FP177" s="163"/>
      <c r="FQ177" s="163"/>
      <c r="FR177" s="163"/>
      <c r="FS177" s="163"/>
      <c r="FT177" s="163"/>
      <c r="FU177" s="163"/>
      <c r="FV177" s="163"/>
      <c r="FW177" s="163"/>
      <c r="FX177" s="163"/>
      <c r="FY177" s="163"/>
      <c r="FZ177" s="163"/>
      <c r="GA177" s="163"/>
      <c r="GB177" s="163"/>
      <c r="GC177" s="163"/>
      <c r="GD177" s="163"/>
      <c r="GE177" s="163"/>
      <c r="GF177" s="163"/>
      <c r="GG177" s="163"/>
      <c r="GH177" s="163"/>
      <c r="GI177" s="163"/>
      <c r="GJ177" s="163"/>
      <c r="GK177" s="163"/>
      <c r="GL177" s="163"/>
      <c r="GM177" s="163"/>
      <c r="GN177" s="163"/>
      <c r="GO177" s="163"/>
      <c r="GP177" s="163"/>
      <c r="GQ177" s="163"/>
      <c r="GR177" s="163"/>
      <c r="GS177" s="163"/>
      <c r="GT177" s="163"/>
      <c r="GU177" s="163"/>
      <c r="GV177" s="163"/>
      <c r="GW177" s="163"/>
      <c r="GX177" s="163"/>
      <c r="GY177" s="163"/>
      <c r="GZ177" s="163"/>
      <c r="HA177" s="163"/>
      <c r="HB177" s="163"/>
      <c r="HC177" s="163"/>
      <c r="HD177" s="163"/>
      <c r="HE177" s="163"/>
      <c r="HF177" s="163"/>
    </row>
    <row r="178" spans="1:214" outlineLevel="1" x14ac:dyDescent="0.2">
      <c r="A178" s="163"/>
      <c r="B178" s="177" t="s">
        <v>249</v>
      </c>
      <c r="C178" s="173">
        <v>2031</v>
      </c>
      <c r="D178" s="163"/>
      <c r="E178" s="163" t="s">
        <v>142</v>
      </c>
      <c r="F178" s="163"/>
      <c r="G178" s="163"/>
      <c r="H178" s="163"/>
      <c r="I178" s="163"/>
      <c r="J178" s="195">
        <f>IF(AND(J$16=2017,$C178&lt;J$16),J$32/10,IF(J$16=$C178,J$32-SUM(J$153:J177),IF(J$16-$C178&lt;10,I178,0)))</f>
        <v>0</v>
      </c>
      <c r="K178" s="195">
        <f>IF(AND(K$16=2017,$C178&lt;K$16),K$32/10,IF(K$16=$C178,K$32-SUM(K$153:K177),IF(K$16-$C178&lt;10,J178,0)))</f>
        <v>0</v>
      </c>
      <c r="L178" s="195">
        <f>IF(AND(L$16=2017,$C178&lt;L$16),L$32/10,IF(L$16=$C178,L$32-SUM(L$153:L177),IF(L$16-$C178&lt;10,K178,0)))</f>
        <v>0</v>
      </c>
      <c r="M178" s="195">
        <f>IF(AND(M$16=2017,$C178&lt;M$16),M$32/10,IF(M$16=$C178,M$32-SUM(M$153:M177),IF(M$16-$C178&lt;10,L178,0)))</f>
        <v>0</v>
      </c>
      <c r="N178" s="195">
        <f>IF(AND(N$16=2017,$C178&lt;N$16),N$32/10,IF(N$16=$C178,N$32-SUM(N$153:N177),IF(N$16-$C178&lt;10,M178,0)))</f>
        <v>0</v>
      </c>
      <c r="O178" s="195">
        <f>IF(AND(O$16=2017,$C178&lt;O$16),O$32/10,IF(O$16=$C178,O$32-SUM(O$153:O177),IF(O$16-$C178&lt;10,N178,0)))</f>
        <v>0</v>
      </c>
      <c r="P178" s="195">
        <f>IF(AND(P$16=2017,$C178&lt;P$16),P$32/10,IF(P$16=$C178,P$32-SUM(P$153:P177),IF(P$16-$C178&lt;10,O178,0)))</f>
        <v>0</v>
      </c>
      <c r="Q178" s="195">
        <f>IF(AND(Q$16=2017,$C178&lt;Q$16),Q$32/10,IF(Q$16=$C178,Q$32-SUM(Q$153:Q177),IF(Q$16-$C178&lt;10,P178,0)))</f>
        <v>0</v>
      </c>
      <c r="R178" s="195">
        <f>IF(AND(R$16=2017,$C178&lt;R$16),R$32/10,IF(R$16=$C178,R$32-SUM(R$153:R177),IF(R$16-$C178&lt;10,Q178,0)))</f>
        <v>0</v>
      </c>
      <c r="S178" s="195">
        <f>IF(AND(S$16=2017,$C178&lt;S$16),S$32/10,IF(S$16=$C178,S$32-SUM(S$153:S177),IF(S$16-$C178&lt;10,R178,0)))</f>
        <v>0</v>
      </c>
      <c r="T178" s="195">
        <f>IF(AND(T$16=2017,$C178&lt;T$16),T$32/10,IF(T$16=$C178,T$32-SUM(T$153:T177),IF(T$16-$C178&lt;10,S178,0)))</f>
        <v>0</v>
      </c>
      <c r="U178" s="195">
        <f>IF(AND(U$16=2017,$C178&lt;U$16),U$32/10,IF(U$16=$C178,U$32-SUM(U$153:U177),IF(U$16-$C178&lt;10,T178,0)))</f>
        <v>0</v>
      </c>
      <c r="V178" s="195">
        <f>IF(AND(V$16=2017,$C178&lt;V$16),V$32/10,IF(V$16=$C178,V$32-SUM(V$153:V177),IF(V$16-$C178&lt;10,U178,0)))</f>
        <v>0</v>
      </c>
      <c r="W178" s="195">
        <f>IF(AND(W$16=2017,$C178&lt;W$16),W$32/10,IF(W$16=$C178,W$32-SUM(W$153:W177),IF(W$16-$C178&lt;10,V178,0)))</f>
        <v>0</v>
      </c>
      <c r="X178" s="195">
        <f>IF(AND(X$16=2017,$C178&lt;X$16),X$32/10,IF(X$16=$C178,X$32-SUM(X$153:X177),IF(X$16-$C178&lt;10,W178,0)))</f>
        <v>40273753.87781328</v>
      </c>
      <c r="Y178" s="163"/>
      <c r="Z178" s="163"/>
      <c r="AA178" s="163"/>
      <c r="AB178" s="163"/>
      <c r="AC178" s="163"/>
      <c r="AD178" s="163"/>
      <c r="AE178" s="163"/>
      <c r="AF178" s="163"/>
      <c r="AG178" s="163"/>
      <c r="AH178" s="163"/>
      <c r="AI178" s="163"/>
      <c r="AJ178" s="163"/>
      <c r="AK178" s="163"/>
      <c r="AL178" s="163"/>
      <c r="AM178" s="163"/>
      <c r="AN178" s="163"/>
      <c r="AO178" s="163"/>
      <c r="AP178" s="163"/>
      <c r="AQ178" s="163"/>
      <c r="AR178" s="163"/>
      <c r="AS178" s="163"/>
      <c r="AT178" s="163"/>
      <c r="AU178" s="163"/>
      <c r="AV178" s="163"/>
      <c r="AW178" s="163"/>
      <c r="AX178" s="163"/>
      <c r="AY178" s="163"/>
      <c r="AZ178" s="163"/>
      <c r="BA178" s="163"/>
      <c r="BB178" s="163"/>
      <c r="BC178" s="163"/>
      <c r="BD178" s="163"/>
      <c r="BE178" s="163"/>
      <c r="BF178" s="163"/>
      <c r="BG178" s="163"/>
      <c r="BH178" s="163"/>
      <c r="BI178" s="163"/>
      <c r="BJ178" s="163"/>
      <c r="BK178" s="163"/>
      <c r="BL178" s="163"/>
      <c r="BM178" s="163"/>
      <c r="BN178" s="163"/>
      <c r="BO178" s="163"/>
      <c r="BP178" s="163"/>
      <c r="BQ178" s="163"/>
      <c r="BR178" s="163"/>
      <c r="BS178" s="163"/>
      <c r="BT178" s="163"/>
      <c r="BU178" s="163"/>
      <c r="BV178" s="163"/>
      <c r="BW178" s="163"/>
      <c r="BX178" s="163"/>
      <c r="BY178" s="163"/>
      <c r="BZ178" s="163"/>
      <c r="CA178" s="163"/>
      <c r="CB178" s="163"/>
      <c r="CC178" s="163"/>
      <c r="CD178" s="163"/>
      <c r="CE178" s="163"/>
      <c r="CF178" s="163"/>
      <c r="CG178" s="163"/>
      <c r="CH178" s="163"/>
      <c r="CI178" s="163"/>
      <c r="CJ178" s="163"/>
      <c r="CK178" s="163"/>
      <c r="CL178" s="163"/>
      <c r="CM178" s="163"/>
      <c r="CN178" s="163"/>
      <c r="CO178" s="163"/>
      <c r="CP178" s="163"/>
      <c r="CQ178" s="163"/>
      <c r="CR178" s="163"/>
      <c r="CS178" s="163"/>
      <c r="CT178" s="163"/>
      <c r="CU178" s="163"/>
      <c r="CV178" s="163"/>
      <c r="CW178" s="163"/>
      <c r="CX178" s="163"/>
      <c r="CY178" s="163"/>
      <c r="CZ178" s="163"/>
      <c r="DA178" s="163"/>
      <c r="DB178" s="163"/>
      <c r="DC178" s="163"/>
      <c r="DD178" s="163"/>
      <c r="DE178" s="163"/>
      <c r="DF178" s="163"/>
      <c r="DG178" s="163"/>
      <c r="DH178" s="163"/>
      <c r="DI178" s="163"/>
      <c r="DJ178" s="163"/>
      <c r="DK178" s="163"/>
      <c r="DL178" s="163"/>
      <c r="DM178" s="163"/>
      <c r="DN178" s="163"/>
      <c r="DO178" s="163"/>
      <c r="DP178" s="163"/>
      <c r="DQ178" s="163"/>
      <c r="DR178" s="163"/>
      <c r="DS178" s="163"/>
      <c r="DT178" s="163"/>
      <c r="DU178" s="163"/>
      <c r="DV178" s="163"/>
      <c r="DW178" s="163"/>
      <c r="DX178" s="163"/>
      <c r="DY178" s="163"/>
      <c r="DZ178" s="163"/>
      <c r="EA178" s="163"/>
      <c r="EB178" s="163"/>
      <c r="EC178" s="163"/>
      <c r="ED178" s="163"/>
      <c r="EE178" s="163"/>
      <c r="EF178" s="163"/>
      <c r="EG178" s="163"/>
      <c r="EH178" s="163"/>
      <c r="EI178" s="163"/>
      <c r="EJ178" s="163"/>
      <c r="EK178" s="163"/>
      <c r="EL178" s="163"/>
      <c r="EM178" s="163"/>
      <c r="EN178" s="163"/>
      <c r="EO178" s="163"/>
      <c r="EP178" s="163"/>
      <c r="EQ178" s="163"/>
      <c r="ER178" s="163"/>
      <c r="ES178" s="163"/>
      <c r="ET178" s="163"/>
      <c r="EU178" s="163"/>
      <c r="EV178" s="163"/>
      <c r="EW178" s="163"/>
      <c r="EX178" s="163"/>
      <c r="EY178" s="163"/>
      <c r="EZ178" s="163"/>
      <c r="FA178" s="163"/>
      <c r="FB178" s="163"/>
      <c r="FC178" s="163"/>
      <c r="FD178" s="163"/>
      <c r="FE178" s="163"/>
      <c r="FF178" s="163"/>
      <c r="FG178" s="163"/>
      <c r="FH178" s="163"/>
      <c r="FI178" s="163"/>
      <c r="FJ178" s="163"/>
      <c r="FK178" s="163"/>
      <c r="FL178" s="163"/>
      <c r="FM178" s="163"/>
      <c r="FN178" s="163"/>
      <c r="FO178" s="163"/>
      <c r="FP178" s="163"/>
      <c r="FQ178" s="163"/>
      <c r="FR178" s="163"/>
      <c r="FS178" s="163"/>
      <c r="FT178" s="163"/>
      <c r="FU178" s="163"/>
      <c r="FV178" s="163"/>
      <c r="FW178" s="163"/>
      <c r="FX178" s="163"/>
      <c r="FY178" s="163"/>
      <c r="FZ178" s="163"/>
      <c r="GA178" s="163"/>
      <c r="GB178" s="163"/>
      <c r="GC178" s="163"/>
      <c r="GD178" s="163"/>
      <c r="GE178" s="163"/>
      <c r="GF178" s="163"/>
      <c r="GG178" s="163"/>
      <c r="GH178" s="163"/>
      <c r="GI178" s="163"/>
      <c r="GJ178" s="163"/>
      <c r="GK178" s="163"/>
      <c r="GL178" s="163"/>
      <c r="GM178" s="163"/>
      <c r="GN178" s="163"/>
      <c r="GO178" s="163"/>
      <c r="GP178" s="163"/>
      <c r="GQ178" s="163"/>
      <c r="GR178" s="163"/>
      <c r="GS178" s="163"/>
      <c r="GT178" s="163"/>
      <c r="GU178" s="163"/>
      <c r="GV178" s="163"/>
      <c r="GW178" s="163"/>
      <c r="GX178" s="163"/>
      <c r="GY178" s="163"/>
      <c r="GZ178" s="163"/>
      <c r="HA178" s="163"/>
      <c r="HB178" s="163"/>
      <c r="HC178" s="163"/>
      <c r="HD178" s="163"/>
      <c r="HE178" s="163"/>
      <c r="HF178" s="163"/>
    </row>
    <row r="179" spans="1:214" outlineLevel="1" x14ac:dyDescent="0.2">
      <c r="A179" s="163"/>
      <c r="B179" s="173"/>
      <c r="C179" s="173"/>
      <c r="D179" s="163"/>
      <c r="E179" s="163"/>
      <c r="F179" s="163"/>
      <c r="G179" s="163"/>
      <c r="H179" s="163"/>
      <c r="I179" s="163"/>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63"/>
      <c r="AI179" s="163"/>
      <c r="AJ179" s="163"/>
      <c r="AK179" s="163"/>
      <c r="AL179" s="163"/>
      <c r="AM179" s="163"/>
      <c r="AN179" s="163"/>
      <c r="AO179" s="163"/>
      <c r="AP179" s="163"/>
      <c r="AQ179" s="163"/>
      <c r="AR179" s="163"/>
      <c r="AS179" s="163"/>
      <c r="AT179" s="163"/>
      <c r="AU179" s="163"/>
      <c r="AV179" s="163"/>
      <c r="AW179" s="163"/>
      <c r="AX179" s="163"/>
      <c r="AY179" s="163"/>
      <c r="AZ179" s="163"/>
      <c r="BA179" s="163"/>
      <c r="BB179" s="163"/>
      <c r="BC179" s="163"/>
      <c r="BD179" s="163"/>
      <c r="BE179" s="163"/>
      <c r="BF179" s="163"/>
      <c r="BG179" s="163"/>
      <c r="BH179" s="163"/>
      <c r="BI179" s="163"/>
      <c r="BJ179" s="163"/>
      <c r="BK179" s="163"/>
      <c r="BL179" s="163"/>
      <c r="BM179" s="163"/>
      <c r="BN179" s="163"/>
      <c r="BO179" s="163"/>
      <c r="BP179" s="163"/>
      <c r="BQ179" s="163"/>
      <c r="BR179" s="163"/>
      <c r="BS179" s="163"/>
      <c r="BT179" s="163"/>
      <c r="BU179" s="163"/>
      <c r="BV179" s="163"/>
      <c r="BW179" s="163"/>
      <c r="BX179" s="163"/>
      <c r="BY179" s="163"/>
      <c r="BZ179" s="163"/>
      <c r="CA179" s="163"/>
      <c r="CB179" s="163"/>
      <c r="CC179" s="163"/>
      <c r="CD179" s="163"/>
      <c r="CE179" s="163"/>
      <c r="CF179" s="163"/>
      <c r="CG179" s="163"/>
      <c r="CH179" s="163"/>
      <c r="CI179" s="163"/>
      <c r="CJ179" s="163"/>
      <c r="CK179" s="163"/>
      <c r="CL179" s="163"/>
      <c r="CM179" s="163"/>
      <c r="CN179" s="163"/>
      <c r="CO179" s="163"/>
      <c r="CP179" s="163"/>
      <c r="CQ179" s="163"/>
      <c r="CR179" s="163"/>
      <c r="CS179" s="163"/>
      <c r="CT179" s="163"/>
      <c r="CU179" s="163"/>
      <c r="CV179" s="163"/>
      <c r="CW179" s="163"/>
      <c r="CX179" s="163"/>
      <c r="CY179" s="163"/>
      <c r="CZ179" s="163"/>
      <c r="DA179" s="163"/>
      <c r="DB179" s="163"/>
      <c r="DC179" s="163"/>
      <c r="DD179" s="163"/>
      <c r="DE179" s="163"/>
      <c r="DF179" s="163"/>
      <c r="DG179" s="163"/>
      <c r="DH179" s="163"/>
      <c r="DI179" s="163"/>
      <c r="DJ179" s="163"/>
      <c r="DK179" s="163"/>
      <c r="DL179" s="163"/>
      <c r="DM179" s="163"/>
      <c r="DN179" s="163"/>
      <c r="DO179" s="163"/>
      <c r="DP179" s="163"/>
      <c r="DQ179" s="163"/>
      <c r="DR179" s="163"/>
      <c r="DS179" s="163"/>
      <c r="DT179" s="163"/>
      <c r="DU179" s="163"/>
      <c r="DV179" s="163"/>
      <c r="DW179" s="163"/>
      <c r="DX179" s="163"/>
      <c r="DY179" s="163"/>
      <c r="DZ179" s="163"/>
      <c r="EA179" s="163"/>
      <c r="EB179" s="163"/>
      <c r="EC179" s="163"/>
      <c r="ED179" s="163"/>
      <c r="EE179" s="163"/>
      <c r="EF179" s="163"/>
      <c r="EG179" s="163"/>
      <c r="EH179" s="163"/>
      <c r="EI179" s="163"/>
      <c r="EJ179" s="163"/>
      <c r="EK179" s="163"/>
      <c r="EL179" s="163"/>
      <c r="EM179" s="163"/>
      <c r="EN179" s="163"/>
      <c r="EO179" s="163"/>
      <c r="EP179" s="163"/>
      <c r="EQ179" s="163"/>
      <c r="ER179" s="163"/>
      <c r="ES179" s="163"/>
      <c r="ET179" s="163"/>
      <c r="EU179" s="163"/>
      <c r="EV179" s="163"/>
      <c r="EW179" s="163"/>
      <c r="EX179" s="163"/>
      <c r="EY179" s="163"/>
      <c r="EZ179" s="163"/>
      <c r="FA179" s="163"/>
      <c r="FB179" s="163"/>
      <c r="FC179" s="163"/>
      <c r="FD179" s="163"/>
      <c r="FE179" s="163"/>
      <c r="FF179" s="163"/>
      <c r="FG179" s="163"/>
      <c r="FH179" s="163"/>
      <c r="FI179" s="163"/>
      <c r="FJ179" s="163"/>
      <c r="FK179" s="163"/>
      <c r="FL179" s="163"/>
      <c r="FM179" s="163"/>
      <c r="FN179" s="163"/>
      <c r="FO179" s="163"/>
      <c r="FP179" s="163"/>
      <c r="FQ179" s="163"/>
      <c r="FR179" s="163"/>
      <c r="FS179" s="163"/>
      <c r="FT179" s="163"/>
      <c r="FU179" s="163"/>
      <c r="FV179" s="163"/>
      <c r="FW179" s="163"/>
      <c r="FX179" s="163"/>
      <c r="FY179" s="163"/>
      <c r="FZ179" s="163"/>
      <c r="GA179" s="163"/>
      <c r="GB179" s="163"/>
      <c r="GC179" s="163"/>
      <c r="GD179" s="163"/>
      <c r="GE179" s="163"/>
      <c r="GF179" s="163"/>
      <c r="GG179" s="163"/>
      <c r="GH179" s="163"/>
      <c r="GI179" s="163"/>
      <c r="GJ179" s="163"/>
      <c r="GK179" s="163"/>
      <c r="GL179" s="163"/>
      <c r="GM179" s="163"/>
      <c r="GN179" s="163"/>
      <c r="GO179" s="163"/>
      <c r="GP179" s="163"/>
      <c r="GQ179" s="163"/>
      <c r="GR179" s="163"/>
      <c r="GS179" s="163"/>
      <c r="GT179" s="163"/>
      <c r="GU179" s="163"/>
      <c r="GV179" s="163"/>
      <c r="GW179" s="163"/>
      <c r="GX179" s="163"/>
      <c r="GY179" s="163"/>
      <c r="GZ179" s="163"/>
      <c r="HA179" s="163"/>
      <c r="HB179" s="163"/>
      <c r="HC179" s="163"/>
      <c r="HD179" s="163"/>
      <c r="HE179" s="163"/>
      <c r="HF179" s="163"/>
    </row>
    <row r="180" spans="1:214" s="163" customFormat="1" outlineLevel="1" x14ac:dyDescent="0.2">
      <c r="B180" s="169" t="s">
        <v>224</v>
      </c>
      <c r="C180" s="169"/>
      <c r="J180" s="179">
        <v>2017</v>
      </c>
      <c r="K180" s="174">
        <v>2018</v>
      </c>
      <c r="L180" s="174">
        <v>2019</v>
      </c>
      <c r="M180" s="174">
        <v>2020</v>
      </c>
      <c r="N180" s="174">
        <v>2021</v>
      </c>
      <c r="O180" s="174">
        <v>2022</v>
      </c>
      <c r="P180" s="174">
        <v>2023</v>
      </c>
      <c r="Q180" s="174">
        <v>2024</v>
      </c>
      <c r="R180" s="174">
        <v>2025</v>
      </c>
      <c r="S180" s="174">
        <v>2026</v>
      </c>
      <c r="T180" s="174">
        <v>2027</v>
      </c>
      <c r="U180" s="174">
        <v>2028</v>
      </c>
      <c r="V180" s="174">
        <v>2029</v>
      </c>
      <c r="W180" s="174">
        <v>2030</v>
      </c>
      <c r="X180" s="174">
        <v>2031</v>
      </c>
    </row>
    <row r="181" spans="1:214" s="163" customFormat="1" outlineLevel="1" x14ac:dyDescent="0.2">
      <c r="B181" s="177" t="s">
        <v>249</v>
      </c>
      <c r="C181" s="173">
        <v>2018</v>
      </c>
      <c r="E181" s="163" t="s">
        <v>79</v>
      </c>
      <c r="J181" s="70"/>
      <c r="K181" s="178"/>
      <c r="L181" s="178"/>
      <c r="M181" s="178"/>
      <c r="N181" s="178"/>
      <c r="O181" s="178"/>
      <c r="P181" s="178"/>
      <c r="Q181" s="178"/>
      <c r="R181" s="178"/>
      <c r="S181" s="178"/>
      <c r="T181" s="85">
        <f t="shared" ref="T181:T190" si="16">T165/$T$32</f>
        <v>3.8637160691519852E-2</v>
      </c>
      <c r="U181" s="85"/>
      <c r="V181" s="85"/>
      <c r="W181" s="85"/>
      <c r="X181" s="85"/>
    </row>
    <row r="182" spans="1:214" outlineLevel="1" x14ac:dyDescent="0.2">
      <c r="A182" s="163"/>
      <c r="B182" s="177" t="s">
        <v>249</v>
      </c>
      <c r="C182" s="173">
        <v>2019</v>
      </c>
      <c r="D182" s="163"/>
      <c r="E182" s="163" t="s">
        <v>79</v>
      </c>
      <c r="F182" s="163"/>
      <c r="G182" s="163"/>
      <c r="H182" s="163"/>
      <c r="I182" s="163"/>
      <c r="J182" s="70"/>
      <c r="K182" s="178"/>
      <c r="L182" s="178"/>
      <c r="M182" s="178"/>
      <c r="N182" s="178"/>
      <c r="O182" s="178"/>
      <c r="P182" s="178"/>
      <c r="Q182" s="178"/>
      <c r="R182" s="178"/>
      <c r="S182" s="178"/>
      <c r="T182" s="85">
        <f t="shared" si="16"/>
        <v>4.72136460905241E-2</v>
      </c>
      <c r="U182" s="85">
        <f t="shared" ref="U182:U191" si="17">U166/$U$32</f>
        <v>3.9800930397915525E-2</v>
      </c>
      <c r="V182" s="85"/>
      <c r="W182" s="85"/>
      <c r="X182" s="85"/>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c r="AX182" s="163"/>
      <c r="AY182" s="163"/>
      <c r="AZ182" s="163"/>
      <c r="BA182" s="163"/>
      <c r="BB182" s="163"/>
      <c r="BC182" s="163"/>
      <c r="BD182" s="163"/>
      <c r="BE182" s="163"/>
      <c r="BF182" s="163"/>
      <c r="BG182" s="163"/>
      <c r="BH182" s="163"/>
      <c r="BI182" s="163"/>
      <c r="BJ182" s="163"/>
      <c r="BK182" s="163"/>
      <c r="BL182" s="163"/>
      <c r="BM182" s="163"/>
      <c r="BN182" s="163"/>
      <c r="BO182" s="163"/>
      <c r="BP182" s="163"/>
      <c r="BQ182" s="163"/>
      <c r="BR182" s="163"/>
      <c r="BS182" s="163"/>
      <c r="BT182" s="163"/>
      <c r="BU182" s="163"/>
      <c r="BV182" s="163"/>
      <c r="BW182" s="163"/>
      <c r="BX182" s="163"/>
      <c r="BY182" s="163"/>
      <c r="BZ182" s="163"/>
      <c r="CA182" s="163"/>
      <c r="CB182" s="163"/>
      <c r="CC182" s="163"/>
      <c r="CD182" s="163"/>
      <c r="CE182" s="163"/>
      <c r="CF182" s="163"/>
      <c r="CG182" s="163"/>
      <c r="CH182" s="163"/>
      <c r="CI182" s="163"/>
      <c r="CJ182" s="163"/>
      <c r="CK182" s="163"/>
      <c r="CL182" s="163"/>
      <c r="CM182" s="163"/>
      <c r="CN182" s="163"/>
      <c r="CO182" s="163"/>
      <c r="CP182" s="163"/>
      <c r="CQ182" s="163"/>
      <c r="CR182" s="163"/>
      <c r="CS182" s="163"/>
      <c r="CT182" s="163"/>
      <c r="CU182" s="163"/>
      <c r="CV182" s="163"/>
      <c r="CW182" s="163"/>
      <c r="CX182" s="163"/>
      <c r="CY182" s="163"/>
      <c r="CZ182" s="163"/>
      <c r="DA182" s="163"/>
      <c r="DB182" s="163"/>
      <c r="DC182" s="163"/>
      <c r="DD182" s="163"/>
      <c r="DE182" s="163"/>
      <c r="DF182" s="163"/>
      <c r="DG182" s="163"/>
      <c r="DH182" s="163"/>
      <c r="DI182" s="163"/>
      <c r="DJ182" s="16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c r="EJ182" s="163"/>
      <c r="EK182" s="163"/>
      <c r="EL182" s="163"/>
      <c r="EM182" s="163"/>
      <c r="EN182" s="163"/>
      <c r="EO182" s="163"/>
      <c r="EP182" s="163"/>
      <c r="EQ182" s="163"/>
      <c r="ER182" s="163"/>
      <c r="ES182" s="163"/>
      <c r="ET182" s="163"/>
      <c r="EU182" s="163"/>
      <c r="EV182" s="163"/>
      <c r="EW182" s="163"/>
      <c r="EX182" s="163"/>
      <c r="EY182" s="163"/>
      <c r="EZ182" s="163"/>
      <c r="FA182" s="163"/>
      <c r="FB182" s="163"/>
      <c r="FC182" s="163"/>
      <c r="FD182" s="163"/>
      <c r="FE182" s="163"/>
      <c r="FF182" s="163"/>
      <c r="FG182" s="163"/>
      <c r="FH182" s="163"/>
      <c r="FI182" s="163"/>
      <c r="FJ182" s="163"/>
      <c r="FK182" s="163"/>
      <c r="FL182" s="163"/>
      <c r="FM182" s="163"/>
      <c r="FN182" s="163"/>
      <c r="FO182" s="163"/>
      <c r="FP182" s="163"/>
      <c r="FQ182" s="163"/>
      <c r="FR182" s="163"/>
      <c r="FS182" s="163"/>
      <c r="FT182" s="163"/>
      <c r="FU182" s="163"/>
      <c r="FV182" s="163"/>
      <c r="FW182" s="163"/>
      <c r="FX182" s="163"/>
      <c r="FY182" s="163"/>
      <c r="FZ182" s="163"/>
      <c r="GA182" s="163"/>
      <c r="GB182" s="163"/>
      <c r="GC182" s="163"/>
      <c r="GD182" s="163"/>
      <c r="GE182" s="163"/>
      <c r="GF182" s="163"/>
      <c r="GG182" s="163"/>
      <c r="GH182" s="163"/>
      <c r="GI182" s="163"/>
      <c r="GJ182" s="163"/>
      <c r="GK182" s="163"/>
      <c r="GL182" s="163"/>
      <c r="GM182" s="163"/>
      <c r="GN182" s="163"/>
      <c r="GO182" s="163"/>
      <c r="GP182" s="163"/>
      <c r="GQ182" s="163"/>
      <c r="GR182" s="163"/>
      <c r="GS182" s="163"/>
      <c r="GT182" s="163"/>
      <c r="GU182" s="163"/>
      <c r="GV182" s="163"/>
      <c r="GW182" s="163"/>
      <c r="GX182" s="163"/>
      <c r="GY182" s="163"/>
      <c r="GZ182" s="163"/>
      <c r="HA182" s="163"/>
      <c r="HB182" s="163"/>
      <c r="HC182" s="163"/>
      <c r="HD182" s="163"/>
      <c r="HE182" s="163"/>
      <c r="HF182" s="163"/>
    </row>
    <row r="183" spans="1:214" outlineLevel="1" x14ac:dyDescent="0.2">
      <c r="A183" s="163"/>
      <c r="B183" s="177" t="s">
        <v>249</v>
      </c>
      <c r="C183" s="173">
        <v>2020</v>
      </c>
      <c r="D183" s="163"/>
      <c r="E183" s="163" t="s">
        <v>79</v>
      </c>
      <c r="F183" s="163"/>
      <c r="G183" s="163"/>
      <c r="H183" s="163"/>
      <c r="I183" s="163"/>
      <c r="J183" s="70"/>
      <c r="K183" s="178"/>
      <c r="L183" s="178"/>
      <c r="M183" s="178"/>
      <c r="N183" s="178"/>
      <c r="O183" s="178"/>
      <c r="P183" s="178"/>
      <c r="Q183" s="178"/>
      <c r="R183" s="178"/>
      <c r="S183" s="178"/>
      <c r="T183" s="85">
        <f t="shared" si="16"/>
        <v>4.7097870818314007E-2</v>
      </c>
      <c r="U183" s="85">
        <f t="shared" si="17"/>
        <v>3.9703332268294297E-2</v>
      </c>
      <c r="V183" s="85">
        <f t="shared" ref="V183:V192" si="18">V167/$V$32</f>
        <v>3.3469763405814389E-2</v>
      </c>
      <c r="W183" s="85"/>
      <c r="X183" s="85"/>
      <c r="Y183" s="163"/>
      <c r="Z183" s="163"/>
      <c r="AA183" s="163"/>
      <c r="AB183" s="163"/>
      <c r="AC183" s="163"/>
      <c r="AD183" s="163"/>
      <c r="AE183" s="163"/>
      <c r="AF183" s="163"/>
      <c r="AG183" s="163"/>
      <c r="AH183" s="163"/>
      <c r="AI183" s="163"/>
      <c r="AJ183" s="163"/>
      <c r="AK183" s="163"/>
      <c r="AL183" s="163"/>
      <c r="AM183" s="163"/>
      <c r="AN183" s="163"/>
      <c r="AO183" s="163"/>
      <c r="AP183" s="163"/>
      <c r="AQ183" s="163"/>
      <c r="AR183" s="163"/>
      <c r="AS183" s="163"/>
      <c r="AT183" s="163"/>
      <c r="AU183" s="163"/>
      <c r="AV183" s="163"/>
      <c r="AW183" s="163"/>
      <c r="AX183" s="163"/>
      <c r="AY183" s="163"/>
      <c r="AZ183" s="163"/>
      <c r="BA183" s="163"/>
      <c r="BB183" s="163"/>
      <c r="BC183" s="163"/>
      <c r="BD183" s="163"/>
      <c r="BE183" s="163"/>
      <c r="BF183" s="163"/>
      <c r="BG183" s="163"/>
      <c r="BH183" s="163"/>
      <c r="BI183" s="163"/>
      <c r="BJ183" s="163"/>
      <c r="BK183" s="163"/>
      <c r="BL183" s="163"/>
      <c r="BM183" s="163"/>
      <c r="BN183" s="163"/>
      <c r="BO183" s="163"/>
      <c r="BP183" s="163"/>
      <c r="BQ183" s="163"/>
      <c r="BR183" s="163"/>
      <c r="BS183" s="163"/>
      <c r="BT183" s="163"/>
      <c r="BU183" s="163"/>
      <c r="BV183" s="163"/>
      <c r="BW183" s="163"/>
      <c r="BX183" s="163"/>
      <c r="BY183" s="163"/>
      <c r="BZ183" s="163"/>
      <c r="CA183" s="163"/>
      <c r="CB183" s="163"/>
      <c r="CC183" s="163"/>
      <c r="CD183" s="163"/>
      <c r="CE183" s="163"/>
      <c r="CF183" s="163"/>
      <c r="CG183" s="163"/>
      <c r="CH183" s="163"/>
      <c r="CI183" s="163"/>
      <c r="CJ183" s="163"/>
      <c r="CK183" s="163"/>
      <c r="CL183" s="163"/>
      <c r="CM183" s="163"/>
      <c r="CN183" s="163"/>
      <c r="CO183" s="163"/>
      <c r="CP183" s="163"/>
      <c r="CQ183" s="163"/>
      <c r="CR183" s="163"/>
      <c r="CS183" s="163"/>
      <c r="CT183" s="163"/>
      <c r="CU183" s="163"/>
      <c r="CV183" s="163"/>
      <c r="CW183" s="163"/>
      <c r="CX183" s="163"/>
      <c r="CY183" s="163"/>
      <c r="CZ183" s="163"/>
      <c r="DA183" s="163"/>
      <c r="DB183" s="163"/>
      <c r="DC183" s="163"/>
      <c r="DD183" s="163"/>
      <c r="DE183" s="163"/>
      <c r="DF183" s="163"/>
      <c r="DG183" s="163"/>
      <c r="DH183" s="163"/>
      <c r="DI183" s="163"/>
      <c r="DJ183" s="163"/>
      <c r="DK183" s="163"/>
      <c r="DL183" s="163"/>
      <c r="DM183" s="163"/>
      <c r="DN183" s="163"/>
      <c r="DO183" s="163"/>
      <c r="DP183" s="163"/>
      <c r="DQ183" s="163"/>
      <c r="DR183" s="163"/>
      <c r="DS183" s="163"/>
      <c r="DT183" s="163"/>
      <c r="DU183" s="163"/>
      <c r="DV183" s="163"/>
      <c r="DW183" s="163"/>
      <c r="DX183" s="163"/>
      <c r="DY183" s="163"/>
      <c r="DZ183" s="163"/>
      <c r="EA183" s="163"/>
      <c r="EB183" s="163"/>
      <c r="EC183" s="163"/>
      <c r="ED183" s="163"/>
      <c r="EE183" s="163"/>
      <c r="EF183" s="163"/>
      <c r="EG183" s="163"/>
      <c r="EH183" s="163"/>
      <c r="EI183" s="163"/>
      <c r="EJ183" s="163"/>
      <c r="EK183" s="163"/>
      <c r="EL183" s="163"/>
      <c r="EM183" s="163"/>
      <c r="EN183" s="163"/>
      <c r="EO183" s="163"/>
      <c r="EP183" s="163"/>
      <c r="EQ183" s="163"/>
      <c r="ER183" s="163"/>
      <c r="ES183" s="163"/>
      <c r="ET183" s="163"/>
      <c r="EU183" s="163"/>
      <c r="EV183" s="163"/>
      <c r="EW183" s="163"/>
      <c r="EX183" s="163"/>
      <c r="EY183" s="163"/>
      <c r="EZ183" s="163"/>
      <c r="FA183" s="163"/>
      <c r="FB183" s="163"/>
      <c r="FC183" s="163"/>
      <c r="FD183" s="163"/>
      <c r="FE183" s="163"/>
      <c r="FF183" s="163"/>
      <c r="FG183" s="163"/>
      <c r="FH183" s="163"/>
      <c r="FI183" s="163"/>
      <c r="FJ183" s="163"/>
      <c r="FK183" s="163"/>
      <c r="FL183" s="163"/>
      <c r="FM183" s="163"/>
      <c r="FN183" s="163"/>
      <c r="FO183" s="163"/>
      <c r="FP183" s="163"/>
      <c r="FQ183" s="163"/>
      <c r="FR183" s="163"/>
      <c r="FS183" s="163"/>
      <c r="FT183" s="163"/>
      <c r="FU183" s="163"/>
      <c r="FV183" s="163"/>
      <c r="FW183" s="163"/>
      <c r="FX183" s="163"/>
      <c r="FY183" s="163"/>
      <c r="FZ183" s="163"/>
      <c r="GA183" s="163"/>
      <c r="GB183" s="163"/>
      <c r="GC183" s="163"/>
      <c r="GD183" s="163"/>
      <c r="GE183" s="163"/>
      <c r="GF183" s="163"/>
      <c r="GG183" s="163"/>
      <c r="GH183" s="163"/>
      <c r="GI183" s="163"/>
      <c r="GJ183" s="163"/>
      <c r="GK183" s="163"/>
      <c r="GL183" s="163"/>
      <c r="GM183" s="163"/>
      <c r="GN183" s="163"/>
      <c r="GO183" s="163"/>
      <c r="GP183" s="163"/>
      <c r="GQ183" s="163"/>
      <c r="GR183" s="163"/>
      <c r="GS183" s="163"/>
      <c r="GT183" s="163"/>
      <c r="GU183" s="163"/>
      <c r="GV183" s="163"/>
      <c r="GW183" s="163"/>
      <c r="GX183" s="163"/>
      <c r="GY183" s="163"/>
      <c r="GZ183" s="163"/>
      <c r="HA183" s="163"/>
      <c r="HB183" s="163"/>
      <c r="HC183" s="163"/>
      <c r="HD183" s="163"/>
      <c r="HE183" s="163"/>
      <c r="HF183" s="163"/>
    </row>
    <row r="184" spans="1:214" outlineLevel="1" x14ac:dyDescent="0.2">
      <c r="A184" s="163"/>
      <c r="B184" s="177" t="s">
        <v>249</v>
      </c>
      <c r="C184" s="173">
        <v>2021</v>
      </c>
      <c r="D184" s="163"/>
      <c r="E184" s="163" t="s">
        <v>79</v>
      </c>
      <c r="F184" s="163"/>
      <c r="G184" s="163"/>
      <c r="H184" s="163"/>
      <c r="I184" s="163"/>
      <c r="J184" s="70"/>
      <c r="K184" s="178"/>
      <c r="L184" s="178"/>
      <c r="M184" s="178"/>
      <c r="N184" s="178"/>
      <c r="O184" s="178"/>
      <c r="P184" s="178"/>
      <c r="Q184" s="178"/>
      <c r="R184" s="178"/>
      <c r="S184" s="178"/>
      <c r="T184" s="85">
        <f t="shared" si="16"/>
        <v>3.9391294539169106E-2</v>
      </c>
      <c r="U184" s="85">
        <f t="shared" si="17"/>
        <v>3.3206716745223436E-2</v>
      </c>
      <c r="V184" s="85">
        <f t="shared" si="18"/>
        <v>2.7993140360011177E-2</v>
      </c>
      <c r="W184" s="85">
        <f t="shared" ref="W184:W193" si="19">W168/$W$32</f>
        <v>2.3598114599149719E-2</v>
      </c>
      <c r="X184" s="85"/>
      <c r="Y184" s="163"/>
      <c r="Z184" s="163"/>
      <c r="AA184" s="163"/>
      <c r="AB184" s="163"/>
      <c r="AC184" s="163"/>
      <c r="AD184" s="163"/>
      <c r="AE184" s="163"/>
      <c r="AF184" s="163"/>
      <c r="AG184" s="163"/>
      <c r="AH184" s="163"/>
      <c r="AI184" s="163"/>
      <c r="AJ184" s="163"/>
      <c r="AK184" s="163"/>
      <c r="AL184" s="163"/>
      <c r="AM184" s="163"/>
      <c r="AN184" s="163"/>
      <c r="AO184" s="163"/>
      <c r="AP184" s="163"/>
      <c r="AQ184" s="163"/>
      <c r="AR184" s="163"/>
      <c r="AS184" s="163"/>
      <c r="AT184" s="163"/>
      <c r="AU184" s="163"/>
      <c r="AV184" s="163"/>
      <c r="AW184" s="163"/>
      <c r="AX184" s="163"/>
      <c r="AY184" s="163"/>
      <c r="AZ184" s="163"/>
      <c r="BA184" s="163"/>
      <c r="BB184" s="163"/>
      <c r="BC184" s="163"/>
      <c r="BD184" s="163"/>
      <c r="BE184" s="163"/>
      <c r="BF184" s="163"/>
      <c r="BG184" s="163"/>
      <c r="BH184" s="163"/>
      <c r="BI184" s="163"/>
      <c r="BJ184" s="163"/>
      <c r="BK184" s="163"/>
      <c r="BL184" s="163"/>
      <c r="BM184" s="163"/>
      <c r="BN184" s="163"/>
      <c r="BO184" s="163"/>
      <c r="BP184" s="163"/>
      <c r="BQ184" s="163"/>
      <c r="BR184" s="163"/>
      <c r="BS184" s="163"/>
      <c r="BT184" s="163"/>
      <c r="BU184" s="163"/>
      <c r="BV184" s="163"/>
      <c r="BW184" s="163"/>
      <c r="BX184" s="163"/>
      <c r="BY184" s="163"/>
      <c r="BZ184" s="163"/>
      <c r="CA184" s="163"/>
      <c r="CB184" s="163"/>
      <c r="CC184" s="163"/>
      <c r="CD184" s="163"/>
      <c r="CE184" s="163"/>
      <c r="CF184" s="163"/>
      <c r="CG184" s="163"/>
      <c r="CH184" s="163"/>
      <c r="CI184" s="163"/>
      <c r="CJ184" s="163"/>
      <c r="CK184" s="163"/>
      <c r="CL184" s="163"/>
      <c r="CM184" s="163"/>
      <c r="CN184" s="163"/>
      <c r="CO184" s="163"/>
      <c r="CP184" s="163"/>
      <c r="CQ184" s="163"/>
      <c r="CR184" s="163"/>
      <c r="CS184" s="163"/>
      <c r="CT184" s="163"/>
      <c r="CU184" s="163"/>
      <c r="CV184" s="163"/>
      <c r="CW184" s="163"/>
      <c r="CX184" s="163"/>
      <c r="CY184" s="163"/>
      <c r="CZ184" s="163"/>
      <c r="DA184" s="163"/>
      <c r="DB184" s="163"/>
      <c r="DC184" s="163"/>
      <c r="DD184" s="163"/>
      <c r="DE184" s="163"/>
      <c r="DF184" s="163"/>
      <c r="DG184" s="163"/>
      <c r="DH184" s="163"/>
      <c r="DI184" s="163"/>
      <c r="DJ184" s="163"/>
      <c r="DK184" s="163"/>
      <c r="DL184" s="163"/>
      <c r="DM184" s="163"/>
      <c r="DN184" s="163"/>
      <c r="DO184" s="163"/>
      <c r="DP184" s="163"/>
      <c r="DQ184" s="163"/>
      <c r="DR184" s="163"/>
      <c r="DS184" s="163"/>
      <c r="DT184" s="163"/>
      <c r="DU184" s="163"/>
      <c r="DV184" s="163"/>
      <c r="DW184" s="163"/>
      <c r="DX184" s="163"/>
      <c r="DY184" s="163"/>
      <c r="DZ184" s="163"/>
      <c r="EA184" s="163"/>
      <c r="EB184" s="163"/>
      <c r="EC184" s="163"/>
      <c r="ED184" s="163"/>
      <c r="EE184" s="163"/>
      <c r="EF184" s="163"/>
      <c r="EG184" s="163"/>
      <c r="EH184" s="163"/>
      <c r="EI184" s="163"/>
      <c r="EJ184" s="163"/>
      <c r="EK184" s="163"/>
      <c r="EL184" s="163"/>
      <c r="EM184" s="163"/>
      <c r="EN184" s="163"/>
      <c r="EO184" s="163"/>
      <c r="EP184" s="163"/>
      <c r="EQ184" s="163"/>
      <c r="ER184" s="163"/>
      <c r="ES184" s="163"/>
      <c r="ET184" s="163"/>
      <c r="EU184" s="163"/>
      <c r="EV184" s="163"/>
      <c r="EW184" s="163"/>
      <c r="EX184" s="163"/>
      <c r="EY184" s="163"/>
      <c r="EZ184" s="163"/>
      <c r="FA184" s="163"/>
      <c r="FB184" s="163"/>
      <c r="FC184" s="163"/>
      <c r="FD184" s="163"/>
      <c r="FE184" s="163"/>
      <c r="FF184" s="163"/>
      <c r="FG184" s="163"/>
      <c r="FH184" s="163"/>
      <c r="FI184" s="163"/>
      <c r="FJ184" s="163"/>
      <c r="FK184" s="163"/>
      <c r="FL184" s="163"/>
      <c r="FM184" s="163"/>
      <c r="FN184" s="163"/>
      <c r="FO184" s="163"/>
      <c r="FP184" s="163"/>
      <c r="FQ184" s="163"/>
      <c r="FR184" s="163"/>
      <c r="FS184" s="163"/>
      <c r="FT184" s="163"/>
      <c r="FU184" s="163"/>
      <c r="FV184" s="163"/>
      <c r="FW184" s="163"/>
      <c r="FX184" s="163"/>
      <c r="FY184" s="163"/>
      <c r="FZ184" s="163"/>
      <c r="GA184" s="163"/>
      <c r="GB184" s="163"/>
      <c r="GC184" s="163"/>
      <c r="GD184" s="163"/>
      <c r="GE184" s="163"/>
      <c r="GF184" s="163"/>
      <c r="GG184" s="163"/>
      <c r="GH184" s="163"/>
      <c r="GI184" s="163"/>
      <c r="GJ184" s="163"/>
      <c r="GK184" s="163"/>
      <c r="GL184" s="163"/>
      <c r="GM184" s="163"/>
      <c r="GN184" s="163"/>
      <c r="GO184" s="163"/>
      <c r="GP184" s="163"/>
      <c r="GQ184" s="163"/>
      <c r="GR184" s="163"/>
      <c r="GS184" s="163"/>
      <c r="GT184" s="163"/>
      <c r="GU184" s="163"/>
      <c r="GV184" s="163"/>
      <c r="GW184" s="163"/>
      <c r="GX184" s="163"/>
      <c r="GY184" s="163"/>
      <c r="GZ184" s="163"/>
      <c r="HA184" s="163"/>
      <c r="HB184" s="163"/>
      <c r="HC184" s="163"/>
      <c r="HD184" s="163"/>
      <c r="HE184" s="163"/>
      <c r="HF184" s="163"/>
    </row>
    <row r="185" spans="1:214" outlineLevel="1" x14ac:dyDescent="0.2">
      <c r="A185" s="163"/>
      <c r="B185" s="177" t="s">
        <v>249</v>
      </c>
      <c r="C185" s="173">
        <v>2022</v>
      </c>
      <c r="D185" s="163"/>
      <c r="E185" s="163" t="s">
        <v>79</v>
      </c>
      <c r="F185" s="163"/>
      <c r="G185" s="163"/>
      <c r="H185" s="163"/>
      <c r="I185" s="163"/>
      <c r="J185" s="70"/>
      <c r="K185" s="178"/>
      <c r="L185" s="178"/>
      <c r="M185" s="178"/>
      <c r="N185" s="178"/>
      <c r="O185" s="178"/>
      <c r="P185" s="178"/>
      <c r="Q185" s="178"/>
      <c r="R185" s="178"/>
      <c r="S185" s="178"/>
      <c r="T185" s="85">
        <f t="shared" si="16"/>
        <v>5.0057040972355867E-2</v>
      </c>
      <c r="U185" s="85">
        <f t="shared" si="17"/>
        <v>4.2197901849105539E-2</v>
      </c>
      <c r="V185" s="85">
        <f t="shared" si="18"/>
        <v>3.5572676408302299E-2</v>
      </c>
      <c r="W185" s="85">
        <f t="shared" si="19"/>
        <v>2.9987635673800909E-2</v>
      </c>
      <c r="X185" s="85">
        <f t="shared" ref="X185:X194" si="20">X169/$X$32</f>
        <v>2.5279466829623742E-2</v>
      </c>
      <c r="Y185" s="163"/>
      <c r="Z185" s="163"/>
      <c r="AA185" s="163"/>
      <c r="AB185" s="163"/>
      <c r="AC185" s="163"/>
      <c r="AD185" s="163"/>
      <c r="AE185" s="163"/>
      <c r="AF185" s="163"/>
      <c r="AG185" s="163"/>
      <c r="AH185" s="163"/>
      <c r="AI185" s="163"/>
      <c r="AJ185" s="163"/>
      <c r="AK185" s="163"/>
      <c r="AL185" s="163"/>
      <c r="AM185" s="163"/>
      <c r="AN185" s="163"/>
      <c r="AO185" s="163"/>
      <c r="AP185" s="163"/>
      <c r="AQ185" s="163"/>
      <c r="AR185" s="163"/>
      <c r="AS185" s="163"/>
      <c r="AT185" s="163"/>
      <c r="AU185" s="163"/>
      <c r="AV185" s="163"/>
      <c r="AW185" s="163"/>
      <c r="AX185" s="163"/>
      <c r="AY185" s="163"/>
      <c r="AZ185" s="163"/>
      <c r="BA185" s="163"/>
      <c r="BB185" s="163"/>
      <c r="BC185" s="163"/>
      <c r="BD185" s="163"/>
      <c r="BE185" s="163"/>
      <c r="BF185" s="163"/>
      <c r="BG185" s="163"/>
      <c r="BH185" s="163"/>
      <c r="BI185" s="163"/>
      <c r="BJ185" s="163"/>
      <c r="BK185" s="163"/>
      <c r="BL185" s="163"/>
      <c r="BM185" s="163"/>
      <c r="BN185" s="163"/>
      <c r="BO185" s="163"/>
      <c r="BP185" s="163"/>
      <c r="BQ185" s="163"/>
      <c r="BR185" s="163"/>
      <c r="BS185" s="163"/>
      <c r="BT185" s="163"/>
      <c r="BU185" s="163"/>
      <c r="BV185" s="163"/>
      <c r="BW185" s="163"/>
      <c r="BX185" s="163"/>
      <c r="BY185" s="163"/>
      <c r="BZ185" s="163"/>
      <c r="CA185" s="163"/>
      <c r="CB185" s="163"/>
      <c r="CC185" s="163"/>
      <c r="CD185" s="163"/>
      <c r="CE185" s="163"/>
      <c r="CF185" s="163"/>
      <c r="CG185" s="163"/>
      <c r="CH185" s="163"/>
      <c r="CI185" s="163"/>
      <c r="CJ185" s="163"/>
      <c r="CK185" s="163"/>
      <c r="CL185" s="163"/>
      <c r="CM185" s="163"/>
      <c r="CN185" s="163"/>
      <c r="CO185" s="163"/>
      <c r="CP185" s="163"/>
      <c r="CQ185" s="163"/>
      <c r="CR185" s="163"/>
      <c r="CS185" s="163"/>
      <c r="CT185" s="163"/>
      <c r="CU185" s="163"/>
      <c r="CV185" s="163"/>
      <c r="CW185" s="163"/>
      <c r="CX185" s="163"/>
      <c r="CY185" s="163"/>
      <c r="CZ185" s="163"/>
      <c r="DA185" s="163"/>
      <c r="DB185" s="163"/>
      <c r="DC185" s="163"/>
      <c r="DD185" s="163"/>
      <c r="DE185" s="163"/>
      <c r="DF185" s="163"/>
      <c r="DG185" s="163"/>
      <c r="DH185" s="163"/>
      <c r="DI185" s="163"/>
      <c r="DJ185" s="163"/>
      <c r="DK185" s="163"/>
      <c r="DL185" s="163"/>
      <c r="DM185" s="163"/>
      <c r="DN185" s="163"/>
      <c r="DO185" s="163"/>
      <c r="DP185" s="163"/>
      <c r="DQ185" s="163"/>
      <c r="DR185" s="163"/>
      <c r="DS185" s="163"/>
      <c r="DT185" s="163"/>
      <c r="DU185" s="163"/>
      <c r="DV185" s="163"/>
      <c r="DW185" s="163"/>
      <c r="DX185" s="163"/>
      <c r="DY185" s="163"/>
      <c r="DZ185" s="163"/>
      <c r="EA185" s="163"/>
      <c r="EB185" s="163"/>
      <c r="EC185" s="163"/>
      <c r="ED185" s="163"/>
      <c r="EE185" s="163"/>
      <c r="EF185" s="163"/>
      <c r="EG185" s="163"/>
      <c r="EH185" s="163"/>
      <c r="EI185" s="163"/>
      <c r="EJ185" s="163"/>
      <c r="EK185" s="163"/>
      <c r="EL185" s="163"/>
      <c r="EM185" s="163"/>
      <c r="EN185" s="163"/>
      <c r="EO185" s="163"/>
      <c r="EP185" s="163"/>
      <c r="EQ185" s="163"/>
      <c r="ER185" s="163"/>
      <c r="ES185" s="163"/>
      <c r="ET185" s="163"/>
      <c r="EU185" s="163"/>
      <c r="EV185" s="163"/>
      <c r="EW185" s="163"/>
      <c r="EX185" s="163"/>
      <c r="EY185" s="163"/>
      <c r="EZ185" s="163"/>
      <c r="FA185" s="163"/>
      <c r="FB185" s="163"/>
      <c r="FC185" s="163"/>
      <c r="FD185" s="163"/>
      <c r="FE185" s="163"/>
      <c r="FF185" s="163"/>
      <c r="FG185" s="163"/>
      <c r="FH185" s="163"/>
      <c r="FI185" s="163"/>
      <c r="FJ185" s="163"/>
      <c r="FK185" s="163"/>
      <c r="FL185" s="163"/>
      <c r="FM185" s="163"/>
      <c r="FN185" s="163"/>
      <c r="FO185" s="163"/>
      <c r="FP185" s="163"/>
      <c r="FQ185" s="163"/>
      <c r="FR185" s="163"/>
      <c r="FS185" s="163"/>
      <c r="FT185" s="163"/>
      <c r="FU185" s="163"/>
      <c r="FV185" s="163"/>
      <c r="FW185" s="163"/>
      <c r="FX185" s="163"/>
      <c r="FY185" s="163"/>
      <c r="FZ185" s="163"/>
      <c r="GA185" s="163"/>
      <c r="GB185" s="163"/>
      <c r="GC185" s="163"/>
      <c r="GD185" s="163"/>
      <c r="GE185" s="163"/>
      <c r="GF185" s="163"/>
      <c r="GG185" s="163"/>
      <c r="GH185" s="163"/>
      <c r="GI185" s="163"/>
      <c r="GJ185" s="163"/>
      <c r="GK185" s="163"/>
      <c r="GL185" s="163"/>
      <c r="GM185" s="163"/>
      <c r="GN185" s="163"/>
      <c r="GO185" s="163"/>
      <c r="GP185" s="163"/>
      <c r="GQ185" s="163"/>
      <c r="GR185" s="163"/>
      <c r="GS185" s="163"/>
      <c r="GT185" s="163"/>
      <c r="GU185" s="163"/>
      <c r="GV185" s="163"/>
      <c r="GW185" s="163"/>
      <c r="GX185" s="163"/>
      <c r="GY185" s="163"/>
      <c r="GZ185" s="163"/>
      <c r="HA185" s="163"/>
      <c r="HB185" s="163"/>
      <c r="HC185" s="163"/>
      <c r="HD185" s="163"/>
      <c r="HE185" s="163"/>
      <c r="HF185" s="163"/>
    </row>
    <row r="186" spans="1:214" outlineLevel="1" x14ac:dyDescent="0.2">
      <c r="A186" s="163"/>
      <c r="B186" s="177" t="s">
        <v>249</v>
      </c>
      <c r="C186" s="173">
        <v>2023</v>
      </c>
      <c r="D186" s="163"/>
      <c r="E186" s="163" t="s">
        <v>79</v>
      </c>
      <c r="F186" s="163"/>
      <c r="G186" s="163"/>
      <c r="H186" s="163"/>
      <c r="I186" s="163"/>
      <c r="J186" s="70"/>
      <c r="K186" s="178"/>
      <c r="L186" s="178"/>
      <c r="M186" s="178"/>
      <c r="N186" s="178"/>
      <c r="O186" s="178"/>
      <c r="P186" s="178"/>
      <c r="Q186" s="178"/>
      <c r="R186" s="178"/>
      <c r="S186" s="178"/>
      <c r="T186" s="85">
        <f t="shared" si="16"/>
        <v>6.9697186546773079E-2</v>
      </c>
      <c r="U186" s="85">
        <f t="shared" si="17"/>
        <v>5.8754472496361627E-2</v>
      </c>
      <c r="V186" s="85">
        <f t="shared" si="18"/>
        <v>4.952980470752652E-2</v>
      </c>
      <c r="W186" s="85">
        <f t="shared" si="19"/>
        <v>4.1753443612614002E-2</v>
      </c>
      <c r="X186" s="85">
        <f t="shared" si="20"/>
        <v>3.5197999745935175E-2</v>
      </c>
      <c r="Y186" s="163"/>
      <c r="Z186" s="163"/>
      <c r="AA186" s="163"/>
      <c r="AB186" s="163"/>
      <c r="AC186" s="163"/>
      <c r="AD186" s="163"/>
      <c r="AE186" s="163"/>
      <c r="AF186" s="163"/>
      <c r="AG186" s="163"/>
      <c r="AH186" s="163"/>
      <c r="AI186" s="163"/>
      <c r="AJ186" s="163"/>
      <c r="AK186" s="163"/>
      <c r="AL186" s="163"/>
      <c r="AM186" s="163"/>
      <c r="AN186" s="163"/>
      <c r="AO186" s="163"/>
      <c r="AP186" s="163"/>
      <c r="AQ186" s="163"/>
      <c r="AR186" s="163"/>
      <c r="AS186" s="163"/>
      <c r="AT186" s="163"/>
      <c r="AU186" s="163"/>
      <c r="AV186" s="163"/>
      <c r="AW186" s="163"/>
      <c r="AX186" s="163"/>
      <c r="AY186" s="163"/>
      <c r="AZ186" s="163"/>
      <c r="BA186" s="163"/>
      <c r="BB186" s="163"/>
      <c r="BC186" s="163"/>
      <c r="BD186" s="163"/>
      <c r="BE186" s="163"/>
      <c r="BF186" s="163"/>
      <c r="BG186" s="163"/>
      <c r="BH186" s="163"/>
      <c r="BI186" s="163"/>
      <c r="BJ186" s="163"/>
      <c r="BK186" s="163"/>
      <c r="BL186" s="163"/>
      <c r="BM186" s="163"/>
      <c r="BN186" s="163"/>
      <c r="BO186" s="163"/>
      <c r="BP186" s="163"/>
      <c r="BQ186" s="163"/>
      <c r="BR186" s="163"/>
      <c r="BS186" s="163"/>
      <c r="BT186" s="163"/>
      <c r="BU186" s="163"/>
      <c r="BV186" s="163"/>
      <c r="BW186" s="163"/>
      <c r="BX186" s="163"/>
      <c r="BY186" s="163"/>
      <c r="BZ186" s="163"/>
      <c r="CA186" s="163"/>
      <c r="CB186" s="163"/>
      <c r="CC186" s="163"/>
      <c r="CD186" s="163"/>
      <c r="CE186" s="163"/>
      <c r="CF186" s="163"/>
      <c r="CG186" s="163"/>
      <c r="CH186" s="163"/>
      <c r="CI186" s="163"/>
      <c r="CJ186" s="163"/>
      <c r="CK186" s="163"/>
      <c r="CL186" s="163"/>
      <c r="CM186" s="163"/>
      <c r="CN186" s="163"/>
      <c r="CO186" s="163"/>
      <c r="CP186" s="163"/>
      <c r="CQ186" s="163"/>
      <c r="CR186" s="163"/>
      <c r="CS186" s="163"/>
      <c r="CT186" s="163"/>
      <c r="CU186" s="163"/>
      <c r="CV186" s="163"/>
      <c r="CW186" s="163"/>
      <c r="CX186" s="163"/>
      <c r="CY186" s="163"/>
      <c r="CZ186" s="163"/>
      <c r="DA186" s="163"/>
      <c r="DB186" s="163"/>
      <c r="DC186" s="163"/>
      <c r="DD186" s="163"/>
      <c r="DE186" s="163"/>
      <c r="DF186" s="163"/>
      <c r="DG186" s="163"/>
      <c r="DH186" s="163"/>
      <c r="DI186" s="163"/>
      <c r="DJ186" s="163"/>
      <c r="DK186" s="163"/>
      <c r="DL186" s="163"/>
      <c r="DM186" s="163"/>
      <c r="DN186" s="163"/>
      <c r="DO186" s="163"/>
      <c r="DP186" s="163"/>
      <c r="DQ186" s="163"/>
      <c r="DR186" s="163"/>
      <c r="DS186" s="163"/>
      <c r="DT186" s="163"/>
      <c r="DU186" s="163"/>
      <c r="DV186" s="163"/>
      <c r="DW186" s="163"/>
      <c r="DX186" s="163"/>
      <c r="DY186" s="163"/>
      <c r="DZ186" s="163"/>
      <c r="EA186" s="163"/>
      <c r="EB186" s="163"/>
      <c r="EC186" s="163"/>
      <c r="ED186" s="163"/>
      <c r="EE186" s="163"/>
      <c r="EF186" s="163"/>
      <c r="EG186" s="163"/>
      <c r="EH186" s="163"/>
      <c r="EI186" s="163"/>
      <c r="EJ186" s="163"/>
      <c r="EK186" s="163"/>
      <c r="EL186" s="163"/>
      <c r="EM186" s="163"/>
      <c r="EN186" s="163"/>
      <c r="EO186" s="163"/>
      <c r="EP186" s="163"/>
      <c r="EQ186" s="163"/>
      <c r="ER186" s="163"/>
      <c r="ES186" s="163"/>
      <c r="ET186" s="163"/>
      <c r="EU186" s="163"/>
      <c r="EV186" s="163"/>
      <c r="EW186" s="163"/>
      <c r="EX186" s="163"/>
      <c r="EY186" s="163"/>
      <c r="EZ186" s="163"/>
      <c r="FA186" s="163"/>
      <c r="FB186" s="163"/>
      <c r="FC186" s="163"/>
      <c r="FD186" s="163"/>
      <c r="FE186" s="163"/>
      <c r="FF186" s="163"/>
      <c r="FG186" s="163"/>
      <c r="FH186" s="163"/>
      <c r="FI186" s="163"/>
      <c r="FJ186" s="163"/>
      <c r="FK186" s="163"/>
      <c r="FL186" s="163"/>
      <c r="FM186" s="163"/>
      <c r="FN186" s="163"/>
      <c r="FO186" s="163"/>
      <c r="FP186" s="163"/>
      <c r="FQ186" s="163"/>
      <c r="FR186" s="163"/>
      <c r="FS186" s="163"/>
      <c r="FT186" s="163"/>
      <c r="FU186" s="163"/>
      <c r="FV186" s="163"/>
      <c r="FW186" s="163"/>
      <c r="FX186" s="163"/>
      <c r="FY186" s="163"/>
      <c r="FZ186" s="163"/>
      <c r="GA186" s="163"/>
      <c r="GB186" s="163"/>
      <c r="GC186" s="163"/>
      <c r="GD186" s="163"/>
      <c r="GE186" s="163"/>
      <c r="GF186" s="163"/>
      <c r="GG186" s="163"/>
      <c r="GH186" s="163"/>
      <c r="GI186" s="163"/>
      <c r="GJ186" s="163"/>
      <c r="GK186" s="163"/>
      <c r="GL186" s="163"/>
      <c r="GM186" s="163"/>
      <c r="GN186" s="163"/>
      <c r="GO186" s="163"/>
      <c r="GP186" s="163"/>
      <c r="GQ186" s="163"/>
      <c r="GR186" s="163"/>
      <c r="GS186" s="163"/>
      <c r="GT186" s="163"/>
      <c r="GU186" s="163"/>
      <c r="GV186" s="163"/>
      <c r="GW186" s="163"/>
      <c r="GX186" s="163"/>
      <c r="GY186" s="163"/>
      <c r="GZ186" s="163"/>
      <c r="HA186" s="163"/>
      <c r="HB186" s="163"/>
      <c r="HC186" s="163"/>
      <c r="HD186" s="163"/>
      <c r="HE186" s="163"/>
      <c r="HF186" s="163"/>
    </row>
    <row r="187" spans="1:214" outlineLevel="1" x14ac:dyDescent="0.2">
      <c r="A187" s="163"/>
      <c r="B187" s="177" t="s">
        <v>249</v>
      </c>
      <c r="C187" s="173">
        <v>2024</v>
      </c>
      <c r="D187" s="163"/>
      <c r="E187" s="163" t="s">
        <v>79</v>
      </c>
      <c r="F187" s="163"/>
      <c r="G187" s="163"/>
      <c r="H187" s="163"/>
      <c r="I187" s="163"/>
      <c r="J187" s="70"/>
      <c r="K187" s="178"/>
      <c r="L187" s="178"/>
      <c r="M187" s="178"/>
      <c r="N187" s="178"/>
      <c r="O187" s="178"/>
      <c r="P187" s="178"/>
      <c r="Q187" s="178"/>
      <c r="R187" s="178"/>
      <c r="S187" s="178"/>
      <c r="T187" s="85">
        <f t="shared" si="16"/>
        <v>0.14043587057139595</v>
      </c>
      <c r="U187" s="85">
        <f t="shared" si="17"/>
        <v>0.11838692354464499</v>
      </c>
      <c r="V187" s="85">
        <f t="shared" si="18"/>
        <v>9.9799742112470627E-2</v>
      </c>
      <c r="W187" s="85">
        <f t="shared" si="19"/>
        <v>8.4130816373141265E-2</v>
      </c>
      <c r="X187" s="85">
        <f t="shared" si="20"/>
        <v>7.0921969473974958E-2</v>
      </c>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3"/>
      <c r="AY187" s="163"/>
      <c r="AZ187" s="163"/>
      <c r="BA187" s="163"/>
      <c r="BB187" s="163"/>
      <c r="BC187" s="163"/>
      <c r="BD187" s="163"/>
      <c r="BE187" s="163"/>
      <c r="BF187" s="163"/>
      <c r="BG187" s="163"/>
      <c r="BH187" s="163"/>
      <c r="BI187" s="163"/>
      <c r="BJ187" s="163"/>
      <c r="BK187" s="163"/>
      <c r="BL187" s="163"/>
      <c r="BM187" s="163"/>
      <c r="BN187" s="163"/>
      <c r="BO187" s="163"/>
      <c r="BP187" s="163"/>
      <c r="BQ187" s="163"/>
      <c r="BR187" s="163"/>
      <c r="BS187" s="163"/>
      <c r="BT187" s="163"/>
      <c r="BU187" s="163"/>
      <c r="BV187" s="163"/>
      <c r="BW187" s="163"/>
      <c r="BX187" s="163"/>
      <c r="BY187" s="163"/>
      <c r="BZ187" s="163"/>
      <c r="CA187" s="163"/>
      <c r="CB187" s="163"/>
      <c r="CC187" s="163"/>
      <c r="CD187" s="163"/>
      <c r="CE187" s="163"/>
      <c r="CF187" s="163"/>
      <c r="CG187" s="163"/>
      <c r="CH187" s="163"/>
      <c r="CI187" s="163"/>
      <c r="CJ187" s="163"/>
      <c r="CK187" s="163"/>
      <c r="CL187" s="163"/>
      <c r="CM187" s="163"/>
      <c r="CN187" s="163"/>
      <c r="CO187" s="163"/>
      <c r="CP187" s="163"/>
      <c r="CQ187" s="163"/>
      <c r="CR187" s="163"/>
      <c r="CS187" s="163"/>
      <c r="CT187" s="163"/>
      <c r="CU187" s="163"/>
      <c r="CV187" s="163"/>
      <c r="CW187" s="163"/>
      <c r="CX187" s="163"/>
      <c r="CY187" s="163"/>
      <c r="CZ187" s="163"/>
      <c r="DA187" s="163"/>
      <c r="DB187" s="163"/>
      <c r="DC187" s="163"/>
      <c r="DD187" s="163"/>
      <c r="DE187" s="163"/>
      <c r="DF187" s="163"/>
      <c r="DG187" s="163"/>
      <c r="DH187" s="163"/>
      <c r="DI187" s="163"/>
      <c r="DJ187" s="163"/>
      <c r="DK187" s="163"/>
      <c r="DL187" s="163"/>
      <c r="DM187" s="163"/>
      <c r="DN187" s="163"/>
      <c r="DO187" s="163"/>
      <c r="DP187" s="163"/>
      <c r="DQ187" s="163"/>
      <c r="DR187" s="163"/>
      <c r="DS187" s="163"/>
      <c r="DT187" s="163"/>
      <c r="DU187" s="163"/>
      <c r="DV187" s="163"/>
      <c r="DW187" s="163"/>
      <c r="DX187" s="163"/>
      <c r="DY187" s="163"/>
      <c r="DZ187" s="163"/>
      <c r="EA187" s="163"/>
      <c r="EB187" s="163"/>
      <c r="EC187" s="163"/>
      <c r="ED187" s="163"/>
      <c r="EE187" s="163"/>
      <c r="EF187" s="163"/>
      <c r="EG187" s="163"/>
      <c r="EH187" s="163"/>
      <c r="EI187" s="163"/>
      <c r="EJ187" s="163"/>
      <c r="EK187" s="163"/>
      <c r="EL187" s="163"/>
      <c r="EM187" s="163"/>
      <c r="EN187" s="163"/>
      <c r="EO187" s="163"/>
      <c r="EP187" s="163"/>
      <c r="EQ187" s="163"/>
      <c r="ER187" s="163"/>
      <c r="ES187" s="163"/>
      <c r="ET187" s="163"/>
      <c r="EU187" s="163"/>
      <c r="EV187" s="163"/>
      <c r="EW187" s="163"/>
      <c r="EX187" s="163"/>
      <c r="EY187" s="163"/>
      <c r="EZ187" s="163"/>
      <c r="FA187" s="163"/>
      <c r="FB187" s="163"/>
      <c r="FC187" s="163"/>
      <c r="FD187" s="163"/>
      <c r="FE187" s="163"/>
      <c r="FF187" s="163"/>
      <c r="FG187" s="163"/>
      <c r="FH187" s="163"/>
      <c r="FI187" s="163"/>
      <c r="FJ187" s="163"/>
      <c r="FK187" s="163"/>
      <c r="FL187" s="163"/>
      <c r="FM187" s="163"/>
      <c r="FN187" s="163"/>
      <c r="FO187" s="163"/>
      <c r="FP187" s="163"/>
      <c r="FQ187" s="163"/>
      <c r="FR187" s="163"/>
      <c r="FS187" s="163"/>
      <c r="FT187" s="163"/>
      <c r="FU187" s="163"/>
      <c r="FV187" s="163"/>
      <c r="FW187" s="163"/>
      <c r="FX187" s="163"/>
      <c r="FY187" s="163"/>
      <c r="FZ187" s="163"/>
      <c r="GA187" s="163"/>
      <c r="GB187" s="163"/>
      <c r="GC187" s="163"/>
      <c r="GD187" s="163"/>
      <c r="GE187" s="163"/>
      <c r="GF187" s="163"/>
      <c r="GG187" s="163"/>
      <c r="GH187" s="163"/>
      <c r="GI187" s="163"/>
      <c r="GJ187" s="163"/>
      <c r="GK187" s="163"/>
      <c r="GL187" s="163"/>
      <c r="GM187" s="163"/>
      <c r="GN187" s="163"/>
      <c r="GO187" s="163"/>
      <c r="GP187" s="163"/>
      <c r="GQ187" s="163"/>
      <c r="GR187" s="163"/>
      <c r="GS187" s="163"/>
      <c r="GT187" s="163"/>
      <c r="GU187" s="163"/>
      <c r="GV187" s="163"/>
      <c r="GW187" s="163"/>
      <c r="GX187" s="163"/>
      <c r="GY187" s="163"/>
      <c r="GZ187" s="163"/>
      <c r="HA187" s="163"/>
      <c r="HB187" s="163"/>
      <c r="HC187" s="163"/>
      <c r="HD187" s="163"/>
      <c r="HE187" s="163"/>
      <c r="HF187" s="163"/>
    </row>
    <row r="188" spans="1:214" outlineLevel="1" x14ac:dyDescent="0.2">
      <c r="A188" s="163"/>
      <c r="B188" s="177" t="s">
        <v>249</v>
      </c>
      <c r="C188" s="173">
        <v>2025</v>
      </c>
      <c r="D188" s="163"/>
      <c r="E188" s="163" t="s">
        <v>79</v>
      </c>
      <c r="F188" s="163"/>
      <c r="G188" s="163"/>
      <c r="H188" s="163"/>
      <c r="I188" s="163"/>
      <c r="J188" s="70"/>
      <c r="K188" s="178"/>
      <c r="L188" s="178"/>
      <c r="M188" s="178"/>
      <c r="N188" s="178"/>
      <c r="O188" s="178"/>
      <c r="P188" s="178"/>
      <c r="Q188" s="178"/>
      <c r="R188" s="178"/>
      <c r="S188" s="178"/>
      <c r="T188" s="85">
        <f t="shared" si="16"/>
        <v>0.17574222930633343</v>
      </c>
      <c r="U188" s="85">
        <f t="shared" si="17"/>
        <v>0.14815005439708548</v>
      </c>
      <c r="V188" s="85">
        <f t="shared" si="18"/>
        <v>0.12488995220153615</v>
      </c>
      <c r="W188" s="85">
        <f t="shared" si="19"/>
        <v>0.10528177140655054</v>
      </c>
      <c r="X188" s="85">
        <f t="shared" si="20"/>
        <v>8.8752146951056543E-2</v>
      </c>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3"/>
      <c r="AY188" s="163"/>
      <c r="AZ188" s="163"/>
      <c r="BA188" s="163"/>
      <c r="BB188" s="163"/>
      <c r="BC188" s="163"/>
      <c r="BD188" s="163"/>
      <c r="BE188" s="163"/>
      <c r="BF188" s="163"/>
      <c r="BG188" s="163"/>
      <c r="BH188" s="163"/>
      <c r="BI188" s="163"/>
      <c r="BJ188" s="163"/>
      <c r="BK188" s="163"/>
      <c r="BL188" s="163"/>
      <c r="BM188" s="163"/>
      <c r="BN188" s="163"/>
      <c r="BO188" s="163"/>
      <c r="BP188" s="163"/>
      <c r="BQ188" s="163"/>
      <c r="BR188" s="163"/>
      <c r="BS188" s="163"/>
      <c r="BT188" s="163"/>
      <c r="BU188" s="163"/>
      <c r="BV188" s="163"/>
      <c r="BW188" s="163"/>
      <c r="BX188" s="163"/>
      <c r="BY188" s="163"/>
      <c r="BZ188" s="163"/>
      <c r="CA188" s="163"/>
      <c r="CB188" s="163"/>
      <c r="CC188" s="163"/>
      <c r="CD188" s="163"/>
      <c r="CE188" s="163"/>
      <c r="CF188" s="163"/>
      <c r="CG188" s="163"/>
      <c r="CH188" s="163"/>
      <c r="CI188" s="163"/>
      <c r="CJ188" s="163"/>
      <c r="CK188" s="163"/>
      <c r="CL188" s="163"/>
      <c r="CM188" s="163"/>
      <c r="CN188" s="163"/>
      <c r="CO188" s="163"/>
      <c r="CP188" s="163"/>
      <c r="CQ188" s="163"/>
      <c r="CR188" s="163"/>
      <c r="CS188" s="163"/>
      <c r="CT188" s="163"/>
      <c r="CU188" s="163"/>
      <c r="CV188" s="163"/>
      <c r="CW188" s="163"/>
      <c r="CX188" s="163"/>
      <c r="CY188" s="163"/>
      <c r="CZ188" s="163"/>
      <c r="DA188" s="163"/>
      <c r="DB188" s="163"/>
      <c r="DC188" s="163"/>
      <c r="DD188" s="163"/>
      <c r="DE188" s="163"/>
      <c r="DF188" s="163"/>
      <c r="DG188" s="163"/>
      <c r="DH188" s="163"/>
      <c r="DI188" s="163"/>
      <c r="DJ188" s="163"/>
      <c r="DK188" s="163"/>
      <c r="DL188" s="163"/>
      <c r="DM188" s="163"/>
      <c r="DN188" s="163"/>
      <c r="DO188" s="163"/>
      <c r="DP188" s="163"/>
      <c r="DQ188" s="163"/>
      <c r="DR188" s="163"/>
      <c r="DS188" s="163"/>
      <c r="DT188" s="163"/>
      <c r="DU188" s="163"/>
      <c r="DV188" s="163"/>
      <c r="DW188" s="163"/>
      <c r="DX188" s="163"/>
      <c r="DY188" s="163"/>
      <c r="DZ188" s="163"/>
      <c r="EA188" s="163"/>
      <c r="EB188" s="163"/>
      <c r="EC188" s="163"/>
      <c r="ED188" s="163"/>
      <c r="EE188" s="163"/>
      <c r="EF188" s="163"/>
      <c r="EG188" s="163"/>
      <c r="EH188" s="163"/>
      <c r="EI188" s="163"/>
      <c r="EJ188" s="163"/>
      <c r="EK188" s="163"/>
      <c r="EL188" s="163"/>
      <c r="EM188" s="163"/>
      <c r="EN188" s="163"/>
      <c r="EO188" s="163"/>
      <c r="EP188" s="163"/>
      <c r="EQ188" s="163"/>
      <c r="ER188" s="163"/>
      <c r="ES188" s="163"/>
      <c r="ET188" s="163"/>
      <c r="EU188" s="163"/>
      <c r="EV188" s="163"/>
      <c r="EW188" s="163"/>
      <c r="EX188" s="163"/>
      <c r="EY188" s="163"/>
      <c r="EZ188" s="163"/>
      <c r="FA188" s="163"/>
      <c r="FB188" s="163"/>
      <c r="FC188" s="163"/>
      <c r="FD188" s="163"/>
      <c r="FE188" s="163"/>
      <c r="FF188" s="163"/>
      <c r="FG188" s="163"/>
      <c r="FH188" s="163"/>
      <c r="FI188" s="163"/>
      <c r="FJ188" s="163"/>
      <c r="FK188" s="163"/>
      <c r="FL188" s="163"/>
      <c r="FM188" s="163"/>
      <c r="FN188" s="163"/>
      <c r="FO188" s="163"/>
      <c r="FP188" s="163"/>
      <c r="FQ188" s="163"/>
      <c r="FR188" s="163"/>
      <c r="FS188" s="163"/>
      <c r="FT188" s="163"/>
      <c r="FU188" s="163"/>
      <c r="FV188" s="163"/>
      <c r="FW188" s="163"/>
      <c r="FX188" s="163"/>
      <c r="FY188" s="163"/>
      <c r="FZ188" s="163"/>
      <c r="GA188" s="163"/>
      <c r="GB188" s="163"/>
      <c r="GC188" s="163"/>
      <c r="GD188" s="163"/>
      <c r="GE188" s="163"/>
      <c r="GF188" s="163"/>
      <c r="GG188" s="163"/>
      <c r="GH188" s="163"/>
      <c r="GI188" s="163"/>
      <c r="GJ188" s="163"/>
      <c r="GK188" s="163"/>
      <c r="GL188" s="163"/>
      <c r="GM188" s="163"/>
      <c r="GN188" s="163"/>
      <c r="GO188" s="163"/>
      <c r="GP188" s="163"/>
      <c r="GQ188" s="163"/>
      <c r="GR188" s="163"/>
      <c r="GS188" s="163"/>
      <c r="GT188" s="163"/>
      <c r="GU188" s="163"/>
      <c r="GV188" s="163"/>
      <c r="GW188" s="163"/>
      <c r="GX188" s="163"/>
      <c r="GY188" s="163"/>
      <c r="GZ188" s="163"/>
      <c r="HA188" s="163"/>
      <c r="HB188" s="163"/>
      <c r="HC188" s="163"/>
      <c r="HD188" s="163"/>
      <c r="HE188" s="163"/>
      <c r="HF188" s="163"/>
    </row>
    <row r="189" spans="1:214" outlineLevel="1" x14ac:dyDescent="0.2">
      <c r="A189" s="163"/>
      <c r="B189" s="177" t="s">
        <v>249</v>
      </c>
      <c r="C189" s="173">
        <v>2026</v>
      </c>
      <c r="D189" s="163"/>
      <c r="E189" s="163" t="s">
        <v>79</v>
      </c>
      <c r="F189" s="163"/>
      <c r="G189" s="163"/>
      <c r="H189" s="163"/>
      <c r="I189" s="163"/>
      <c r="J189" s="70"/>
      <c r="K189" s="178"/>
      <c r="L189" s="178"/>
      <c r="M189" s="178"/>
      <c r="N189" s="178"/>
      <c r="O189" s="178"/>
      <c r="P189" s="178"/>
      <c r="Q189" s="178"/>
      <c r="R189" s="178"/>
      <c r="S189" s="178"/>
      <c r="T189" s="85">
        <f t="shared" si="16"/>
        <v>0.18149427882683081</v>
      </c>
      <c r="U189" s="85">
        <f t="shared" si="17"/>
        <v>0.15299901103499758</v>
      </c>
      <c r="V189" s="85">
        <f t="shared" si="18"/>
        <v>0.12897760485344145</v>
      </c>
      <c r="W189" s="85">
        <f t="shared" si="19"/>
        <v>0.10872764759195259</v>
      </c>
      <c r="X189" s="85">
        <f t="shared" si="20"/>
        <v>9.1657007930275591E-2</v>
      </c>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3"/>
      <c r="AY189" s="163"/>
      <c r="AZ189" s="163"/>
      <c r="BA189" s="163"/>
      <c r="BB189" s="163"/>
      <c r="BC189" s="163"/>
      <c r="BD189" s="163"/>
      <c r="BE189" s="163"/>
      <c r="BF189" s="163"/>
      <c r="BG189" s="163"/>
      <c r="BH189" s="163"/>
      <c r="BI189" s="163"/>
      <c r="BJ189" s="163"/>
      <c r="BK189" s="163"/>
      <c r="BL189" s="163"/>
      <c r="BM189" s="163"/>
      <c r="BN189" s="163"/>
      <c r="BO189" s="163"/>
      <c r="BP189" s="163"/>
      <c r="BQ189" s="163"/>
      <c r="BR189" s="163"/>
      <c r="BS189" s="163"/>
      <c r="BT189" s="163"/>
      <c r="BU189" s="163"/>
      <c r="BV189" s="163"/>
      <c r="BW189" s="163"/>
      <c r="BX189" s="163"/>
      <c r="BY189" s="163"/>
      <c r="BZ189" s="163"/>
      <c r="CA189" s="163"/>
      <c r="CB189" s="163"/>
      <c r="CC189" s="163"/>
      <c r="CD189" s="163"/>
      <c r="CE189" s="163"/>
      <c r="CF189" s="163"/>
      <c r="CG189" s="163"/>
      <c r="CH189" s="163"/>
      <c r="CI189" s="163"/>
      <c r="CJ189" s="163"/>
      <c r="CK189" s="163"/>
      <c r="CL189" s="163"/>
      <c r="CM189" s="163"/>
      <c r="CN189" s="163"/>
      <c r="CO189" s="163"/>
      <c r="CP189" s="163"/>
      <c r="CQ189" s="163"/>
      <c r="CR189" s="163"/>
      <c r="CS189" s="163"/>
      <c r="CT189" s="163"/>
      <c r="CU189" s="163"/>
      <c r="CV189" s="163"/>
      <c r="CW189" s="163"/>
      <c r="CX189" s="163"/>
      <c r="CY189" s="163"/>
      <c r="CZ189" s="163"/>
      <c r="DA189" s="163"/>
      <c r="DB189" s="163"/>
      <c r="DC189" s="163"/>
      <c r="DD189" s="163"/>
      <c r="DE189" s="163"/>
      <c r="DF189" s="163"/>
      <c r="DG189" s="163"/>
      <c r="DH189" s="163"/>
      <c r="DI189" s="163"/>
      <c r="DJ189" s="163"/>
      <c r="DK189" s="163"/>
      <c r="DL189" s="163"/>
      <c r="DM189" s="163"/>
      <c r="DN189" s="163"/>
      <c r="DO189" s="163"/>
      <c r="DP189" s="163"/>
      <c r="DQ189" s="163"/>
      <c r="DR189" s="163"/>
      <c r="DS189" s="163"/>
      <c r="DT189" s="163"/>
      <c r="DU189" s="163"/>
      <c r="DV189" s="163"/>
      <c r="DW189" s="163"/>
      <c r="DX189" s="163"/>
      <c r="DY189" s="163"/>
      <c r="DZ189" s="163"/>
      <c r="EA189" s="163"/>
      <c r="EB189" s="163"/>
      <c r="EC189" s="163"/>
      <c r="ED189" s="163"/>
      <c r="EE189" s="163"/>
      <c r="EF189" s="163"/>
      <c r="EG189" s="163"/>
      <c r="EH189" s="163"/>
      <c r="EI189" s="163"/>
      <c r="EJ189" s="163"/>
      <c r="EK189" s="163"/>
      <c r="EL189" s="163"/>
      <c r="EM189" s="163"/>
      <c r="EN189" s="163"/>
      <c r="EO189" s="163"/>
      <c r="EP189" s="163"/>
      <c r="EQ189" s="163"/>
      <c r="ER189" s="163"/>
      <c r="ES189" s="163"/>
      <c r="ET189" s="163"/>
      <c r="EU189" s="163"/>
      <c r="EV189" s="163"/>
      <c r="EW189" s="163"/>
      <c r="EX189" s="163"/>
      <c r="EY189" s="163"/>
      <c r="EZ189" s="163"/>
      <c r="FA189" s="163"/>
      <c r="FB189" s="163"/>
      <c r="FC189" s="163"/>
      <c r="FD189" s="163"/>
      <c r="FE189" s="163"/>
      <c r="FF189" s="163"/>
      <c r="FG189" s="163"/>
      <c r="FH189" s="163"/>
      <c r="FI189" s="163"/>
      <c r="FJ189" s="163"/>
      <c r="FK189" s="163"/>
      <c r="FL189" s="163"/>
      <c r="FM189" s="163"/>
      <c r="FN189" s="163"/>
      <c r="FO189" s="163"/>
      <c r="FP189" s="163"/>
      <c r="FQ189" s="163"/>
      <c r="FR189" s="163"/>
      <c r="FS189" s="163"/>
      <c r="FT189" s="163"/>
      <c r="FU189" s="163"/>
      <c r="FV189" s="163"/>
      <c r="FW189" s="163"/>
      <c r="FX189" s="163"/>
      <c r="FY189" s="163"/>
      <c r="FZ189" s="163"/>
      <c r="GA189" s="163"/>
      <c r="GB189" s="163"/>
      <c r="GC189" s="163"/>
      <c r="GD189" s="163"/>
      <c r="GE189" s="163"/>
      <c r="GF189" s="163"/>
      <c r="GG189" s="163"/>
      <c r="GH189" s="163"/>
      <c r="GI189" s="163"/>
      <c r="GJ189" s="163"/>
      <c r="GK189" s="163"/>
      <c r="GL189" s="163"/>
      <c r="GM189" s="163"/>
      <c r="GN189" s="163"/>
      <c r="GO189" s="163"/>
      <c r="GP189" s="163"/>
      <c r="GQ189" s="163"/>
      <c r="GR189" s="163"/>
      <c r="GS189" s="163"/>
      <c r="GT189" s="163"/>
      <c r="GU189" s="163"/>
      <c r="GV189" s="163"/>
      <c r="GW189" s="163"/>
      <c r="GX189" s="163"/>
      <c r="GY189" s="163"/>
      <c r="GZ189" s="163"/>
      <c r="HA189" s="163"/>
      <c r="HB189" s="163"/>
      <c r="HC189" s="163"/>
      <c r="HD189" s="163"/>
      <c r="HE189" s="163"/>
      <c r="HF189" s="163"/>
    </row>
    <row r="190" spans="1:214" outlineLevel="1" x14ac:dyDescent="0.2">
      <c r="A190" s="163"/>
      <c r="B190" s="177" t="s">
        <v>249</v>
      </c>
      <c r="C190" s="173">
        <v>2027</v>
      </c>
      <c r="D190" s="163"/>
      <c r="E190" s="163" t="s">
        <v>79</v>
      </c>
      <c r="F190" s="163"/>
      <c r="G190" s="163"/>
      <c r="H190" s="163"/>
      <c r="I190" s="163"/>
      <c r="J190" s="70"/>
      <c r="K190" s="178"/>
      <c r="L190" s="178"/>
      <c r="M190" s="178"/>
      <c r="N190" s="178"/>
      <c r="O190" s="178"/>
      <c r="P190" s="178"/>
      <c r="Q190" s="178"/>
      <c r="R190" s="178"/>
      <c r="S190" s="178"/>
      <c r="T190" s="85">
        <f t="shared" si="16"/>
        <v>0.2102334216367838</v>
      </c>
      <c r="U190" s="85">
        <f t="shared" si="17"/>
        <v>0.17722600296189869</v>
      </c>
      <c r="V190" s="85">
        <f t="shared" si="18"/>
        <v>0.14940087014383346</v>
      </c>
      <c r="W190" s="85">
        <f t="shared" si="19"/>
        <v>0.12594438528601939</v>
      </c>
      <c r="X190" s="85">
        <f t="shared" si="20"/>
        <v>0.10617065462739546</v>
      </c>
      <c r="Y190" s="163"/>
      <c r="Z190" s="163"/>
      <c r="AA190" s="163"/>
      <c r="AB190" s="163"/>
      <c r="AC190" s="163"/>
      <c r="AD190" s="163"/>
      <c r="AE190" s="163"/>
      <c r="AF190" s="163"/>
      <c r="AG190" s="163"/>
      <c r="AH190" s="163"/>
      <c r="AI190" s="163"/>
      <c r="AJ190" s="163"/>
      <c r="AK190" s="163"/>
      <c r="AL190" s="163"/>
      <c r="AM190" s="163"/>
      <c r="AN190" s="163"/>
      <c r="AO190" s="163"/>
      <c r="AP190" s="163"/>
      <c r="AQ190" s="163"/>
      <c r="AR190" s="163"/>
      <c r="AS190" s="163"/>
      <c r="AT190" s="163"/>
      <c r="AU190" s="163"/>
      <c r="AV190" s="163"/>
      <c r="AW190" s="163"/>
      <c r="AX190" s="163"/>
      <c r="AY190" s="163"/>
      <c r="AZ190" s="163"/>
      <c r="BA190" s="163"/>
      <c r="BB190" s="163"/>
      <c r="BC190" s="163"/>
      <c r="BD190" s="163"/>
      <c r="BE190" s="163"/>
      <c r="BF190" s="163"/>
      <c r="BG190" s="163"/>
      <c r="BH190" s="163"/>
      <c r="BI190" s="163"/>
      <c r="BJ190" s="163"/>
      <c r="BK190" s="163"/>
      <c r="BL190" s="163"/>
      <c r="BM190" s="163"/>
      <c r="BN190" s="163"/>
      <c r="BO190" s="163"/>
      <c r="BP190" s="163"/>
      <c r="BQ190" s="163"/>
      <c r="BR190" s="163"/>
      <c r="BS190" s="163"/>
      <c r="BT190" s="163"/>
      <c r="BU190" s="163"/>
      <c r="BV190" s="163"/>
      <c r="BW190" s="163"/>
      <c r="BX190" s="163"/>
      <c r="BY190" s="163"/>
      <c r="BZ190" s="163"/>
      <c r="CA190" s="163"/>
      <c r="CB190" s="163"/>
      <c r="CC190" s="163"/>
      <c r="CD190" s="163"/>
      <c r="CE190" s="163"/>
      <c r="CF190" s="163"/>
      <c r="CG190" s="163"/>
      <c r="CH190" s="163"/>
      <c r="CI190" s="163"/>
      <c r="CJ190" s="163"/>
      <c r="CK190" s="163"/>
      <c r="CL190" s="163"/>
      <c r="CM190" s="163"/>
      <c r="CN190" s="163"/>
      <c r="CO190" s="163"/>
      <c r="CP190" s="163"/>
      <c r="CQ190" s="163"/>
      <c r="CR190" s="163"/>
      <c r="CS190" s="163"/>
      <c r="CT190" s="163"/>
      <c r="CU190" s="163"/>
      <c r="CV190" s="163"/>
      <c r="CW190" s="163"/>
      <c r="CX190" s="163"/>
      <c r="CY190" s="163"/>
      <c r="CZ190" s="163"/>
      <c r="DA190" s="163"/>
      <c r="DB190" s="163"/>
      <c r="DC190" s="163"/>
      <c r="DD190" s="163"/>
      <c r="DE190" s="163"/>
      <c r="DF190" s="163"/>
      <c r="DG190" s="163"/>
      <c r="DH190" s="163"/>
      <c r="DI190" s="163"/>
      <c r="DJ190" s="163"/>
      <c r="DK190" s="163"/>
      <c r="DL190" s="163"/>
      <c r="DM190" s="163"/>
      <c r="DN190" s="163"/>
      <c r="DO190" s="163"/>
      <c r="DP190" s="163"/>
      <c r="DQ190" s="163"/>
      <c r="DR190" s="163"/>
      <c r="DS190" s="163"/>
      <c r="DT190" s="163"/>
      <c r="DU190" s="163"/>
      <c r="DV190" s="163"/>
      <c r="DW190" s="163"/>
      <c r="DX190" s="163"/>
      <c r="DY190" s="163"/>
      <c r="DZ190" s="163"/>
      <c r="EA190" s="163"/>
      <c r="EB190" s="163"/>
      <c r="EC190" s="163"/>
      <c r="ED190" s="163"/>
      <c r="EE190" s="163"/>
      <c r="EF190" s="163"/>
      <c r="EG190" s="163"/>
      <c r="EH190" s="163"/>
      <c r="EI190" s="163"/>
      <c r="EJ190" s="163"/>
      <c r="EK190" s="163"/>
      <c r="EL190" s="163"/>
      <c r="EM190" s="163"/>
      <c r="EN190" s="163"/>
      <c r="EO190" s="163"/>
      <c r="EP190" s="163"/>
      <c r="EQ190" s="163"/>
      <c r="ER190" s="163"/>
      <c r="ES190" s="163"/>
      <c r="ET190" s="163"/>
      <c r="EU190" s="163"/>
      <c r="EV190" s="163"/>
      <c r="EW190" s="163"/>
      <c r="EX190" s="163"/>
      <c r="EY190" s="163"/>
      <c r="EZ190" s="163"/>
      <c r="FA190" s="163"/>
      <c r="FB190" s="163"/>
      <c r="FC190" s="163"/>
      <c r="FD190" s="163"/>
      <c r="FE190" s="163"/>
      <c r="FF190" s="163"/>
      <c r="FG190" s="163"/>
      <c r="FH190" s="163"/>
      <c r="FI190" s="163"/>
      <c r="FJ190" s="163"/>
      <c r="FK190" s="163"/>
      <c r="FL190" s="163"/>
      <c r="FM190" s="163"/>
      <c r="FN190" s="163"/>
      <c r="FO190" s="163"/>
      <c r="FP190" s="163"/>
      <c r="FQ190" s="163"/>
      <c r="FR190" s="163"/>
      <c r="FS190" s="163"/>
      <c r="FT190" s="163"/>
      <c r="FU190" s="163"/>
      <c r="FV190" s="163"/>
      <c r="FW190" s="163"/>
      <c r="FX190" s="163"/>
      <c r="FY190" s="163"/>
      <c r="FZ190" s="163"/>
      <c r="GA190" s="163"/>
      <c r="GB190" s="163"/>
      <c r="GC190" s="163"/>
      <c r="GD190" s="163"/>
      <c r="GE190" s="163"/>
      <c r="GF190" s="163"/>
      <c r="GG190" s="163"/>
      <c r="GH190" s="163"/>
      <c r="GI190" s="163"/>
      <c r="GJ190" s="163"/>
      <c r="GK190" s="163"/>
      <c r="GL190" s="163"/>
      <c r="GM190" s="163"/>
      <c r="GN190" s="163"/>
      <c r="GO190" s="163"/>
      <c r="GP190" s="163"/>
      <c r="GQ190" s="163"/>
      <c r="GR190" s="163"/>
      <c r="GS190" s="163"/>
      <c r="GT190" s="163"/>
      <c r="GU190" s="163"/>
      <c r="GV190" s="163"/>
      <c r="GW190" s="163"/>
      <c r="GX190" s="163"/>
      <c r="GY190" s="163"/>
      <c r="GZ190" s="163"/>
      <c r="HA190" s="163"/>
      <c r="HB190" s="163"/>
      <c r="HC190" s="163"/>
      <c r="HD190" s="163"/>
      <c r="HE190" s="163"/>
      <c r="HF190" s="163"/>
    </row>
    <row r="191" spans="1:214" outlineLevel="1" x14ac:dyDescent="0.2">
      <c r="A191" s="163"/>
      <c r="B191" s="177" t="s">
        <v>249</v>
      </c>
      <c r="C191" s="173">
        <v>2028</v>
      </c>
      <c r="D191" s="163"/>
      <c r="E191" s="163" t="s">
        <v>79</v>
      </c>
      <c r="F191" s="163"/>
      <c r="G191" s="163"/>
      <c r="H191" s="163"/>
      <c r="I191" s="163"/>
      <c r="J191" s="70"/>
      <c r="K191" s="178"/>
      <c r="L191" s="178"/>
      <c r="M191" s="178"/>
      <c r="N191" s="178"/>
      <c r="O191" s="178"/>
      <c r="P191" s="178"/>
      <c r="Q191" s="178"/>
      <c r="R191" s="178"/>
      <c r="S191" s="178"/>
      <c r="T191" s="85"/>
      <c r="U191" s="85">
        <f t="shared" si="17"/>
        <v>0.18957465430447279</v>
      </c>
      <c r="V191" s="85">
        <f t="shared" si="18"/>
        <v>0.15981073791069844</v>
      </c>
      <c r="W191" s="85">
        <f t="shared" si="19"/>
        <v>0.13471986561317112</v>
      </c>
      <c r="X191" s="85">
        <f t="shared" si="20"/>
        <v>0.1135683523404586</v>
      </c>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3"/>
      <c r="AY191" s="163"/>
      <c r="AZ191" s="163"/>
      <c r="BA191" s="163"/>
      <c r="BB191" s="163"/>
      <c r="BC191" s="163"/>
      <c r="BD191" s="163"/>
      <c r="BE191" s="163"/>
      <c r="BF191" s="163"/>
      <c r="BG191" s="163"/>
      <c r="BH191" s="163"/>
      <c r="BI191" s="163"/>
      <c r="BJ191" s="163"/>
      <c r="BK191" s="163"/>
      <c r="BL191" s="163"/>
      <c r="BM191" s="163"/>
      <c r="BN191" s="163"/>
      <c r="BO191" s="163"/>
      <c r="BP191" s="163"/>
      <c r="BQ191" s="163"/>
      <c r="BR191" s="163"/>
      <c r="BS191" s="163"/>
      <c r="BT191" s="163"/>
      <c r="BU191" s="163"/>
      <c r="BV191" s="163"/>
      <c r="BW191" s="163"/>
      <c r="BX191" s="163"/>
      <c r="BY191" s="163"/>
      <c r="BZ191" s="163"/>
      <c r="CA191" s="163"/>
      <c r="CB191" s="163"/>
      <c r="CC191" s="163"/>
      <c r="CD191" s="163"/>
      <c r="CE191" s="163"/>
      <c r="CF191" s="163"/>
      <c r="CG191" s="163"/>
      <c r="CH191" s="163"/>
      <c r="CI191" s="163"/>
      <c r="CJ191" s="163"/>
      <c r="CK191" s="163"/>
      <c r="CL191" s="163"/>
      <c r="CM191" s="163"/>
      <c r="CN191" s="163"/>
      <c r="CO191" s="163"/>
      <c r="CP191" s="163"/>
      <c r="CQ191" s="163"/>
      <c r="CR191" s="163"/>
      <c r="CS191" s="163"/>
      <c r="CT191" s="163"/>
      <c r="CU191" s="163"/>
      <c r="CV191" s="163"/>
      <c r="CW191" s="163"/>
      <c r="CX191" s="163"/>
      <c r="CY191" s="163"/>
      <c r="CZ191" s="163"/>
      <c r="DA191" s="163"/>
      <c r="DB191" s="163"/>
      <c r="DC191" s="163"/>
      <c r="DD191" s="163"/>
      <c r="DE191" s="163"/>
      <c r="DF191" s="163"/>
      <c r="DG191" s="163"/>
      <c r="DH191" s="163"/>
      <c r="DI191" s="163"/>
      <c r="DJ191" s="163"/>
      <c r="DK191" s="163"/>
      <c r="DL191" s="163"/>
      <c r="DM191" s="163"/>
      <c r="DN191" s="163"/>
      <c r="DO191" s="163"/>
      <c r="DP191" s="163"/>
      <c r="DQ191" s="163"/>
      <c r="DR191" s="163"/>
      <c r="DS191" s="163"/>
      <c r="DT191" s="163"/>
      <c r="DU191" s="163"/>
      <c r="DV191" s="163"/>
      <c r="DW191" s="163"/>
      <c r="DX191" s="163"/>
      <c r="DY191" s="163"/>
      <c r="DZ191" s="163"/>
      <c r="EA191" s="163"/>
      <c r="EB191" s="163"/>
      <c r="EC191" s="163"/>
      <c r="ED191" s="163"/>
      <c r="EE191" s="163"/>
      <c r="EF191" s="163"/>
      <c r="EG191" s="163"/>
      <c r="EH191" s="163"/>
      <c r="EI191" s="163"/>
      <c r="EJ191" s="163"/>
      <c r="EK191" s="163"/>
      <c r="EL191" s="163"/>
      <c r="EM191" s="163"/>
      <c r="EN191" s="163"/>
      <c r="EO191" s="163"/>
      <c r="EP191" s="163"/>
      <c r="EQ191" s="163"/>
      <c r="ER191" s="163"/>
      <c r="ES191" s="163"/>
      <c r="ET191" s="163"/>
      <c r="EU191" s="163"/>
      <c r="EV191" s="163"/>
      <c r="EW191" s="163"/>
      <c r="EX191" s="163"/>
      <c r="EY191" s="163"/>
      <c r="EZ191" s="163"/>
      <c r="FA191" s="163"/>
      <c r="FB191" s="163"/>
      <c r="FC191" s="163"/>
      <c r="FD191" s="163"/>
      <c r="FE191" s="163"/>
      <c r="FF191" s="163"/>
      <c r="FG191" s="163"/>
      <c r="FH191" s="163"/>
      <c r="FI191" s="163"/>
      <c r="FJ191" s="163"/>
      <c r="FK191" s="163"/>
      <c r="FL191" s="163"/>
      <c r="FM191" s="163"/>
      <c r="FN191" s="163"/>
      <c r="FO191" s="163"/>
      <c r="FP191" s="163"/>
      <c r="FQ191" s="163"/>
      <c r="FR191" s="163"/>
      <c r="FS191" s="163"/>
      <c r="FT191" s="163"/>
      <c r="FU191" s="163"/>
      <c r="FV191" s="163"/>
      <c r="FW191" s="163"/>
      <c r="FX191" s="163"/>
      <c r="FY191" s="163"/>
      <c r="FZ191" s="163"/>
      <c r="GA191" s="163"/>
      <c r="GB191" s="163"/>
      <c r="GC191" s="163"/>
      <c r="GD191" s="163"/>
      <c r="GE191" s="163"/>
      <c r="GF191" s="163"/>
      <c r="GG191" s="163"/>
      <c r="GH191" s="163"/>
      <c r="GI191" s="163"/>
      <c r="GJ191" s="163"/>
      <c r="GK191" s="163"/>
      <c r="GL191" s="163"/>
      <c r="GM191" s="163"/>
      <c r="GN191" s="163"/>
      <c r="GO191" s="163"/>
      <c r="GP191" s="163"/>
      <c r="GQ191" s="163"/>
      <c r="GR191" s="163"/>
      <c r="GS191" s="163"/>
      <c r="GT191" s="163"/>
      <c r="GU191" s="163"/>
      <c r="GV191" s="163"/>
      <c r="GW191" s="163"/>
      <c r="GX191" s="163"/>
      <c r="GY191" s="163"/>
      <c r="GZ191" s="163"/>
      <c r="HA191" s="163"/>
      <c r="HB191" s="163"/>
      <c r="HC191" s="163"/>
      <c r="HD191" s="163"/>
      <c r="HE191" s="163"/>
      <c r="HF191" s="163"/>
    </row>
    <row r="192" spans="1:214" outlineLevel="1" x14ac:dyDescent="0.2">
      <c r="A192" s="163"/>
      <c r="B192" s="177" t="s">
        <v>249</v>
      </c>
      <c r="C192" s="173">
        <v>2029</v>
      </c>
      <c r="D192" s="163"/>
      <c r="E192" s="163" t="s">
        <v>79</v>
      </c>
      <c r="F192" s="163"/>
      <c r="G192" s="163"/>
      <c r="H192" s="163"/>
      <c r="I192" s="163"/>
      <c r="J192" s="70"/>
      <c r="K192" s="178"/>
      <c r="L192" s="178"/>
      <c r="M192" s="178"/>
      <c r="N192" s="178"/>
      <c r="O192" s="178"/>
      <c r="P192" s="178"/>
      <c r="Q192" s="178"/>
      <c r="R192" s="178"/>
      <c r="S192" s="178"/>
      <c r="T192" s="85"/>
      <c r="U192" s="85"/>
      <c r="V192" s="85">
        <f t="shared" si="18"/>
        <v>0.19055570789636544</v>
      </c>
      <c r="W192" s="85">
        <f t="shared" si="19"/>
        <v>0.16063776248856473</v>
      </c>
      <c r="X192" s="85">
        <f t="shared" si="20"/>
        <v>0.13541704429744197</v>
      </c>
      <c r="Y192" s="163"/>
      <c r="Z192" s="163"/>
      <c r="AA192" s="163"/>
      <c r="AB192" s="163"/>
      <c r="AC192" s="163"/>
      <c r="AD192" s="163"/>
      <c r="AE192" s="163"/>
      <c r="AF192" s="163"/>
      <c r="AG192" s="163"/>
      <c r="AH192" s="163"/>
      <c r="AI192" s="163"/>
      <c r="AJ192" s="163"/>
      <c r="AK192" s="163"/>
      <c r="AL192" s="163"/>
      <c r="AM192" s="163"/>
      <c r="AN192" s="163"/>
      <c r="AO192" s="163"/>
      <c r="AP192" s="163"/>
      <c r="AQ192" s="163"/>
      <c r="AR192" s="163"/>
      <c r="AS192" s="163"/>
      <c r="AT192" s="163"/>
      <c r="AU192" s="163"/>
      <c r="AV192" s="163"/>
      <c r="AW192" s="163"/>
      <c r="AX192" s="163"/>
      <c r="AY192" s="163"/>
      <c r="AZ192" s="163"/>
      <c r="BA192" s="163"/>
      <c r="BB192" s="163"/>
      <c r="BC192" s="163"/>
      <c r="BD192" s="163"/>
      <c r="BE192" s="163"/>
      <c r="BF192" s="163"/>
      <c r="BG192" s="163"/>
      <c r="BH192" s="163"/>
      <c r="BI192" s="163"/>
      <c r="BJ192" s="163"/>
      <c r="BK192" s="163"/>
      <c r="BL192" s="163"/>
      <c r="BM192" s="163"/>
      <c r="BN192" s="163"/>
      <c r="BO192" s="163"/>
      <c r="BP192" s="163"/>
      <c r="BQ192" s="163"/>
      <c r="BR192" s="163"/>
      <c r="BS192" s="163"/>
      <c r="BT192" s="163"/>
      <c r="BU192" s="163"/>
      <c r="BV192" s="163"/>
      <c r="BW192" s="163"/>
      <c r="BX192" s="163"/>
      <c r="BY192" s="163"/>
      <c r="BZ192" s="163"/>
      <c r="CA192" s="163"/>
      <c r="CB192" s="163"/>
      <c r="CC192" s="163"/>
      <c r="CD192" s="163"/>
      <c r="CE192" s="163"/>
      <c r="CF192" s="163"/>
      <c r="CG192" s="163"/>
      <c r="CH192" s="163"/>
      <c r="CI192" s="163"/>
      <c r="CJ192" s="163"/>
      <c r="CK192" s="163"/>
      <c r="CL192" s="163"/>
      <c r="CM192" s="163"/>
      <c r="CN192" s="163"/>
      <c r="CO192" s="163"/>
      <c r="CP192" s="163"/>
      <c r="CQ192" s="163"/>
      <c r="CR192" s="163"/>
      <c r="CS192" s="163"/>
      <c r="CT192" s="163"/>
      <c r="CU192" s="163"/>
      <c r="CV192" s="163"/>
      <c r="CW192" s="163"/>
      <c r="CX192" s="163"/>
      <c r="CY192" s="163"/>
      <c r="CZ192" s="163"/>
      <c r="DA192" s="163"/>
      <c r="DB192" s="163"/>
      <c r="DC192" s="163"/>
      <c r="DD192" s="163"/>
      <c r="DE192" s="163"/>
      <c r="DF192" s="163"/>
      <c r="DG192" s="163"/>
      <c r="DH192" s="163"/>
      <c r="DI192" s="163"/>
      <c r="DJ192" s="163"/>
      <c r="DK192" s="163"/>
      <c r="DL192" s="163"/>
      <c r="DM192" s="163"/>
      <c r="DN192" s="163"/>
      <c r="DO192" s="163"/>
      <c r="DP192" s="163"/>
      <c r="DQ192" s="163"/>
      <c r="DR192" s="163"/>
      <c r="DS192" s="163"/>
      <c r="DT192" s="163"/>
      <c r="DU192" s="163"/>
      <c r="DV192" s="163"/>
      <c r="DW192" s="163"/>
      <c r="DX192" s="163"/>
      <c r="DY192" s="163"/>
      <c r="DZ192" s="163"/>
      <c r="EA192" s="163"/>
      <c r="EB192" s="163"/>
      <c r="EC192" s="163"/>
      <c r="ED192" s="163"/>
      <c r="EE192" s="163"/>
      <c r="EF192" s="163"/>
      <c r="EG192" s="163"/>
      <c r="EH192" s="163"/>
      <c r="EI192" s="163"/>
      <c r="EJ192" s="163"/>
      <c r="EK192" s="163"/>
      <c r="EL192" s="163"/>
      <c r="EM192" s="163"/>
      <c r="EN192" s="163"/>
      <c r="EO192" s="163"/>
      <c r="EP192" s="163"/>
      <c r="EQ192" s="163"/>
      <c r="ER192" s="163"/>
      <c r="ES192" s="163"/>
      <c r="ET192" s="163"/>
      <c r="EU192" s="163"/>
      <c r="EV192" s="163"/>
      <c r="EW192" s="163"/>
      <c r="EX192" s="163"/>
      <c r="EY192" s="163"/>
      <c r="EZ192" s="163"/>
      <c r="FA192" s="163"/>
      <c r="FB192" s="163"/>
      <c r="FC192" s="163"/>
      <c r="FD192" s="163"/>
      <c r="FE192" s="163"/>
      <c r="FF192" s="163"/>
      <c r="FG192" s="163"/>
      <c r="FH192" s="163"/>
      <c r="FI192" s="163"/>
      <c r="FJ192" s="163"/>
      <c r="FK192" s="163"/>
      <c r="FL192" s="163"/>
      <c r="FM192" s="163"/>
      <c r="FN192" s="163"/>
      <c r="FO192" s="163"/>
      <c r="FP192" s="163"/>
      <c r="FQ192" s="163"/>
      <c r="FR192" s="163"/>
      <c r="FS192" s="163"/>
      <c r="FT192" s="163"/>
      <c r="FU192" s="163"/>
      <c r="FV192" s="163"/>
      <c r="FW192" s="163"/>
      <c r="FX192" s="163"/>
      <c r="FY192" s="163"/>
      <c r="FZ192" s="163"/>
      <c r="GA192" s="163"/>
      <c r="GB192" s="163"/>
      <c r="GC192" s="163"/>
      <c r="GD192" s="163"/>
      <c r="GE192" s="163"/>
      <c r="GF192" s="163"/>
      <c r="GG192" s="163"/>
      <c r="GH192" s="163"/>
      <c r="GI192" s="163"/>
      <c r="GJ192" s="163"/>
      <c r="GK192" s="163"/>
      <c r="GL192" s="163"/>
      <c r="GM192" s="163"/>
      <c r="GN192" s="163"/>
      <c r="GO192" s="163"/>
      <c r="GP192" s="163"/>
      <c r="GQ192" s="163"/>
      <c r="GR192" s="163"/>
      <c r="GS192" s="163"/>
      <c r="GT192" s="163"/>
      <c r="GU192" s="163"/>
      <c r="GV192" s="163"/>
      <c r="GW192" s="163"/>
      <c r="GX192" s="163"/>
      <c r="GY192" s="163"/>
      <c r="GZ192" s="163"/>
      <c r="HA192" s="163"/>
      <c r="HB192" s="163"/>
      <c r="HC192" s="163"/>
      <c r="HD192" s="163"/>
      <c r="HE192" s="163"/>
      <c r="HF192" s="163"/>
    </row>
    <row r="193" spans="1:214" outlineLevel="1" x14ac:dyDescent="0.2">
      <c r="A193" s="163"/>
      <c r="B193" s="177" t="s">
        <v>249</v>
      </c>
      <c r="C193" s="173">
        <v>2030</v>
      </c>
      <c r="D193" s="163"/>
      <c r="E193" s="163" t="s">
        <v>79</v>
      </c>
      <c r="F193" s="163"/>
      <c r="G193" s="163"/>
      <c r="H193" s="163"/>
      <c r="I193" s="163"/>
      <c r="J193" s="70"/>
      <c r="K193" s="178"/>
      <c r="L193" s="178"/>
      <c r="M193" s="178"/>
      <c r="N193" s="178"/>
      <c r="O193" s="178"/>
      <c r="P193" s="178"/>
      <c r="Q193" s="178"/>
      <c r="R193" s="178"/>
      <c r="S193" s="178"/>
      <c r="T193" s="85"/>
      <c r="U193" s="85"/>
      <c r="V193" s="85"/>
      <c r="W193" s="85">
        <f t="shared" si="19"/>
        <v>0.18521855735503573</v>
      </c>
      <c r="X193" s="85">
        <f t="shared" si="20"/>
        <v>0.15613856416756713</v>
      </c>
      <c r="Y193" s="163"/>
      <c r="Z193" s="163"/>
      <c r="AA193" s="163"/>
      <c r="AB193" s="163"/>
      <c r="AC193" s="163"/>
      <c r="AD193" s="163"/>
      <c r="AE193" s="163"/>
      <c r="AF193" s="163"/>
      <c r="AG193" s="163"/>
      <c r="AH193" s="163"/>
      <c r="AI193" s="163"/>
      <c r="AJ193" s="163"/>
      <c r="AK193" s="163"/>
      <c r="AL193" s="163"/>
      <c r="AM193" s="163"/>
      <c r="AN193" s="163"/>
      <c r="AO193" s="163"/>
      <c r="AP193" s="163"/>
      <c r="AQ193" s="163"/>
      <c r="AR193" s="163"/>
      <c r="AS193" s="163"/>
      <c r="AT193" s="163"/>
      <c r="AU193" s="163"/>
      <c r="AV193" s="163"/>
      <c r="AW193" s="163"/>
      <c r="AX193" s="163"/>
      <c r="AY193" s="163"/>
      <c r="AZ193" s="163"/>
      <c r="BA193" s="163"/>
      <c r="BB193" s="163"/>
      <c r="BC193" s="163"/>
      <c r="BD193" s="163"/>
      <c r="BE193" s="163"/>
      <c r="BF193" s="163"/>
      <c r="BG193" s="163"/>
      <c r="BH193" s="163"/>
      <c r="BI193" s="163"/>
      <c r="BJ193" s="163"/>
      <c r="BK193" s="163"/>
      <c r="BL193" s="163"/>
      <c r="BM193" s="163"/>
      <c r="BN193" s="163"/>
      <c r="BO193" s="163"/>
      <c r="BP193" s="163"/>
      <c r="BQ193" s="163"/>
      <c r="BR193" s="163"/>
      <c r="BS193" s="163"/>
      <c r="BT193" s="163"/>
      <c r="BU193" s="163"/>
      <c r="BV193" s="163"/>
      <c r="BW193" s="163"/>
      <c r="BX193" s="163"/>
      <c r="BY193" s="163"/>
      <c r="BZ193" s="163"/>
      <c r="CA193" s="163"/>
      <c r="CB193" s="163"/>
      <c r="CC193" s="163"/>
      <c r="CD193" s="163"/>
      <c r="CE193" s="163"/>
      <c r="CF193" s="163"/>
      <c r="CG193" s="163"/>
      <c r="CH193" s="163"/>
      <c r="CI193" s="163"/>
      <c r="CJ193" s="163"/>
      <c r="CK193" s="163"/>
      <c r="CL193" s="163"/>
      <c r="CM193" s="163"/>
      <c r="CN193" s="163"/>
      <c r="CO193" s="163"/>
      <c r="CP193" s="163"/>
      <c r="CQ193" s="163"/>
      <c r="CR193" s="163"/>
      <c r="CS193" s="163"/>
      <c r="CT193" s="163"/>
      <c r="CU193" s="163"/>
      <c r="CV193" s="163"/>
      <c r="CW193" s="163"/>
      <c r="CX193" s="163"/>
      <c r="CY193" s="163"/>
      <c r="CZ193" s="163"/>
      <c r="DA193" s="163"/>
      <c r="DB193" s="163"/>
      <c r="DC193" s="163"/>
      <c r="DD193" s="163"/>
      <c r="DE193" s="163"/>
      <c r="DF193" s="163"/>
      <c r="DG193" s="163"/>
      <c r="DH193" s="163"/>
      <c r="DI193" s="163"/>
      <c r="DJ193" s="163"/>
      <c r="DK193" s="163"/>
      <c r="DL193" s="163"/>
      <c r="DM193" s="163"/>
      <c r="DN193" s="163"/>
      <c r="DO193" s="163"/>
      <c r="DP193" s="163"/>
      <c r="DQ193" s="163"/>
      <c r="DR193" s="163"/>
      <c r="DS193" s="163"/>
      <c r="DT193" s="163"/>
      <c r="DU193" s="163"/>
      <c r="DV193" s="163"/>
      <c r="DW193" s="163"/>
      <c r="DX193" s="163"/>
      <c r="DY193" s="163"/>
      <c r="DZ193" s="163"/>
      <c r="EA193" s="163"/>
      <c r="EB193" s="163"/>
      <c r="EC193" s="163"/>
      <c r="ED193" s="163"/>
      <c r="EE193" s="163"/>
      <c r="EF193" s="163"/>
      <c r="EG193" s="163"/>
      <c r="EH193" s="163"/>
      <c r="EI193" s="163"/>
      <c r="EJ193" s="163"/>
      <c r="EK193" s="163"/>
      <c r="EL193" s="163"/>
      <c r="EM193" s="163"/>
      <c r="EN193" s="163"/>
      <c r="EO193" s="163"/>
      <c r="EP193" s="163"/>
      <c r="EQ193" s="163"/>
      <c r="ER193" s="163"/>
      <c r="ES193" s="163"/>
      <c r="ET193" s="163"/>
      <c r="EU193" s="163"/>
      <c r="EV193" s="163"/>
      <c r="EW193" s="163"/>
      <c r="EX193" s="163"/>
      <c r="EY193" s="163"/>
      <c r="EZ193" s="163"/>
      <c r="FA193" s="163"/>
      <c r="FB193" s="163"/>
      <c r="FC193" s="163"/>
      <c r="FD193" s="163"/>
      <c r="FE193" s="163"/>
      <c r="FF193" s="163"/>
      <c r="FG193" s="163"/>
      <c r="FH193" s="163"/>
      <c r="FI193" s="163"/>
      <c r="FJ193" s="163"/>
      <c r="FK193" s="163"/>
      <c r="FL193" s="163"/>
      <c r="FM193" s="163"/>
      <c r="FN193" s="163"/>
      <c r="FO193" s="163"/>
      <c r="FP193" s="163"/>
      <c r="FQ193" s="163"/>
      <c r="FR193" s="163"/>
      <c r="FS193" s="163"/>
      <c r="FT193" s="163"/>
      <c r="FU193" s="163"/>
      <c r="FV193" s="163"/>
      <c r="FW193" s="163"/>
      <c r="FX193" s="163"/>
      <c r="FY193" s="163"/>
      <c r="FZ193" s="163"/>
      <c r="GA193" s="163"/>
      <c r="GB193" s="163"/>
      <c r="GC193" s="163"/>
      <c r="GD193" s="163"/>
      <c r="GE193" s="163"/>
      <c r="GF193" s="163"/>
      <c r="GG193" s="163"/>
      <c r="GH193" s="163"/>
      <c r="GI193" s="163"/>
      <c r="GJ193" s="163"/>
      <c r="GK193" s="163"/>
      <c r="GL193" s="163"/>
      <c r="GM193" s="163"/>
      <c r="GN193" s="163"/>
      <c r="GO193" s="163"/>
      <c r="GP193" s="163"/>
      <c r="GQ193" s="163"/>
      <c r="GR193" s="163"/>
      <c r="GS193" s="163"/>
      <c r="GT193" s="163"/>
      <c r="GU193" s="163"/>
      <c r="GV193" s="163"/>
      <c r="GW193" s="163"/>
      <c r="GX193" s="163"/>
      <c r="GY193" s="163"/>
      <c r="GZ193" s="163"/>
      <c r="HA193" s="163"/>
      <c r="HB193" s="163"/>
      <c r="HC193" s="163"/>
      <c r="HD193" s="163"/>
      <c r="HE193" s="163"/>
      <c r="HF193" s="163"/>
    </row>
    <row r="194" spans="1:214" outlineLevel="1" x14ac:dyDescent="0.2">
      <c r="A194" s="163"/>
      <c r="B194" s="177" t="s">
        <v>249</v>
      </c>
      <c r="C194" s="173">
        <v>2031</v>
      </c>
      <c r="D194" s="163"/>
      <c r="E194" s="163" t="s">
        <v>79</v>
      </c>
      <c r="F194" s="163"/>
      <c r="G194" s="163"/>
      <c r="H194" s="163"/>
      <c r="I194" s="163"/>
      <c r="J194" s="70"/>
      <c r="K194" s="178"/>
      <c r="L194" s="178"/>
      <c r="M194" s="178"/>
      <c r="N194" s="178"/>
      <c r="O194" s="178"/>
      <c r="P194" s="178"/>
      <c r="Q194" s="178"/>
      <c r="R194" s="178"/>
      <c r="S194" s="178"/>
      <c r="T194" s="85"/>
      <c r="U194" s="85"/>
      <c r="V194" s="85"/>
      <c r="W194" s="85"/>
      <c r="X194" s="85">
        <f t="shared" si="20"/>
        <v>0.17689679363627078</v>
      </c>
      <c r="Y194" s="163"/>
      <c r="Z194" s="163"/>
      <c r="AA194" s="163"/>
      <c r="AB194" s="163"/>
      <c r="AC194" s="163"/>
      <c r="AD194" s="163"/>
      <c r="AE194" s="163"/>
      <c r="AF194" s="163"/>
      <c r="AG194" s="163"/>
      <c r="AH194" s="163"/>
      <c r="AI194" s="163"/>
      <c r="AJ194" s="163"/>
      <c r="AK194" s="163"/>
      <c r="AL194" s="163"/>
      <c r="AM194" s="163"/>
      <c r="AN194" s="163"/>
      <c r="AO194" s="163"/>
      <c r="AP194" s="163"/>
      <c r="AQ194" s="163"/>
      <c r="AR194" s="163"/>
      <c r="AS194" s="163"/>
      <c r="AT194" s="163"/>
      <c r="AU194" s="163"/>
      <c r="AV194" s="163"/>
      <c r="AW194" s="163"/>
      <c r="AX194" s="163"/>
      <c r="AY194" s="163"/>
      <c r="AZ194" s="163"/>
      <c r="BA194" s="163"/>
      <c r="BB194" s="163"/>
      <c r="BC194" s="163"/>
      <c r="BD194" s="163"/>
      <c r="BE194" s="163"/>
      <c r="BF194" s="163"/>
      <c r="BG194" s="163"/>
      <c r="BH194" s="163"/>
      <c r="BI194" s="163"/>
      <c r="BJ194" s="163"/>
      <c r="BK194" s="163"/>
      <c r="BL194" s="163"/>
      <c r="BM194" s="163"/>
      <c r="BN194" s="163"/>
      <c r="BO194" s="163"/>
      <c r="BP194" s="163"/>
      <c r="BQ194" s="163"/>
      <c r="BR194" s="163"/>
      <c r="BS194" s="163"/>
      <c r="BT194" s="163"/>
      <c r="BU194" s="163"/>
      <c r="BV194" s="163"/>
      <c r="BW194" s="163"/>
      <c r="BX194" s="163"/>
      <c r="BY194" s="163"/>
      <c r="BZ194" s="163"/>
      <c r="CA194" s="163"/>
      <c r="CB194" s="163"/>
      <c r="CC194" s="163"/>
      <c r="CD194" s="163"/>
      <c r="CE194" s="163"/>
      <c r="CF194" s="163"/>
      <c r="CG194" s="163"/>
      <c r="CH194" s="163"/>
      <c r="CI194" s="163"/>
      <c r="CJ194" s="163"/>
      <c r="CK194" s="163"/>
      <c r="CL194" s="163"/>
      <c r="CM194" s="163"/>
      <c r="CN194" s="163"/>
      <c r="CO194" s="163"/>
      <c r="CP194" s="163"/>
      <c r="CQ194" s="163"/>
      <c r="CR194" s="163"/>
      <c r="CS194" s="163"/>
      <c r="CT194" s="163"/>
      <c r="CU194" s="163"/>
      <c r="CV194" s="163"/>
      <c r="CW194" s="163"/>
      <c r="CX194" s="163"/>
      <c r="CY194" s="163"/>
      <c r="CZ194" s="163"/>
      <c r="DA194" s="163"/>
      <c r="DB194" s="163"/>
      <c r="DC194" s="163"/>
      <c r="DD194" s="163"/>
      <c r="DE194" s="163"/>
      <c r="DF194" s="163"/>
      <c r="DG194" s="163"/>
      <c r="DH194" s="163"/>
      <c r="DI194" s="163"/>
      <c r="DJ194" s="163"/>
      <c r="DK194" s="163"/>
      <c r="DL194" s="163"/>
      <c r="DM194" s="163"/>
      <c r="DN194" s="163"/>
      <c r="DO194" s="163"/>
      <c r="DP194" s="163"/>
      <c r="DQ194" s="163"/>
      <c r="DR194" s="163"/>
      <c r="DS194" s="163"/>
      <c r="DT194" s="163"/>
      <c r="DU194" s="163"/>
      <c r="DV194" s="163"/>
      <c r="DW194" s="163"/>
      <c r="DX194" s="163"/>
      <c r="DY194" s="163"/>
      <c r="DZ194" s="163"/>
      <c r="EA194" s="163"/>
      <c r="EB194" s="163"/>
      <c r="EC194" s="163"/>
      <c r="ED194" s="163"/>
      <c r="EE194" s="163"/>
      <c r="EF194" s="163"/>
      <c r="EG194" s="163"/>
      <c r="EH194" s="163"/>
      <c r="EI194" s="163"/>
      <c r="EJ194" s="163"/>
      <c r="EK194" s="163"/>
      <c r="EL194" s="163"/>
      <c r="EM194" s="163"/>
      <c r="EN194" s="163"/>
      <c r="EO194" s="163"/>
      <c r="EP194" s="163"/>
      <c r="EQ194" s="163"/>
      <c r="ER194" s="163"/>
      <c r="ES194" s="163"/>
      <c r="ET194" s="163"/>
      <c r="EU194" s="163"/>
      <c r="EV194" s="163"/>
      <c r="EW194" s="163"/>
      <c r="EX194" s="163"/>
      <c r="EY194" s="163"/>
      <c r="EZ194" s="163"/>
      <c r="FA194" s="163"/>
      <c r="FB194" s="163"/>
      <c r="FC194" s="163"/>
      <c r="FD194" s="163"/>
      <c r="FE194" s="163"/>
      <c r="FF194" s="163"/>
      <c r="FG194" s="163"/>
      <c r="FH194" s="163"/>
      <c r="FI194" s="163"/>
      <c r="FJ194" s="163"/>
      <c r="FK194" s="163"/>
      <c r="FL194" s="163"/>
      <c r="FM194" s="163"/>
      <c r="FN194" s="163"/>
      <c r="FO194" s="163"/>
      <c r="FP194" s="163"/>
      <c r="FQ194" s="163"/>
      <c r="FR194" s="163"/>
      <c r="FS194" s="163"/>
      <c r="FT194" s="163"/>
      <c r="FU194" s="163"/>
      <c r="FV194" s="163"/>
      <c r="FW194" s="163"/>
      <c r="FX194" s="163"/>
      <c r="FY194" s="163"/>
      <c r="FZ194" s="163"/>
      <c r="GA194" s="163"/>
      <c r="GB194" s="163"/>
      <c r="GC194" s="163"/>
      <c r="GD194" s="163"/>
      <c r="GE194" s="163"/>
      <c r="GF194" s="163"/>
      <c r="GG194" s="163"/>
      <c r="GH194" s="163"/>
      <c r="GI194" s="163"/>
      <c r="GJ194" s="163"/>
      <c r="GK194" s="163"/>
      <c r="GL194" s="163"/>
      <c r="GM194" s="163"/>
      <c r="GN194" s="163"/>
      <c r="GO194" s="163"/>
      <c r="GP194" s="163"/>
      <c r="GQ194" s="163"/>
      <c r="GR194" s="163"/>
      <c r="GS194" s="163"/>
      <c r="GT194" s="163"/>
      <c r="GU194" s="163"/>
      <c r="GV194" s="163"/>
      <c r="GW194" s="163"/>
      <c r="GX194" s="163"/>
      <c r="GY194" s="163"/>
      <c r="GZ194" s="163"/>
      <c r="HA194" s="163"/>
      <c r="HB194" s="163"/>
      <c r="HC194" s="163"/>
      <c r="HD194" s="163"/>
      <c r="HE194" s="163"/>
      <c r="HF194" s="163"/>
    </row>
    <row r="195" spans="1:214" outlineLevel="1" x14ac:dyDescent="0.2">
      <c r="A195" s="163"/>
      <c r="B195" s="173" t="s">
        <v>153</v>
      </c>
      <c r="C195" s="173"/>
      <c r="D195" s="163"/>
      <c r="E195" s="163"/>
      <c r="F195" s="163"/>
      <c r="G195" s="163"/>
      <c r="H195" s="163"/>
      <c r="I195" s="163"/>
      <c r="J195" s="163"/>
      <c r="K195" s="176"/>
      <c r="L195" s="176"/>
      <c r="M195" s="176"/>
      <c r="N195" s="176"/>
      <c r="O195" s="176"/>
      <c r="P195" s="176"/>
      <c r="Q195" s="176"/>
      <c r="R195" s="176"/>
      <c r="S195" s="176"/>
      <c r="T195" s="176">
        <f>SUM(T181:T194)</f>
        <v>1</v>
      </c>
      <c r="U195" s="176">
        <f>SUM(U181:U194)</f>
        <v>1</v>
      </c>
      <c r="V195" s="176">
        <f>SUM(V181:V194)</f>
        <v>1</v>
      </c>
      <c r="W195" s="176">
        <f>SUM(W181:W194)</f>
        <v>1</v>
      </c>
      <c r="X195" s="176">
        <f>SUM(X181:X194)</f>
        <v>0.99999999999999989</v>
      </c>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c r="AX195" s="163"/>
      <c r="AY195" s="163"/>
      <c r="AZ195" s="163"/>
      <c r="BA195" s="163"/>
      <c r="BB195" s="163"/>
      <c r="BC195" s="163"/>
      <c r="BD195" s="163"/>
      <c r="BE195" s="163"/>
      <c r="BF195" s="163"/>
      <c r="BG195" s="163"/>
      <c r="BH195" s="163"/>
      <c r="BI195" s="163"/>
      <c r="BJ195" s="163"/>
      <c r="BK195" s="163"/>
      <c r="BL195" s="163"/>
      <c r="BM195" s="163"/>
      <c r="BN195" s="163"/>
      <c r="BO195" s="163"/>
      <c r="BP195" s="163"/>
      <c r="BQ195" s="163"/>
      <c r="BR195" s="163"/>
      <c r="BS195" s="163"/>
      <c r="BT195" s="163"/>
      <c r="BU195" s="163"/>
      <c r="BV195" s="163"/>
      <c r="BW195" s="163"/>
      <c r="BX195" s="163"/>
      <c r="BY195" s="163"/>
      <c r="BZ195" s="163"/>
      <c r="CA195" s="163"/>
      <c r="CB195" s="163"/>
      <c r="CC195" s="163"/>
      <c r="CD195" s="163"/>
      <c r="CE195" s="163"/>
      <c r="CF195" s="163"/>
      <c r="CG195" s="163"/>
      <c r="CH195" s="163"/>
      <c r="CI195" s="163"/>
      <c r="CJ195" s="163"/>
      <c r="CK195" s="163"/>
      <c r="CL195" s="163"/>
      <c r="CM195" s="163"/>
      <c r="CN195" s="163"/>
      <c r="CO195" s="163"/>
      <c r="CP195" s="163"/>
      <c r="CQ195" s="163"/>
      <c r="CR195" s="163"/>
      <c r="CS195" s="163"/>
      <c r="CT195" s="163"/>
      <c r="CU195" s="163"/>
      <c r="CV195" s="163"/>
      <c r="CW195" s="163"/>
      <c r="CX195" s="163"/>
      <c r="CY195" s="163"/>
      <c r="CZ195" s="163"/>
      <c r="DA195" s="163"/>
      <c r="DB195" s="163"/>
      <c r="DC195" s="163"/>
      <c r="DD195" s="163"/>
      <c r="DE195" s="163"/>
      <c r="DF195" s="163"/>
      <c r="DG195" s="163"/>
      <c r="DH195" s="163"/>
      <c r="DI195" s="163"/>
      <c r="DJ195" s="16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c r="EJ195" s="163"/>
      <c r="EK195" s="163"/>
      <c r="EL195" s="163"/>
      <c r="EM195" s="163"/>
      <c r="EN195" s="163"/>
      <c r="EO195" s="163"/>
      <c r="EP195" s="163"/>
      <c r="EQ195" s="163"/>
      <c r="ER195" s="163"/>
      <c r="ES195" s="163"/>
      <c r="ET195" s="163"/>
      <c r="EU195" s="163"/>
      <c r="EV195" s="163"/>
      <c r="EW195" s="163"/>
      <c r="EX195" s="163"/>
      <c r="EY195" s="163"/>
      <c r="EZ195" s="163"/>
      <c r="FA195" s="163"/>
      <c r="FB195" s="163"/>
      <c r="FC195" s="163"/>
      <c r="FD195" s="163"/>
      <c r="FE195" s="163"/>
      <c r="FF195" s="163"/>
      <c r="FG195" s="163"/>
      <c r="FH195" s="163"/>
      <c r="FI195" s="163"/>
      <c r="FJ195" s="163"/>
      <c r="FK195" s="163"/>
      <c r="FL195" s="163"/>
      <c r="FM195" s="163"/>
      <c r="FN195" s="163"/>
      <c r="FO195" s="163"/>
      <c r="FP195" s="163"/>
      <c r="FQ195" s="163"/>
      <c r="FR195" s="163"/>
      <c r="FS195" s="163"/>
      <c r="FT195" s="163"/>
      <c r="FU195" s="163"/>
      <c r="FV195" s="163"/>
      <c r="FW195" s="163"/>
      <c r="FX195" s="163"/>
      <c r="FY195" s="163"/>
      <c r="FZ195" s="163"/>
      <c r="GA195" s="163"/>
      <c r="GB195" s="163"/>
      <c r="GC195" s="163"/>
      <c r="GD195" s="163"/>
      <c r="GE195" s="163"/>
      <c r="GF195" s="163"/>
      <c r="GG195" s="163"/>
      <c r="GH195" s="163"/>
      <c r="GI195" s="163"/>
      <c r="GJ195" s="163"/>
      <c r="GK195" s="163"/>
      <c r="GL195" s="163"/>
      <c r="GM195" s="163"/>
      <c r="GN195" s="163"/>
      <c r="GO195" s="163"/>
      <c r="GP195" s="163"/>
      <c r="GQ195" s="163"/>
      <c r="GR195" s="163"/>
      <c r="GS195" s="163"/>
      <c r="GT195" s="163"/>
      <c r="GU195" s="163"/>
      <c r="GV195" s="163"/>
      <c r="GW195" s="163"/>
      <c r="GX195" s="163"/>
      <c r="GY195" s="163"/>
      <c r="GZ195" s="163"/>
      <c r="HA195" s="163"/>
      <c r="HB195" s="163"/>
      <c r="HC195" s="163"/>
      <c r="HD195" s="163"/>
      <c r="HE195" s="163"/>
      <c r="HF195" s="163"/>
    </row>
    <row r="196" spans="1:214" s="163" customFormat="1" outlineLevel="1" x14ac:dyDescent="0.2"/>
    <row r="197" spans="1:214" s="163" customFormat="1" outlineLevel="1" x14ac:dyDescent="0.2">
      <c r="B197" s="169" t="s">
        <v>233</v>
      </c>
      <c r="C197" s="169"/>
    </row>
    <row r="198" spans="1:214" s="163" customFormat="1" outlineLevel="1" x14ac:dyDescent="0.2">
      <c r="B198" s="163" t="s">
        <v>221</v>
      </c>
      <c r="E198" s="163" t="s">
        <v>79</v>
      </c>
      <c r="J198" s="70"/>
      <c r="K198" s="70"/>
      <c r="L198" s="70"/>
      <c r="M198" s="70"/>
      <c r="N198" s="70"/>
      <c r="O198" s="70"/>
      <c r="P198" s="70"/>
      <c r="Q198" s="70"/>
      <c r="R198" s="70"/>
      <c r="S198" s="70"/>
      <c r="T198" s="96" cm="1">
        <f t="array" ref="T198">SUMPRODUCT(T181:T190,TRANSPOSE(K22:T22))</f>
        <v>2.9084369719002322E-2</v>
      </c>
      <c r="U198" s="96" cm="1">
        <f t="array" ref="U198">SUMPRODUCT(U182:U191,TRANSPOSE(L22:U22))</f>
        <v>3.0574878809745444E-2</v>
      </c>
      <c r="V198" s="96" cm="1">
        <f t="array" ref="V198">SUMPRODUCT(V183:V192,TRANSPOSE(M22:V22))</f>
        <v>3.2066666248011418E-2</v>
      </c>
      <c r="W198" s="96" cm="1">
        <f t="array" ref="W198">SUMPRODUCT(W184:W193,TRANSPOSE(N22:W22))</f>
        <v>3.3242688264172218E-2</v>
      </c>
      <c r="X198" s="96" cm="1">
        <f t="array" ref="X198">SUMPRODUCT(X185:X194,TRANSPOSE(O22:X22))</f>
        <v>3.4010099696341556E-2</v>
      </c>
    </row>
    <row r="199" spans="1:214" outlineLevel="1" x14ac:dyDescent="0.2">
      <c r="A199" s="163"/>
      <c r="B199" s="163"/>
      <c r="C199" s="163"/>
      <c r="D199" s="163"/>
      <c r="E199" s="163"/>
      <c r="F199" s="163"/>
      <c r="G199" s="163"/>
      <c r="H199" s="163"/>
      <c r="I199" s="163"/>
      <c r="J199" s="163"/>
      <c r="K199" s="163"/>
      <c r="L199" s="163"/>
      <c r="M199" s="163"/>
      <c r="N199" s="163"/>
      <c r="O199" s="163"/>
      <c r="P199" s="163"/>
      <c r="Q199" s="163"/>
      <c r="R199" s="163"/>
      <c r="S199" s="163"/>
      <c r="T199" s="163"/>
      <c r="U199" s="163"/>
      <c r="V199" s="163"/>
      <c r="W199" s="163"/>
      <c r="X199" s="163"/>
      <c r="Y199" s="163"/>
      <c r="Z199" s="163"/>
      <c r="AA199" s="163"/>
      <c r="AB199" s="163"/>
      <c r="AC199" s="163"/>
      <c r="AD199" s="163"/>
      <c r="AE199" s="163"/>
      <c r="AF199" s="163"/>
      <c r="AG199" s="163"/>
      <c r="AH199" s="163"/>
      <c r="AI199" s="163"/>
      <c r="AJ199" s="163"/>
      <c r="AK199" s="163"/>
      <c r="AL199" s="163"/>
      <c r="AM199" s="163"/>
      <c r="AN199" s="163"/>
      <c r="AO199" s="163"/>
      <c r="AP199" s="163"/>
      <c r="AQ199" s="163"/>
      <c r="AR199" s="163"/>
      <c r="AS199" s="163"/>
      <c r="AT199" s="163"/>
      <c r="AU199" s="163"/>
      <c r="AV199" s="163"/>
      <c r="AW199" s="163"/>
      <c r="AX199" s="163"/>
      <c r="AY199" s="163"/>
      <c r="AZ199" s="163"/>
      <c r="BA199" s="163"/>
      <c r="BB199" s="163"/>
      <c r="BC199" s="163"/>
      <c r="BD199" s="163"/>
      <c r="BE199" s="163"/>
      <c r="BF199" s="163"/>
      <c r="BG199" s="163"/>
      <c r="BH199" s="163"/>
      <c r="BI199" s="163"/>
      <c r="BJ199" s="163"/>
      <c r="BK199" s="163"/>
      <c r="BL199" s="163"/>
      <c r="BM199" s="163"/>
      <c r="BN199" s="163"/>
      <c r="BO199" s="163"/>
      <c r="BP199" s="163"/>
      <c r="BQ199" s="163"/>
      <c r="BR199" s="163"/>
      <c r="BS199" s="163"/>
      <c r="BT199" s="163"/>
      <c r="BU199" s="163"/>
      <c r="BV199" s="163"/>
      <c r="BW199" s="163"/>
      <c r="BX199" s="163"/>
      <c r="BY199" s="163"/>
      <c r="BZ199" s="163"/>
      <c r="CA199" s="163"/>
      <c r="CB199" s="163"/>
      <c r="CC199" s="163"/>
      <c r="CD199" s="163"/>
      <c r="CE199" s="163"/>
      <c r="CF199" s="163"/>
      <c r="CG199" s="163"/>
      <c r="CH199" s="163"/>
      <c r="CI199" s="163"/>
      <c r="CJ199" s="163"/>
      <c r="CK199" s="163"/>
      <c r="CL199" s="163"/>
      <c r="CM199" s="163"/>
      <c r="CN199" s="163"/>
      <c r="CO199" s="163"/>
      <c r="CP199" s="163"/>
      <c r="CQ199" s="163"/>
      <c r="CR199" s="163"/>
      <c r="CS199" s="163"/>
      <c r="CT199" s="163"/>
      <c r="CU199" s="163"/>
      <c r="CV199" s="163"/>
      <c r="CW199" s="163"/>
      <c r="CX199" s="163"/>
      <c r="CY199" s="163"/>
      <c r="CZ199" s="163"/>
      <c r="DA199" s="163"/>
      <c r="DB199" s="163"/>
      <c r="DC199" s="163"/>
      <c r="DD199" s="163"/>
      <c r="DE199" s="163"/>
      <c r="DF199" s="163"/>
      <c r="DG199" s="163"/>
      <c r="DH199" s="163"/>
      <c r="DI199" s="163"/>
      <c r="DJ199" s="163"/>
      <c r="DK199" s="163"/>
      <c r="DL199" s="163"/>
      <c r="DM199" s="163"/>
      <c r="DN199" s="163"/>
      <c r="DO199" s="163"/>
      <c r="DP199" s="163"/>
      <c r="DQ199" s="163"/>
      <c r="DR199" s="163"/>
      <c r="DS199" s="163"/>
      <c r="DT199" s="163"/>
      <c r="DU199" s="163"/>
      <c r="DV199" s="163"/>
      <c r="DW199" s="163"/>
      <c r="DX199" s="163"/>
      <c r="DY199" s="163"/>
      <c r="DZ199" s="163"/>
      <c r="EA199" s="163"/>
      <c r="EB199" s="163"/>
      <c r="EC199" s="163"/>
      <c r="ED199" s="163"/>
      <c r="EE199" s="163"/>
      <c r="EF199" s="163"/>
      <c r="EG199" s="163"/>
      <c r="EH199" s="163"/>
      <c r="EI199" s="163"/>
      <c r="EJ199" s="163"/>
      <c r="EK199" s="163"/>
      <c r="EL199" s="163"/>
      <c r="EM199" s="163"/>
      <c r="EN199" s="163"/>
      <c r="EO199" s="163"/>
      <c r="EP199" s="163"/>
      <c r="EQ199" s="163"/>
      <c r="ER199" s="163"/>
      <c r="ES199" s="163"/>
      <c r="ET199" s="163"/>
      <c r="EU199" s="163"/>
      <c r="EV199" s="163"/>
      <c r="EW199" s="163"/>
      <c r="EX199" s="163"/>
      <c r="EY199" s="163"/>
      <c r="EZ199" s="163"/>
      <c r="FA199" s="163"/>
      <c r="FB199" s="163"/>
      <c r="FC199" s="163"/>
      <c r="FD199" s="163"/>
      <c r="FE199" s="163"/>
      <c r="FF199" s="163"/>
      <c r="FG199" s="163"/>
      <c r="FH199" s="163"/>
      <c r="FI199" s="163"/>
      <c r="FJ199" s="163"/>
      <c r="FK199" s="163"/>
      <c r="FL199" s="163"/>
      <c r="FM199" s="163"/>
      <c r="FN199" s="163"/>
      <c r="FO199" s="163"/>
      <c r="FP199" s="163"/>
      <c r="FQ199" s="163"/>
      <c r="FR199" s="163"/>
      <c r="FS199" s="163"/>
      <c r="FT199" s="163"/>
      <c r="FU199" s="163"/>
      <c r="FV199" s="163"/>
      <c r="FW199" s="163"/>
      <c r="FX199" s="163"/>
      <c r="FY199" s="163"/>
      <c r="FZ199" s="163"/>
      <c r="GA199" s="163"/>
      <c r="GB199" s="163"/>
      <c r="GC199" s="163"/>
      <c r="GD199" s="163"/>
      <c r="GE199" s="163"/>
      <c r="GF199" s="163"/>
      <c r="GG199" s="163"/>
      <c r="GH199" s="163"/>
      <c r="GI199" s="163"/>
      <c r="GJ199" s="163"/>
      <c r="GK199" s="163"/>
      <c r="GL199" s="163"/>
      <c r="GM199" s="163"/>
      <c r="GN199" s="163"/>
      <c r="GO199" s="163"/>
      <c r="GP199" s="163"/>
      <c r="GQ199" s="163"/>
      <c r="GR199" s="163"/>
      <c r="GS199" s="163"/>
      <c r="GT199" s="163"/>
      <c r="GU199" s="163"/>
      <c r="GV199" s="163"/>
      <c r="GW199" s="163"/>
      <c r="GX199" s="163"/>
      <c r="GY199" s="163"/>
      <c r="GZ199" s="163"/>
      <c r="HA199" s="163"/>
      <c r="HB199" s="163"/>
      <c r="HC199" s="163"/>
      <c r="HD199" s="163"/>
      <c r="HE199" s="163"/>
      <c r="HF199" s="163"/>
    </row>
    <row r="200" spans="1:214" s="163" customFormat="1" x14ac:dyDescent="0.2"/>
    <row r="201" spans="1:214" s="163" customFormat="1" x14ac:dyDescent="0.2">
      <c r="A201" s="87"/>
      <c r="B201" s="86"/>
      <c r="C201" s="86"/>
      <c r="D201" s="87"/>
      <c r="E201" s="87"/>
      <c r="F201" s="87"/>
      <c r="G201" s="87"/>
      <c r="H201" s="87"/>
      <c r="I201" s="87"/>
      <c r="J201" s="88"/>
      <c r="K201" s="88"/>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87"/>
      <c r="BM201" s="87"/>
      <c r="BN201" s="87"/>
      <c r="BO201" s="87"/>
      <c r="BP201" s="87"/>
      <c r="BQ201" s="87"/>
      <c r="BR201" s="87"/>
      <c r="BS201" s="87"/>
      <c r="BT201" s="87"/>
      <c r="BU201" s="87"/>
      <c r="BV201" s="87"/>
      <c r="BW201" s="87"/>
      <c r="BX201" s="87"/>
      <c r="BY201" s="87"/>
      <c r="BZ201" s="87"/>
      <c r="CA201" s="87"/>
      <c r="CB201" s="87"/>
      <c r="CC201" s="87"/>
      <c r="CD201" s="87"/>
      <c r="CE201" s="87"/>
      <c r="CF201" s="87"/>
      <c r="CG201" s="87"/>
      <c r="CH201" s="87"/>
      <c r="CI201" s="87"/>
      <c r="CJ201" s="87"/>
      <c r="CK201" s="87"/>
      <c r="CL201" s="87"/>
      <c r="CM201" s="87"/>
      <c r="CN201" s="87"/>
      <c r="CO201" s="87"/>
      <c r="CP201" s="87"/>
      <c r="CQ201" s="87"/>
      <c r="CR201" s="87"/>
      <c r="CS201" s="87"/>
      <c r="CT201" s="87"/>
      <c r="CU201" s="87"/>
      <c r="CV201" s="87"/>
      <c r="CW201" s="87"/>
      <c r="CX201" s="87"/>
      <c r="CY201" s="87"/>
      <c r="CZ201" s="87"/>
      <c r="DA201" s="87"/>
      <c r="DB201" s="87"/>
      <c r="DC201" s="87"/>
      <c r="DD201" s="87"/>
      <c r="DE201" s="87"/>
      <c r="DF201" s="87"/>
      <c r="DG201" s="87"/>
      <c r="DH201" s="87"/>
      <c r="DI201" s="87"/>
      <c r="DJ201" s="87"/>
      <c r="DK201" s="87"/>
      <c r="DL201" s="87"/>
      <c r="DM201" s="87"/>
      <c r="DN201" s="87"/>
      <c r="DO201" s="87"/>
      <c r="DP201" s="87"/>
      <c r="DQ201" s="87"/>
      <c r="DR201" s="87"/>
      <c r="DS201" s="87"/>
      <c r="DT201" s="87"/>
      <c r="DU201" s="87"/>
      <c r="DV201" s="87"/>
      <c r="DW201" s="87"/>
      <c r="DX201" s="87"/>
      <c r="DY201" s="87"/>
      <c r="DZ201" s="87"/>
      <c r="EA201" s="87"/>
      <c r="EB201" s="87"/>
      <c r="EC201" s="87"/>
      <c r="ED201" s="87"/>
      <c r="EE201" s="87"/>
      <c r="EF201" s="87"/>
      <c r="EG201" s="87"/>
      <c r="EH201" s="87"/>
      <c r="EI201" s="87"/>
      <c r="EJ201" s="87"/>
      <c r="EK201" s="87"/>
      <c r="EL201" s="87"/>
      <c r="EM201" s="87"/>
      <c r="EN201" s="87"/>
      <c r="EO201" s="87"/>
      <c r="EP201" s="87"/>
      <c r="EQ201" s="87"/>
      <c r="ER201" s="87"/>
      <c r="ES201" s="87"/>
      <c r="ET201" s="87"/>
      <c r="EU201" s="87"/>
      <c r="EV201" s="87"/>
      <c r="EW201" s="87"/>
      <c r="EX201" s="87"/>
      <c r="EY201" s="87"/>
      <c r="EZ201" s="87"/>
      <c r="FA201" s="87"/>
      <c r="FB201" s="87"/>
      <c r="FC201" s="87"/>
      <c r="FD201" s="87"/>
      <c r="FE201" s="87"/>
      <c r="FF201" s="87"/>
      <c r="FG201" s="87"/>
      <c r="FH201" s="87"/>
      <c r="FI201" s="87"/>
      <c r="FJ201" s="87"/>
      <c r="FK201" s="87"/>
      <c r="FL201" s="87"/>
      <c r="FM201" s="87"/>
      <c r="FN201" s="87"/>
      <c r="FO201" s="87"/>
      <c r="FP201" s="87"/>
      <c r="FQ201" s="87"/>
      <c r="FR201" s="87"/>
      <c r="FS201" s="87"/>
      <c r="FT201" s="87"/>
      <c r="FU201" s="87"/>
      <c r="FV201" s="87"/>
      <c r="FW201" s="87"/>
      <c r="FX201" s="87"/>
      <c r="FY201" s="87"/>
      <c r="FZ201" s="87"/>
      <c r="GA201" s="87"/>
      <c r="GB201" s="87"/>
      <c r="GC201" s="87"/>
      <c r="GD201" s="87"/>
      <c r="GE201" s="87"/>
      <c r="GF201" s="87"/>
      <c r="GG201" s="87"/>
      <c r="GH201" s="87"/>
      <c r="GI201" s="87"/>
      <c r="GJ201" s="87"/>
      <c r="GK201" s="87"/>
      <c r="GL201" s="87"/>
      <c r="GM201" s="87"/>
      <c r="GN201" s="87"/>
      <c r="GO201" s="87"/>
      <c r="GP201" s="87"/>
      <c r="GQ201" s="87"/>
      <c r="GR201" s="87"/>
      <c r="GS201" s="87"/>
      <c r="GT201" s="87"/>
      <c r="GU201" s="87"/>
      <c r="GV201" s="87"/>
      <c r="GW201" s="87"/>
      <c r="GX201" s="87"/>
      <c r="GY201" s="87"/>
      <c r="GZ201" s="87"/>
      <c r="HA201" s="87"/>
      <c r="HB201" s="87"/>
      <c r="HC201" s="87"/>
    </row>
    <row r="202" spans="1:214" s="87" customFormat="1" x14ac:dyDescent="0.2">
      <c r="A202" s="184"/>
      <c r="B202" s="184" t="s">
        <v>225</v>
      </c>
      <c r="C202" s="184"/>
      <c r="D202" s="184"/>
      <c r="E202" s="184"/>
      <c r="F202" s="184"/>
      <c r="G202" s="184"/>
      <c r="H202" s="184"/>
      <c r="I202" s="184"/>
      <c r="J202" s="185" t="s">
        <v>212</v>
      </c>
      <c r="K202" s="186">
        <v>2018</v>
      </c>
      <c r="L202" s="186">
        <v>2019</v>
      </c>
      <c r="M202" s="186">
        <v>2020</v>
      </c>
      <c r="N202" s="186">
        <v>2021</v>
      </c>
      <c r="O202" s="186">
        <v>2022</v>
      </c>
      <c r="P202" s="186">
        <v>2023</v>
      </c>
      <c r="Q202" s="186">
        <v>2024</v>
      </c>
      <c r="R202" s="186">
        <v>2025</v>
      </c>
      <c r="S202" s="186">
        <v>2026</v>
      </c>
      <c r="T202" s="186">
        <v>2027</v>
      </c>
      <c r="U202" s="186">
        <v>2028</v>
      </c>
      <c r="V202" s="186">
        <v>2029</v>
      </c>
      <c r="W202" s="186">
        <v>2030</v>
      </c>
      <c r="X202" s="186">
        <v>2031</v>
      </c>
      <c r="Y202" s="184"/>
      <c r="Z202" s="184"/>
      <c r="AA202" s="184" t="s">
        <v>40</v>
      </c>
      <c r="AB202" s="184"/>
      <c r="AC202" s="184"/>
      <c r="AD202" s="184"/>
      <c r="AE202" s="184"/>
      <c r="AF202" s="184"/>
      <c r="AG202" s="184"/>
      <c r="AH202" s="184"/>
      <c r="AI202" s="184"/>
      <c r="AJ202" s="184"/>
      <c r="AK202" s="184"/>
      <c r="AL202" s="184"/>
      <c r="AM202" s="184"/>
      <c r="AN202" s="184"/>
      <c r="AO202" s="184"/>
      <c r="AP202" s="184"/>
      <c r="AQ202" s="184"/>
      <c r="AR202" s="184"/>
      <c r="AS202" s="184"/>
      <c r="AT202" s="184"/>
      <c r="AU202" s="184"/>
      <c r="AV202" s="184"/>
      <c r="AW202" s="184"/>
      <c r="AX202" s="184"/>
      <c r="AY202" s="184"/>
      <c r="AZ202" s="184"/>
      <c r="BA202" s="184"/>
      <c r="BB202" s="184"/>
      <c r="BC202" s="184"/>
      <c r="BD202" s="184"/>
      <c r="BE202" s="184"/>
      <c r="BF202" s="184"/>
      <c r="BG202" s="184"/>
      <c r="BH202" s="184"/>
      <c r="BI202" s="184"/>
      <c r="BJ202" s="184"/>
      <c r="BK202" s="184"/>
      <c r="BL202" s="184"/>
      <c r="BM202" s="184"/>
      <c r="BN202" s="184"/>
      <c r="BO202" s="184"/>
      <c r="BP202" s="184"/>
      <c r="BQ202" s="184"/>
      <c r="BR202" s="184"/>
      <c r="BS202" s="184"/>
      <c r="BT202" s="184"/>
      <c r="BU202" s="184"/>
      <c r="BV202" s="184"/>
      <c r="BW202" s="184"/>
      <c r="BX202" s="184"/>
      <c r="BY202" s="184"/>
      <c r="BZ202" s="184"/>
      <c r="CA202" s="184"/>
      <c r="CB202" s="184"/>
      <c r="CC202" s="184"/>
      <c r="CD202" s="184"/>
      <c r="CE202" s="184"/>
      <c r="CF202" s="184"/>
      <c r="CG202" s="184"/>
      <c r="CH202" s="184"/>
      <c r="CI202" s="184"/>
      <c r="CJ202" s="184"/>
      <c r="CK202" s="184"/>
      <c r="CL202" s="184"/>
      <c r="CM202" s="184"/>
      <c r="CN202" s="184"/>
      <c r="CO202" s="184"/>
      <c r="CP202" s="184"/>
      <c r="CQ202" s="184"/>
      <c r="CR202" s="184"/>
      <c r="CS202" s="184"/>
      <c r="CT202" s="184"/>
      <c r="CU202" s="184"/>
      <c r="CV202" s="184"/>
      <c r="CW202" s="184"/>
      <c r="CX202" s="184"/>
      <c r="CY202" s="184"/>
      <c r="CZ202" s="184"/>
      <c r="DA202" s="184"/>
      <c r="DB202" s="184"/>
      <c r="DC202" s="184"/>
      <c r="DD202" s="184"/>
      <c r="DE202" s="184"/>
      <c r="DF202" s="184"/>
      <c r="DG202" s="184"/>
      <c r="DH202" s="184"/>
      <c r="DI202" s="184"/>
      <c r="DJ202" s="184"/>
      <c r="DK202" s="184"/>
      <c r="DL202" s="184"/>
      <c r="DM202" s="184"/>
      <c r="DN202" s="184"/>
      <c r="DO202" s="184"/>
      <c r="DP202" s="184"/>
      <c r="DQ202" s="184"/>
      <c r="DR202" s="184"/>
      <c r="DS202" s="184"/>
      <c r="DT202" s="184"/>
      <c r="DU202" s="184"/>
      <c r="DV202" s="184"/>
      <c r="DW202" s="184"/>
      <c r="DX202" s="184"/>
      <c r="DY202" s="184"/>
      <c r="DZ202" s="184"/>
      <c r="EA202" s="184"/>
      <c r="EB202" s="184"/>
      <c r="EC202" s="184"/>
      <c r="ED202" s="184"/>
      <c r="EE202" s="184"/>
      <c r="EF202" s="184"/>
      <c r="EG202" s="184"/>
      <c r="EH202" s="184"/>
      <c r="EI202" s="184"/>
      <c r="EJ202" s="184"/>
      <c r="EK202" s="184"/>
      <c r="EL202" s="184"/>
      <c r="EM202" s="184"/>
      <c r="EN202" s="184"/>
      <c r="EO202" s="184"/>
      <c r="EP202" s="184"/>
      <c r="EQ202" s="184"/>
      <c r="ER202" s="184"/>
      <c r="ES202" s="184"/>
      <c r="ET202" s="184"/>
      <c r="EU202" s="184"/>
      <c r="EV202" s="184"/>
      <c r="EW202" s="184"/>
      <c r="EX202" s="184"/>
      <c r="EY202" s="184"/>
      <c r="EZ202" s="184"/>
      <c r="FA202" s="184"/>
      <c r="FB202" s="184"/>
      <c r="FC202" s="184"/>
      <c r="FD202" s="184"/>
      <c r="FE202" s="184"/>
      <c r="FF202" s="184"/>
      <c r="FG202" s="184"/>
      <c r="FH202" s="184"/>
      <c r="FI202" s="184"/>
      <c r="FJ202" s="184"/>
      <c r="FK202" s="184"/>
      <c r="FL202" s="184"/>
      <c r="FM202" s="184"/>
      <c r="FN202" s="184"/>
      <c r="FO202" s="184"/>
      <c r="FP202" s="184"/>
      <c r="FQ202" s="184"/>
      <c r="FR202" s="184"/>
      <c r="FS202" s="184"/>
      <c r="FT202" s="184"/>
      <c r="FU202" s="184"/>
      <c r="FV202" s="184"/>
      <c r="FW202" s="184"/>
      <c r="FX202" s="184"/>
      <c r="FY202" s="184"/>
      <c r="FZ202" s="184"/>
      <c r="GA202" s="184"/>
      <c r="GB202" s="184"/>
      <c r="GC202" s="184"/>
      <c r="GD202" s="184"/>
      <c r="GE202" s="184"/>
      <c r="GF202" s="184"/>
      <c r="GG202" s="184"/>
      <c r="GH202" s="184"/>
      <c r="GI202" s="184"/>
      <c r="GJ202" s="184"/>
      <c r="GK202" s="184"/>
      <c r="GL202" s="184"/>
      <c r="GM202" s="184"/>
      <c r="GN202" s="184"/>
      <c r="GO202" s="184"/>
      <c r="GP202" s="184"/>
      <c r="GQ202" s="184"/>
      <c r="GR202" s="184"/>
      <c r="GS202" s="184"/>
      <c r="GT202" s="184"/>
      <c r="GU202" s="184"/>
      <c r="GV202" s="184"/>
      <c r="GW202" s="184"/>
      <c r="GX202" s="184"/>
      <c r="GY202" s="184"/>
      <c r="GZ202" s="184"/>
      <c r="HA202" s="184"/>
      <c r="HB202" s="184"/>
      <c r="HC202" s="184"/>
    </row>
    <row r="203" spans="1:214" s="184" customFormat="1" x14ac:dyDescent="0.2">
      <c r="A203" s="163"/>
      <c r="B203" s="163"/>
      <c r="C203" s="163"/>
      <c r="D203" s="163"/>
      <c r="E203" s="163"/>
      <c r="F203" s="163"/>
      <c r="G203" s="163"/>
      <c r="H203" s="163"/>
      <c r="I203" s="163"/>
      <c r="J203" s="163"/>
      <c r="K203" s="163"/>
      <c r="L203" s="163"/>
      <c r="M203" s="163"/>
      <c r="N203" s="163"/>
      <c r="O203" s="163"/>
      <c r="P203" s="163"/>
      <c r="Q203" s="163"/>
      <c r="R203" s="163"/>
      <c r="S203" s="163"/>
      <c r="T203" s="163"/>
      <c r="U203" s="163"/>
      <c r="V203" s="163"/>
      <c r="W203" s="163"/>
      <c r="X203" s="163"/>
      <c r="Y203" s="163"/>
      <c r="Z203" s="163"/>
      <c r="AA203" s="163"/>
      <c r="AB203" s="163"/>
      <c r="AC203" s="163"/>
      <c r="AD203" s="163"/>
      <c r="AE203" s="163"/>
      <c r="AF203" s="163"/>
      <c r="AG203" s="163"/>
      <c r="AH203" s="163"/>
      <c r="AI203" s="163"/>
      <c r="AJ203" s="163"/>
      <c r="AK203" s="163"/>
      <c r="AL203" s="163"/>
      <c r="AM203" s="163"/>
      <c r="AN203" s="163"/>
      <c r="AO203" s="163"/>
      <c r="AP203" s="163"/>
      <c r="AQ203" s="163"/>
      <c r="AR203" s="163"/>
      <c r="AS203" s="163"/>
      <c r="AT203" s="163"/>
      <c r="AU203" s="163"/>
      <c r="AV203" s="163"/>
      <c r="AW203" s="163"/>
      <c r="AX203" s="163"/>
      <c r="AY203" s="163"/>
      <c r="AZ203" s="163"/>
      <c r="BA203" s="163"/>
      <c r="BB203" s="163"/>
      <c r="BC203" s="163"/>
      <c r="BD203" s="163"/>
      <c r="BE203" s="163"/>
      <c r="BF203" s="163"/>
      <c r="BG203" s="163"/>
      <c r="BH203" s="163"/>
      <c r="BI203" s="163"/>
      <c r="BJ203" s="163"/>
      <c r="BK203" s="163"/>
      <c r="BL203" s="163"/>
      <c r="BM203" s="163"/>
      <c r="BN203" s="163"/>
      <c r="BO203" s="163"/>
      <c r="BP203" s="163"/>
      <c r="BQ203" s="163"/>
      <c r="BR203" s="163"/>
      <c r="BS203" s="163"/>
      <c r="BT203" s="163"/>
      <c r="BU203" s="163"/>
      <c r="BV203" s="163"/>
      <c r="BW203" s="163"/>
      <c r="BX203" s="163"/>
      <c r="BY203" s="163"/>
      <c r="BZ203" s="163"/>
      <c r="CA203" s="163"/>
      <c r="CB203" s="163"/>
      <c r="CC203" s="163"/>
      <c r="CD203" s="163"/>
      <c r="CE203" s="163"/>
      <c r="CF203" s="163"/>
      <c r="CG203" s="163"/>
      <c r="CH203" s="163"/>
      <c r="CI203" s="163"/>
      <c r="CJ203" s="163"/>
      <c r="CK203" s="163"/>
      <c r="CL203" s="163"/>
      <c r="CM203" s="163"/>
      <c r="CN203" s="163"/>
      <c r="CO203" s="163"/>
      <c r="CP203" s="163"/>
      <c r="CQ203" s="163"/>
      <c r="CR203" s="163"/>
      <c r="CS203" s="163"/>
      <c r="CT203" s="163"/>
      <c r="CU203" s="163"/>
      <c r="CV203" s="163"/>
      <c r="CW203" s="163"/>
      <c r="CX203" s="163"/>
      <c r="CY203" s="163"/>
      <c r="CZ203" s="163"/>
      <c r="DA203" s="163"/>
      <c r="DB203" s="163"/>
      <c r="DC203" s="163"/>
      <c r="DD203" s="163"/>
      <c r="DE203" s="163"/>
      <c r="DF203" s="163"/>
      <c r="DG203" s="163"/>
      <c r="DH203" s="163"/>
      <c r="DI203" s="163"/>
      <c r="DJ203" s="163"/>
      <c r="DK203" s="163"/>
      <c r="DL203" s="163"/>
      <c r="DM203" s="163"/>
      <c r="DN203" s="163"/>
      <c r="DO203" s="163"/>
      <c r="DP203" s="163"/>
      <c r="DQ203" s="163"/>
      <c r="DR203" s="163"/>
      <c r="DS203" s="163"/>
      <c r="DT203" s="163"/>
      <c r="DU203" s="163"/>
      <c r="DV203" s="163"/>
      <c r="DW203" s="163"/>
      <c r="DX203" s="163"/>
      <c r="DY203" s="163"/>
      <c r="DZ203" s="163"/>
      <c r="EA203" s="163"/>
      <c r="EB203" s="163"/>
      <c r="EC203" s="163"/>
      <c r="ED203" s="163"/>
      <c r="EE203" s="163"/>
      <c r="EF203" s="163"/>
      <c r="EG203" s="163"/>
      <c r="EH203" s="163"/>
      <c r="EI203" s="163"/>
      <c r="EJ203" s="163"/>
      <c r="EK203" s="163"/>
      <c r="EL203" s="163"/>
      <c r="EM203" s="163"/>
      <c r="EN203" s="163"/>
      <c r="EO203" s="163"/>
      <c r="EP203" s="163"/>
      <c r="EQ203" s="163"/>
      <c r="ER203" s="163"/>
      <c r="ES203" s="163"/>
      <c r="ET203" s="163"/>
      <c r="EU203" s="163"/>
      <c r="EV203" s="163"/>
      <c r="EW203" s="163"/>
      <c r="EX203" s="163"/>
      <c r="EY203" s="163"/>
      <c r="EZ203" s="163"/>
      <c r="FA203" s="163"/>
      <c r="FB203" s="163"/>
      <c r="FC203" s="163"/>
      <c r="FD203" s="163"/>
      <c r="FE203" s="163"/>
      <c r="FF203" s="163"/>
      <c r="FG203" s="163"/>
      <c r="FH203" s="163"/>
      <c r="FI203" s="163"/>
      <c r="FJ203" s="163"/>
      <c r="FK203" s="163"/>
      <c r="FL203" s="163"/>
      <c r="FM203" s="163"/>
      <c r="FN203" s="163"/>
      <c r="FO203" s="163"/>
      <c r="FP203" s="163"/>
      <c r="FQ203" s="163"/>
      <c r="FR203" s="163"/>
      <c r="FS203" s="163"/>
      <c r="FT203" s="163"/>
      <c r="FU203" s="163"/>
      <c r="FV203" s="163"/>
      <c r="FW203" s="163"/>
      <c r="FX203" s="163"/>
      <c r="FY203" s="163"/>
      <c r="FZ203" s="163"/>
      <c r="GA203" s="163"/>
      <c r="GB203" s="163"/>
      <c r="GC203" s="163"/>
      <c r="GD203" s="163"/>
      <c r="GE203" s="163"/>
      <c r="GF203" s="163"/>
      <c r="GG203" s="163"/>
      <c r="GH203" s="163"/>
      <c r="GI203" s="163"/>
      <c r="GJ203" s="163"/>
      <c r="GK203" s="163"/>
      <c r="GL203" s="163"/>
      <c r="GM203" s="163"/>
      <c r="GN203" s="163"/>
      <c r="GO203" s="163"/>
      <c r="GP203" s="163"/>
      <c r="GQ203" s="163"/>
      <c r="GR203" s="163"/>
      <c r="GS203" s="163"/>
      <c r="GT203" s="163"/>
      <c r="GU203" s="163"/>
      <c r="GV203" s="163"/>
      <c r="GW203" s="163"/>
      <c r="GX203" s="163"/>
      <c r="GY203" s="163"/>
      <c r="GZ203" s="163"/>
      <c r="HA203" s="163"/>
      <c r="HB203" s="163"/>
      <c r="HC203" s="163"/>
    </row>
    <row r="204" spans="1:214" s="163" customFormat="1" outlineLevel="1" x14ac:dyDescent="0.2">
      <c r="B204" s="169" t="s">
        <v>226</v>
      </c>
      <c r="C204" s="169"/>
      <c r="K204" s="174"/>
      <c r="L204" s="174"/>
      <c r="M204" s="174"/>
      <c r="N204" s="174"/>
      <c r="O204" s="174"/>
      <c r="P204" s="174"/>
      <c r="Q204" s="174"/>
      <c r="R204" s="174"/>
      <c r="S204" s="174"/>
      <c r="T204" s="174"/>
      <c r="U204" s="174"/>
      <c r="V204" s="174"/>
      <c r="W204" s="174"/>
      <c r="X204" s="174"/>
      <c r="Y204" s="175"/>
      <c r="Z204" s="175"/>
    </row>
    <row r="205" spans="1:214" s="163" customFormat="1" outlineLevel="1" x14ac:dyDescent="0.2">
      <c r="B205" s="177" t="s">
        <v>249</v>
      </c>
      <c r="C205" s="177">
        <v>2008</v>
      </c>
      <c r="E205" s="163" t="s">
        <v>142</v>
      </c>
      <c r="J205" s="195">
        <f>IF(AND(J$16=2017,$C205&lt;J$16),J$35/10,IF(J$16=$C205,J$35-SUM(J$204:J204),IF(J$16-$C205&lt;10,I205,0)))</f>
        <v>381603603.02411449</v>
      </c>
      <c r="K205" s="195">
        <f>IF(AND(K$16=2017,$C205&lt;K$16),K$35/10,IF(K$16=$C205,K$35-SUM(K$204:K204),IF(K$16-$C205&lt;10,J205,0)))</f>
        <v>0</v>
      </c>
      <c r="L205" s="195">
        <f>IF(AND(L$16=2017,$C205&lt;L$16),L$35/10,IF(L$16=$C205,L$35-SUM(L$204:L204),IF(L$16-$C205&lt;10,K205,0)))</f>
        <v>0</v>
      </c>
      <c r="M205" s="195">
        <f>IF(AND(M$16=2017,$C205&lt;M$16),M$35/10,IF(M$16=$C205,M$35-SUM(M$204:M204),IF(M$16-$C205&lt;10,L205,0)))</f>
        <v>0</v>
      </c>
      <c r="N205" s="195">
        <f>IF(AND(N$16=2017,$C205&lt;N$16),N$35/10,IF(N$16=$C205,N$35-SUM(N$204:N204),IF(N$16-$C205&lt;10,M205,0)))</f>
        <v>0</v>
      </c>
      <c r="O205" s="195">
        <f>IF(AND(O$16=2017,$C205&lt;O$16),O$35/10,IF(O$16=$C205,O$35-SUM(O$204:O204),IF(O$16-$C205&lt;10,N205,0)))</f>
        <v>0</v>
      </c>
      <c r="P205" s="195">
        <f>IF(AND(P$16=2017,$C205&lt;P$16),P$35/10,IF(P$16=$C205,P$35-SUM(P$204:P204),IF(P$16-$C205&lt;10,O205,0)))</f>
        <v>0</v>
      </c>
      <c r="Q205" s="195">
        <f>IF(AND(Q$16=2017,$C205&lt;Q$16),Q$35/10,IF(Q$16=$C205,Q$35-SUM(Q$204:Q204),IF(Q$16-$C205&lt;10,P205,0)))</f>
        <v>0</v>
      </c>
      <c r="R205" s="195">
        <f>IF(AND(R$16=2017,$C205&lt;R$16),R$35/10,IF(R$16=$C205,R$35-SUM(R$204:R204),IF(R$16-$C205&lt;10,Q205,0)))</f>
        <v>0</v>
      </c>
      <c r="S205" s="195">
        <f>IF(AND(S$16=2017,$C205&lt;S$16),S$35/10,IF(S$16=$C205,S$35-SUM(S$204:S204),IF(S$16-$C205&lt;10,R205,0)))</f>
        <v>0</v>
      </c>
      <c r="T205" s="195">
        <f>IF(AND(T$16=2017,$C205&lt;T$16),T$35/10,IF(T$16=$C205,T$35-SUM(T$204:T204),IF(T$16-$C205&lt;10,S205,0)))</f>
        <v>0</v>
      </c>
      <c r="U205" s="195">
        <f>IF(AND(U$16=2017,$C205&lt;U$16),U$35/10,IF(U$16=$C205,U$35-SUM(U$204:U204),IF(U$16-$C205&lt;10,T205,0)))</f>
        <v>0</v>
      </c>
      <c r="V205" s="195">
        <f>IF(AND(V$16=2017,$C205&lt;V$16),V$35/10,IF(V$16=$C205,V$35-SUM(V$204:V204),IF(V$16-$C205&lt;10,U205,0)))</f>
        <v>0</v>
      </c>
      <c r="W205" s="195">
        <f>IF(AND(W$16=2017,$C205&lt;W$16),W$35/10,IF(W$16=$C205,W$35-SUM(W$204:W204),IF(W$16-$C205&lt;10,V205,0)))</f>
        <v>0</v>
      </c>
      <c r="X205" s="195">
        <f>IF(AND(X$16=2017,$C205&lt;X$16),X$35/10,IF(X$16=$C205,X$35-SUM(X$204:X204),IF(X$16-$C205&lt;10,W205,0)))</f>
        <v>0</v>
      </c>
      <c r="Y205" s="175"/>
      <c r="Z205" s="175"/>
    </row>
    <row r="206" spans="1:214" s="163" customFormat="1" outlineLevel="1" x14ac:dyDescent="0.2">
      <c r="B206" s="177" t="s">
        <v>249</v>
      </c>
      <c r="C206" s="173">
        <v>2009</v>
      </c>
      <c r="E206" s="163" t="s">
        <v>142</v>
      </c>
      <c r="J206" s="195">
        <f>IF(AND(J$16=2017,$C206&lt;J$16),J$35/10,IF(J$16=$C206,J$35-SUM(J$204:J205),IF(J$16-$C206&lt;10,I206,0)))</f>
        <v>381603603.02411449</v>
      </c>
      <c r="K206" s="195">
        <f>IF(AND(K$16=2017,$C206&lt;K$16),K$35/10,IF(K$16=$C206,K$35-SUM(K$204:K205),IF(K$16-$C206&lt;10,J206,0)))</f>
        <v>381603603.02411449</v>
      </c>
      <c r="L206" s="195">
        <f>IF(AND(L$16=2017,$C206&lt;L$16),L$35/10,IF(L$16=$C206,L$35-SUM(L$204:L205),IF(L$16-$C206&lt;10,K206,0)))</f>
        <v>0</v>
      </c>
      <c r="M206" s="195">
        <f>IF(AND(M$16=2017,$C206&lt;M$16),M$35/10,IF(M$16=$C206,M$35-SUM(M$204:M205),IF(M$16-$C206&lt;10,L206,0)))</f>
        <v>0</v>
      </c>
      <c r="N206" s="195">
        <f>IF(AND(N$16=2017,$C206&lt;N$16),N$35/10,IF(N$16=$C206,N$35-SUM(N$204:N205),IF(N$16-$C206&lt;10,M206,0)))</f>
        <v>0</v>
      </c>
      <c r="O206" s="195">
        <f>IF(AND(O$16=2017,$C206&lt;O$16),O$35/10,IF(O$16=$C206,O$35-SUM(O$204:O205),IF(O$16-$C206&lt;10,N206,0)))</f>
        <v>0</v>
      </c>
      <c r="P206" s="195">
        <f>IF(AND(P$16=2017,$C206&lt;P$16),P$35/10,IF(P$16=$C206,P$35-SUM(P$204:P205),IF(P$16-$C206&lt;10,O206,0)))</f>
        <v>0</v>
      </c>
      <c r="Q206" s="195">
        <f>IF(AND(Q$16=2017,$C206&lt;Q$16),Q$35/10,IF(Q$16=$C206,Q$35-SUM(Q$204:Q205),IF(Q$16-$C206&lt;10,P206,0)))</f>
        <v>0</v>
      </c>
      <c r="R206" s="195">
        <f>IF(AND(R$16=2017,$C206&lt;R$16),R$35/10,IF(R$16=$C206,R$35-SUM(R$204:R205),IF(R$16-$C206&lt;10,Q206,0)))</f>
        <v>0</v>
      </c>
      <c r="S206" s="195">
        <f>IF(AND(S$16=2017,$C206&lt;S$16),S$35/10,IF(S$16=$C206,S$35-SUM(S$204:S205),IF(S$16-$C206&lt;10,R206,0)))</f>
        <v>0</v>
      </c>
      <c r="T206" s="195">
        <f>IF(AND(T$16=2017,$C206&lt;T$16),T$35/10,IF(T$16=$C206,T$35-SUM(T$204:T205),IF(T$16-$C206&lt;10,S206,0)))</f>
        <v>0</v>
      </c>
      <c r="U206" s="195">
        <f>IF(AND(U$16=2017,$C206&lt;U$16),U$35/10,IF(U$16=$C206,U$35-SUM(U$204:U205),IF(U$16-$C206&lt;10,T206,0)))</f>
        <v>0</v>
      </c>
      <c r="V206" s="195">
        <f>IF(AND(V$16=2017,$C206&lt;V$16),V$35/10,IF(V$16=$C206,V$35-SUM(V$204:V205),IF(V$16-$C206&lt;10,U206,0)))</f>
        <v>0</v>
      </c>
      <c r="W206" s="195">
        <f>IF(AND(W$16=2017,$C206&lt;W$16),W$35/10,IF(W$16=$C206,W$35-SUM(W$204:W205),IF(W$16-$C206&lt;10,V206,0)))</f>
        <v>0</v>
      </c>
      <c r="X206" s="195">
        <f>IF(AND(X$16=2017,$C206&lt;X$16),X$35/10,IF(X$16=$C206,X$35-SUM(X$204:X205),IF(X$16-$C206&lt;10,W206,0)))</f>
        <v>0</v>
      </c>
    </row>
    <row r="207" spans="1:214" outlineLevel="1" x14ac:dyDescent="0.2">
      <c r="A207" s="163"/>
      <c r="B207" s="177" t="s">
        <v>249</v>
      </c>
      <c r="C207" s="177">
        <v>2010</v>
      </c>
      <c r="D207" s="163"/>
      <c r="E207" s="163" t="s">
        <v>142</v>
      </c>
      <c r="F207" s="163"/>
      <c r="G207" s="163"/>
      <c r="H207" s="163"/>
      <c r="I207" s="163"/>
      <c r="J207" s="195">
        <f>IF(AND(J$16=2017,$C207&lt;J$16),J$35/10,IF(J$16=$C207,J$35-SUM(J$204:J206),IF(J$16-$C207&lt;10,I207,0)))</f>
        <v>381603603.02411449</v>
      </c>
      <c r="K207" s="195">
        <f>IF(AND(K$16=2017,$C207&lt;K$16),K$35/10,IF(K$16=$C207,K$35-SUM(K$204:K206),IF(K$16-$C207&lt;10,J207,0)))</f>
        <v>381603603.02411449</v>
      </c>
      <c r="L207" s="195">
        <f>IF(AND(L$16=2017,$C207&lt;L$16),L$35/10,IF(L$16=$C207,L$35-SUM(L$204:L206),IF(L$16-$C207&lt;10,K207,0)))</f>
        <v>381603603.02411449</v>
      </c>
      <c r="M207" s="195">
        <f>IF(AND(M$16=2017,$C207&lt;M$16),M$35/10,IF(M$16=$C207,M$35-SUM(M$204:M206),IF(M$16-$C207&lt;10,L207,0)))</f>
        <v>0</v>
      </c>
      <c r="N207" s="195">
        <f>IF(AND(N$16=2017,$C207&lt;N$16),N$35/10,IF(N$16=$C207,N$35-SUM(N$204:N206),IF(N$16-$C207&lt;10,M207,0)))</f>
        <v>0</v>
      </c>
      <c r="O207" s="195">
        <f>IF(AND(O$16=2017,$C207&lt;O$16),O$35/10,IF(O$16=$C207,O$35-SUM(O$204:O206),IF(O$16-$C207&lt;10,N207,0)))</f>
        <v>0</v>
      </c>
      <c r="P207" s="195">
        <f>IF(AND(P$16=2017,$C207&lt;P$16),P$35/10,IF(P$16=$C207,P$35-SUM(P$204:P206),IF(P$16-$C207&lt;10,O207,0)))</f>
        <v>0</v>
      </c>
      <c r="Q207" s="195">
        <f>IF(AND(Q$16=2017,$C207&lt;Q$16),Q$35/10,IF(Q$16=$C207,Q$35-SUM(Q$204:Q206),IF(Q$16-$C207&lt;10,P207,0)))</f>
        <v>0</v>
      </c>
      <c r="R207" s="195">
        <f>IF(AND(R$16=2017,$C207&lt;R$16),R$35/10,IF(R$16=$C207,R$35-SUM(R$204:R206),IF(R$16-$C207&lt;10,Q207,0)))</f>
        <v>0</v>
      </c>
      <c r="S207" s="195">
        <f>IF(AND(S$16=2017,$C207&lt;S$16),S$35/10,IF(S$16=$C207,S$35-SUM(S$204:S206),IF(S$16-$C207&lt;10,R207,0)))</f>
        <v>0</v>
      </c>
      <c r="T207" s="195">
        <f>IF(AND(T$16=2017,$C207&lt;T$16),T$35/10,IF(T$16=$C207,T$35-SUM(T$204:T206),IF(T$16-$C207&lt;10,S207,0)))</f>
        <v>0</v>
      </c>
      <c r="U207" s="195">
        <f>IF(AND(U$16=2017,$C207&lt;U$16),U$35/10,IF(U$16=$C207,U$35-SUM(U$204:U206),IF(U$16-$C207&lt;10,T207,0)))</f>
        <v>0</v>
      </c>
      <c r="V207" s="195">
        <f>IF(AND(V$16=2017,$C207&lt;V$16),V$35/10,IF(V$16=$C207,V$35-SUM(V$204:V206),IF(V$16-$C207&lt;10,U207,0)))</f>
        <v>0</v>
      </c>
      <c r="W207" s="195">
        <f>IF(AND(W$16=2017,$C207&lt;W$16),W$35/10,IF(W$16=$C207,W$35-SUM(W$204:W206),IF(W$16-$C207&lt;10,V207,0)))</f>
        <v>0</v>
      </c>
      <c r="X207" s="195">
        <f>IF(AND(X$16=2017,$C207&lt;X$16),X$35/10,IF(X$16=$C207,X$35-SUM(X$204:X206),IF(X$16-$C207&lt;10,W207,0)))</f>
        <v>0</v>
      </c>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c r="AX207" s="163"/>
      <c r="AY207" s="163"/>
      <c r="AZ207" s="163"/>
      <c r="BA207" s="163"/>
      <c r="BB207" s="163"/>
      <c r="BC207" s="163"/>
      <c r="BD207" s="163"/>
      <c r="BE207" s="163"/>
      <c r="BF207" s="163"/>
      <c r="BG207" s="163"/>
      <c r="BH207" s="163"/>
      <c r="BI207" s="163"/>
      <c r="BJ207" s="163"/>
      <c r="BK207" s="163"/>
      <c r="BL207" s="163"/>
      <c r="BM207" s="163"/>
      <c r="BN207" s="163"/>
      <c r="BO207" s="163"/>
      <c r="BP207" s="163"/>
      <c r="BQ207" s="163"/>
      <c r="BR207" s="163"/>
      <c r="BS207" s="163"/>
      <c r="BT207" s="163"/>
      <c r="BU207" s="163"/>
      <c r="BV207" s="163"/>
      <c r="BW207" s="163"/>
      <c r="BX207" s="163"/>
      <c r="BY207" s="163"/>
      <c r="BZ207" s="163"/>
      <c r="CA207" s="163"/>
      <c r="CB207" s="163"/>
      <c r="CC207" s="163"/>
      <c r="CD207" s="163"/>
      <c r="CE207" s="163"/>
      <c r="CF207" s="163"/>
      <c r="CG207" s="163"/>
      <c r="CH207" s="163"/>
      <c r="CI207" s="163"/>
      <c r="CJ207" s="163"/>
      <c r="CK207" s="163"/>
      <c r="CL207" s="163"/>
      <c r="CM207" s="163"/>
      <c r="CN207" s="163"/>
      <c r="CO207" s="163"/>
      <c r="CP207" s="163"/>
      <c r="CQ207" s="163"/>
      <c r="CR207" s="163"/>
      <c r="CS207" s="163"/>
      <c r="CT207" s="163"/>
      <c r="CU207" s="163"/>
      <c r="CV207" s="163"/>
      <c r="CW207" s="163"/>
      <c r="CX207" s="163"/>
      <c r="CY207" s="163"/>
      <c r="CZ207" s="163"/>
      <c r="DA207" s="163"/>
      <c r="DB207" s="163"/>
      <c r="DC207" s="163"/>
      <c r="DD207" s="163"/>
      <c r="DE207" s="163"/>
      <c r="DF207" s="163"/>
      <c r="DG207" s="163"/>
      <c r="DH207" s="163"/>
      <c r="DI207" s="163"/>
      <c r="DJ207" s="163"/>
      <c r="DK207" s="163"/>
      <c r="DL207" s="163"/>
      <c r="DM207" s="163"/>
      <c r="DN207" s="163"/>
      <c r="DO207" s="163"/>
      <c r="DP207" s="163"/>
      <c r="DQ207" s="163"/>
      <c r="DR207" s="163"/>
      <c r="DS207" s="163"/>
      <c r="DT207" s="163"/>
      <c r="DU207" s="163"/>
      <c r="DV207" s="163"/>
      <c r="DW207" s="163"/>
      <c r="DX207" s="163"/>
      <c r="DY207" s="163"/>
      <c r="DZ207" s="163"/>
      <c r="EA207" s="163"/>
      <c r="EB207" s="163"/>
      <c r="EC207" s="163"/>
      <c r="ED207" s="163"/>
      <c r="EE207" s="163"/>
      <c r="EF207" s="163"/>
      <c r="EG207" s="163"/>
      <c r="EH207" s="163"/>
      <c r="EI207" s="163"/>
      <c r="EJ207" s="163"/>
      <c r="EK207" s="163"/>
      <c r="EL207" s="163"/>
      <c r="EM207" s="163"/>
      <c r="EN207" s="163"/>
      <c r="EO207" s="163"/>
      <c r="EP207" s="163"/>
      <c r="EQ207" s="163"/>
      <c r="ER207" s="163"/>
      <c r="ES207" s="163"/>
      <c r="ET207" s="163"/>
      <c r="EU207" s="163"/>
      <c r="EV207" s="163"/>
      <c r="EW207" s="163"/>
      <c r="EX207" s="163"/>
      <c r="EY207" s="163"/>
      <c r="EZ207" s="163"/>
      <c r="FA207" s="163"/>
      <c r="FB207" s="163"/>
      <c r="FC207" s="163"/>
      <c r="FD207" s="163"/>
      <c r="FE207" s="163"/>
      <c r="FF207" s="163"/>
      <c r="FG207" s="163"/>
      <c r="FH207" s="163"/>
      <c r="FI207" s="163"/>
      <c r="FJ207" s="163"/>
      <c r="FK207" s="163"/>
      <c r="FL207" s="163"/>
      <c r="FM207" s="163"/>
      <c r="FN207" s="163"/>
      <c r="FO207" s="163"/>
      <c r="FP207" s="163"/>
      <c r="FQ207" s="163"/>
      <c r="FR207" s="163"/>
      <c r="FS207" s="163"/>
      <c r="FT207" s="163"/>
      <c r="FU207" s="163"/>
      <c r="FV207" s="163"/>
      <c r="FW207" s="163"/>
      <c r="FX207" s="163"/>
      <c r="FY207" s="163"/>
      <c r="FZ207" s="163"/>
      <c r="GA207" s="163"/>
      <c r="GB207" s="163"/>
      <c r="GC207" s="163"/>
      <c r="GD207" s="163"/>
      <c r="GE207" s="163"/>
      <c r="GF207" s="163"/>
      <c r="GG207" s="163"/>
      <c r="GH207" s="163"/>
      <c r="GI207" s="163"/>
      <c r="GJ207" s="163"/>
      <c r="GK207" s="163"/>
      <c r="GL207" s="163"/>
      <c r="GM207" s="163"/>
      <c r="GN207" s="163"/>
      <c r="GO207" s="163"/>
      <c r="GP207" s="163"/>
      <c r="GQ207" s="163"/>
      <c r="GR207" s="163"/>
      <c r="GS207" s="163"/>
      <c r="GT207" s="163"/>
      <c r="GU207" s="163"/>
      <c r="GV207" s="163"/>
      <c r="GW207" s="163"/>
      <c r="GX207" s="163"/>
      <c r="GY207" s="163"/>
      <c r="GZ207" s="163"/>
      <c r="HA207" s="163"/>
      <c r="HB207" s="163"/>
      <c r="HC207" s="163"/>
      <c r="HD207" s="163"/>
      <c r="HE207" s="163"/>
      <c r="HF207" s="163"/>
    </row>
    <row r="208" spans="1:214" outlineLevel="1" x14ac:dyDescent="0.2">
      <c r="A208" s="163"/>
      <c r="B208" s="177" t="s">
        <v>249</v>
      </c>
      <c r="C208" s="173">
        <v>2011</v>
      </c>
      <c r="D208" s="163"/>
      <c r="E208" s="163" t="s">
        <v>142</v>
      </c>
      <c r="F208" s="163"/>
      <c r="G208" s="163"/>
      <c r="H208" s="163"/>
      <c r="I208" s="163"/>
      <c r="J208" s="195">
        <f>IF(AND(J$16=2017,$C208&lt;J$16),J$35/10,IF(J$16=$C208,J$35-SUM(J$204:J207),IF(J$16-$C208&lt;10,I208,0)))</f>
        <v>381603603.02411449</v>
      </c>
      <c r="K208" s="195">
        <f>IF(AND(K$16=2017,$C208&lt;K$16),K$35/10,IF(K$16=$C208,K$35-SUM(K$204:K207),IF(K$16-$C208&lt;10,J208,0)))</f>
        <v>381603603.02411449</v>
      </c>
      <c r="L208" s="195">
        <f>IF(AND(L$16=2017,$C208&lt;L$16),L$35/10,IF(L$16=$C208,L$35-SUM(L$204:L207),IF(L$16-$C208&lt;10,K208,0)))</f>
        <v>381603603.02411449</v>
      </c>
      <c r="M208" s="195">
        <f>IF(AND(M$16=2017,$C208&lt;M$16),M$35/10,IF(M$16=$C208,M$35-SUM(M$204:M207),IF(M$16-$C208&lt;10,L208,0)))</f>
        <v>381603603.02411449</v>
      </c>
      <c r="N208" s="195">
        <f>IF(AND(N$16=2017,$C208&lt;N$16),N$35/10,IF(N$16=$C208,N$35-SUM(N$204:N207),IF(N$16-$C208&lt;10,M208,0)))</f>
        <v>0</v>
      </c>
      <c r="O208" s="195">
        <f>IF(AND(O$16=2017,$C208&lt;O$16),O$35/10,IF(O$16=$C208,O$35-SUM(O$204:O207),IF(O$16-$C208&lt;10,N208,0)))</f>
        <v>0</v>
      </c>
      <c r="P208" s="195">
        <f>IF(AND(P$16=2017,$C208&lt;P$16),P$35/10,IF(P$16=$C208,P$35-SUM(P$204:P207),IF(P$16-$C208&lt;10,O208,0)))</f>
        <v>0</v>
      </c>
      <c r="Q208" s="195">
        <f>IF(AND(Q$16=2017,$C208&lt;Q$16),Q$35/10,IF(Q$16=$C208,Q$35-SUM(Q$204:Q207),IF(Q$16-$C208&lt;10,P208,0)))</f>
        <v>0</v>
      </c>
      <c r="R208" s="195">
        <f>IF(AND(R$16=2017,$C208&lt;R$16),R$35/10,IF(R$16=$C208,R$35-SUM(R$204:R207),IF(R$16-$C208&lt;10,Q208,0)))</f>
        <v>0</v>
      </c>
      <c r="S208" s="195">
        <f>IF(AND(S$16=2017,$C208&lt;S$16),S$35/10,IF(S$16=$C208,S$35-SUM(S$204:S207),IF(S$16-$C208&lt;10,R208,0)))</f>
        <v>0</v>
      </c>
      <c r="T208" s="195">
        <f>IF(AND(T$16=2017,$C208&lt;T$16),T$35/10,IF(T$16=$C208,T$35-SUM(T$204:T207),IF(T$16-$C208&lt;10,S208,0)))</f>
        <v>0</v>
      </c>
      <c r="U208" s="195">
        <f>IF(AND(U$16=2017,$C208&lt;U$16),U$35/10,IF(U$16=$C208,U$35-SUM(U$204:U207),IF(U$16-$C208&lt;10,T208,0)))</f>
        <v>0</v>
      </c>
      <c r="V208" s="195">
        <f>IF(AND(V$16=2017,$C208&lt;V$16),V$35/10,IF(V$16=$C208,V$35-SUM(V$204:V207),IF(V$16-$C208&lt;10,U208,0)))</f>
        <v>0</v>
      </c>
      <c r="W208" s="195">
        <f>IF(AND(W$16=2017,$C208&lt;W$16),W$35/10,IF(W$16=$C208,W$35-SUM(W$204:W207),IF(W$16-$C208&lt;10,V208,0)))</f>
        <v>0</v>
      </c>
      <c r="X208" s="195">
        <f>IF(AND(X$16=2017,$C208&lt;X$16),X$35/10,IF(X$16=$C208,X$35-SUM(X$204:X207),IF(X$16-$C208&lt;10,W208,0)))</f>
        <v>0</v>
      </c>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c r="AX208" s="163"/>
      <c r="AY208" s="163"/>
      <c r="AZ208" s="163"/>
      <c r="BA208" s="163"/>
      <c r="BB208" s="163"/>
      <c r="BC208" s="163"/>
      <c r="BD208" s="163"/>
      <c r="BE208" s="163"/>
      <c r="BF208" s="163"/>
      <c r="BG208" s="163"/>
      <c r="BH208" s="163"/>
      <c r="BI208" s="163"/>
      <c r="BJ208" s="163"/>
      <c r="BK208" s="163"/>
      <c r="BL208" s="163"/>
      <c r="BM208" s="163"/>
      <c r="BN208" s="163"/>
      <c r="BO208" s="163"/>
      <c r="BP208" s="163"/>
      <c r="BQ208" s="163"/>
      <c r="BR208" s="163"/>
      <c r="BS208" s="163"/>
      <c r="BT208" s="163"/>
      <c r="BU208" s="163"/>
      <c r="BV208" s="163"/>
      <c r="BW208" s="163"/>
      <c r="BX208" s="163"/>
      <c r="BY208" s="163"/>
      <c r="BZ208" s="163"/>
      <c r="CA208" s="163"/>
      <c r="CB208" s="163"/>
      <c r="CC208" s="163"/>
      <c r="CD208" s="163"/>
      <c r="CE208" s="163"/>
      <c r="CF208" s="163"/>
      <c r="CG208" s="163"/>
      <c r="CH208" s="163"/>
      <c r="CI208" s="163"/>
      <c r="CJ208" s="163"/>
      <c r="CK208" s="163"/>
      <c r="CL208" s="163"/>
      <c r="CM208" s="163"/>
      <c r="CN208" s="163"/>
      <c r="CO208" s="163"/>
      <c r="CP208" s="163"/>
      <c r="CQ208" s="163"/>
      <c r="CR208" s="163"/>
      <c r="CS208" s="163"/>
      <c r="CT208" s="163"/>
      <c r="CU208" s="163"/>
      <c r="CV208" s="163"/>
      <c r="CW208" s="163"/>
      <c r="CX208" s="163"/>
      <c r="CY208" s="163"/>
      <c r="CZ208" s="163"/>
      <c r="DA208" s="163"/>
      <c r="DB208" s="163"/>
      <c r="DC208" s="163"/>
      <c r="DD208" s="163"/>
      <c r="DE208" s="163"/>
      <c r="DF208" s="163"/>
      <c r="DG208" s="163"/>
      <c r="DH208" s="163"/>
      <c r="DI208" s="163"/>
      <c r="DJ208" s="163"/>
      <c r="DK208" s="163"/>
      <c r="DL208" s="163"/>
      <c r="DM208" s="163"/>
      <c r="DN208" s="163"/>
      <c r="DO208" s="163"/>
      <c r="DP208" s="163"/>
      <c r="DQ208" s="163"/>
      <c r="DR208" s="163"/>
      <c r="DS208" s="163"/>
      <c r="DT208" s="163"/>
      <c r="DU208" s="163"/>
      <c r="DV208" s="163"/>
      <c r="DW208" s="163"/>
      <c r="DX208" s="163"/>
      <c r="DY208" s="163"/>
      <c r="DZ208" s="163"/>
      <c r="EA208" s="163"/>
      <c r="EB208" s="163"/>
      <c r="EC208" s="163"/>
      <c r="ED208" s="163"/>
      <c r="EE208" s="163"/>
      <c r="EF208" s="163"/>
      <c r="EG208" s="163"/>
      <c r="EH208" s="163"/>
      <c r="EI208" s="163"/>
      <c r="EJ208" s="163"/>
      <c r="EK208" s="163"/>
      <c r="EL208" s="163"/>
      <c r="EM208" s="163"/>
      <c r="EN208" s="163"/>
      <c r="EO208" s="163"/>
      <c r="EP208" s="163"/>
      <c r="EQ208" s="163"/>
      <c r="ER208" s="163"/>
      <c r="ES208" s="163"/>
      <c r="ET208" s="163"/>
      <c r="EU208" s="163"/>
      <c r="EV208" s="163"/>
      <c r="EW208" s="163"/>
      <c r="EX208" s="163"/>
      <c r="EY208" s="163"/>
      <c r="EZ208" s="163"/>
      <c r="FA208" s="163"/>
      <c r="FB208" s="163"/>
      <c r="FC208" s="163"/>
      <c r="FD208" s="163"/>
      <c r="FE208" s="163"/>
      <c r="FF208" s="163"/>
      <c r="FG208" s="163"/>
      <c r="FH208" s="163"/>
      <c r="FI208" s="163"/>
      <c r="FJ208" s="163"/>
      <c r="FK208" s="163"/>
      <c r="FL208" s="163"/>
      <c r="FM208" s="163"/>
      <c r="FN208" s="163"/>
      <c r="FO208" s="163"/>
      <c r="FP208" s="163"/>
      <c r="FQ208" s="163"/>
      <c r="FR208" s="163"/>
      <c r="FS208" s="163"/>
      <c r="FT208" s="163"/>
      <c r="FU208" s="163"/>
      <c r="FV208" s="163"/>
      <c r="FW208" s="163"/>
      <c r="FX208" s="163"/>
      <c r="FY208" s="163"/>
      <c r="FZ208" s="163"/>
      <c r="GA208" s="163"/>
      <c r="GB208" s="163"/>
      <c r="GC208" s="163"/>
      <c r="GD208" s="163"/>
      <c r="GE208" s="163"/>
      <c r="GF208" s="163"/>
      <c r="GG208" s="163"/>
      <c r="GH208" s="163"/>
      <c r="GI208" s="163"/>
      <c r="GJ208" s="163"/>
      <c r="GK208" s="163"/>
      <c r="GL208" s="163"/>
      <c r="GM208" s="163"/>
      <c r="GN208" s="163"/>
      <c r="GO208" s="163"/>
      <c r="GP208" s="163"/>
      <c r="GQ208" s="163"/>
      <c r="GR208" s="163"/>
      <c r="GS208" s="163"/>
      <c r="GT208" s="163"/>
      <c r="GU208" s="163"/>
      <c r="GV208" s="163"/>
      <c r="GW208" s="163"/>
      <c r="GX208" s="163"/>
      <c r="GY208" s="163"/>
      <c r="GZ208" s="163"/>
      <c r="HA208" s="163"/>
      <c r="HB208" s="163"/>
      <c r="HC208" s="163"/>
      <c r="HD208" s="163"/>
      <c r="HE208" s="163"/>
      <c r="HF208" s="163"/>
    </row>
    <row r="209" spans="1:214" outlineLevel="1" x14ac:dyDescent="0.2">
      <c r="A209" s="163"/>
      <c r="B209" s="177" t="s">
        <v>249</v>
      </c>
      <c r="C209" s="177">
        <v>2012</v>
      </c>
      <c r="D209" s="163"/>
      <c r="E209" s="163" t="s">
        <v>142</v>
      </c>
      <c r="F209" s="163"/>
      <c r="G209" s="163"/>
      <c r="H209" s="163"/>
      <c r="I209" s="163"/>
      <c r="J209" s="195">
        <f>IF(AND(J$16=2017,$C209&lt;J$16),J$35/10,IF(J$16=$C209,J$35-SUM(J$204:J208),IF(J$16-$C209&lt;10,I209,0)))</f>
        <v>381603603.02411449</v>
      </c>
      <c r="K209" s="195">
        <f>IF(AND(K$16=2017,$C209&lt;K$16),K$35/10,IF(K$16=$C209,K$35-SUM(K$204:K208),IF(K$16-$C209&lt;10,J209,0)))</f>
        <v>381603603.02411449</v>
      </c>
      <c r="L209" s="195">
        <f>IF(AND(L$16=2017,$C209&lt;L$16),L$35/10,IF(L$16=$C209,L$35-SUM(L$204:L208),IF(L$16-$C209&lt;10,K209,0)))</f>
        <v>381603603.02411449</v>
      </c>
      <c r="M209" s="195">
        <f>IF(AND(M$16=2017,$C209&lt;M$16),M$35/10,IF(M$16=$C209,M$35-SUM(M$204:M208),IF(M$16-$C209&lt;10,L209,0)))</f>
        <v>381603603.02411449</v>
      </c>
      <c r="N209" s="195">
        <f>IF(AND(N$16=2017,$C209&lt;N$16),N$35/10,IF(N$16=$C209,N$35-SUM(N$204:N208),IF(N$16-$C209&lt;10,M209,0)))</f>
        <v>381603603.02411449</v>
      </c>
      <c r="O209" s="195">
        <f>IF(AND(O$16=2017,$C209&lt;O$16),O$35/10,IF(O$16=$C209,O$35-SUM(O$204:O208),IF(O$16-$C209&lt;10,N209,0)))</f>
        <v>0</v>
      </c>
      <c r="P209" s="195">
        <f>IF(AND(P$16=2017,$C209&lt;P$16),P$35/10,IF(P$16=$C209,P$35-SUM(P$204:P208),IF(P$16-$C209&lt;10,O209,0)))</f>
        <v>0</v>
      </c>
      <c r="Q209" s="195">
        <f>IF(AND(Q$16=2017,$C209&lt;Q$16),Q$35/10,IF(Q$16=$C209,Q$35-SUM(Q$204:Q208),IF(Q$16-$C209&lt;10,P209,0)))</f>
        <v>0</v>
      </c>
      <c r="R209" s="195">
        <f>IF(AND(R$16=2017,$C209&lt;R$16),R$35/10,IF(R$16=$C209,R$35-SUM(R$204:R208),IF(R$16-$C209&lt;10,Q209,0)))</f>
        <v>0</v>
      </c>
      <c r="S209" s="195">
        <f>IF(AND(S$16=2017,$C209&lt;S$16),S$35/10,IF(S$16=$C209,S$35-SUM(S$204:S208),IF(S$16-$C209&lt;10,R209,0)))</f>
        <v>0</v>
      </c>
      <c r="T209" s="195">
        <f>IF(AND(T$16=2017,$C209&lt;T$16),T$35/10,IF(T$16=$C209,T$35-SUM(T$204:T208),IF(T$16-$C209&lt;10,S209,0)))</f>
        <v>0</v>
      </c>
      <c r="U209" s="195">
        <f>IF(AND(U$16=2017,$C209&lt;U$16),U$35/10,IF(U$16=$C209,U$35-SUM(U$204:U208),IF(U$16-$C209&lt;10,T209,0)))</f>
        <v>0</v>
      </c>
      <c r="V209" s="195">
        <f>IF(AND(V$16=2017,$C209&lt;V$16),V$35/10,IF(V$16=$C209,V$35-SUM(V$204:V208),IF(V$16-$C209&lt;10,U209,0)))</f>
        <v>0</v>
      </c>
      <c r="W209" s="195">
        <f>IF(AND(W$16=2017,$C209&lt;W$16),W$35/10,IF(W$16=$C209,W$35-SUM(W$204:W208),IF(W$16-$C209&lt;10,V209,0)))</f>
        <v>0</v>
      </c>
      <c r="X209" s="195">
        <f>IF(AND(X$16=2017,$C209&lt;X$16),X$35/10,IF(X$16=$C209,X$35-SUM(X$204:X208),IF(X$16-$C209&lt;10,W209,0)))</f>
        <v>0</v>
      </c>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c r="AX209" s="163"/>
      <c r="AY209" s="163"/>
      <c r="AZ209" s="163"/>
      <c r="BA209" s="163"/>
      <c r="BB209" s="163"/>
      <c r="BC209" s="163"/>
      <c r="BD209" s="163"/>
      <c r="BE209" s="163"/>
      <c r="BF209" s="163"/>
      <c r="BG209" s="163"/>
      <c r="BH209" s="163"/>
      <c r="BI209" s="163"/>
      <c r="BJ209" s="163"/>
      <c r="BK209" s="163"/>
      <c r="BL209" s="163"/>
      <c r="BM209" s="163"/>
      <c r="BN209" s="163"/>
      <c r="BO209" s="163"/>
      <c r="BP209" s="163"/>
      <c r="BQ209" s="163"/>
      <c r="BR209" s="163"/>
      <c r="BS209" s="163"/>
      <c r="BT209" s="163"/>
      <c r="BU209" s="163"/>
      <c r="BV209" s="163"/>
      <c r="BW209" s="163"/>
      <c r="BX209" s="163"/>
      <c r="BY209" s="163"/>
      <c r="BZ209" s="163"/>
      <c r="CA209" s="163"/>
      <c r="CB209" s="163"/>
      <c r="CC209" s="163"/>
      <c r="CD209" s="163"/>
      <c r="CE209" s="163"/>
      <c r="CF209" s="163"/>
      <c r="CG209" s="163"/>
      <c r="CH209" s="163"/>
      <c r="CI209" s="163"/>
      <c r="CJ209" s="163"/>
      <c r="CK209" s="163"/>
      <c r="CL209" s="163"/>
      <c r="CM209" s="163"/>
      <c r="CN209" s="163"/>
      <c r="CO209" s="163"/>
      <c r="CP209" s="163"/>
      <c r="CQ209" s="163"/>
      <c r="CR209" s="163"/>
      <c r="CS209" s="163"/>
      <c r="CT209" s="163"/>
      <c r="CU209" s="163"/>
      <c r="CV209" s="163"/>
      <c r="CW209" s="163"/>
      <c r="CX209" s="163"/>
      <c r="CY209" s="163"/>
      <c r="CZ209" s="163"/>
      <c r="DA209" s="163"/>
      <c r="DB209" s="163"/>
      <c r="DC209" s="163"/>
      <c r="DD209" s="163"/>
      <c r="DE209" s="163"/>
      <c r="DF209" s="163"/>
      <c r="DG209" s="163"/>
      <c r="DH209" s="163"/>
      <c r="DI209" s="163"/>
      <c r="DJ209" s="163"/>
      <c r="DK209" s="163"/>
      <c r="DL209" s="163"/>
      <c r="DM209" s="163"/>
      <c r="DN209" s="163"/>
      <c r="DO209" s="163"/>
      <c r="DP209" s="163"/>
      <c r="DQ209" s="163"/>
      <c r="DR209" s="163"/>
      <c r="DS209" s="163"/>
      <c r="DT209" s="163"/>
      <c r="DU209" s="163"/>
      <c r="DV209" s="163"/>
      <c r="DW209" s="163"/>
      <c r="DX209" s="163"/>
      <c r="DY209" s="163"/>
      <c r="DZ209" s="163"/>
      <c r="EA209" s="163"/>
      <c r="EB209" s="163"/>
      <c r="EC209" s="163"/>
      <c r="ED209" s="163"/>
      <c r="EE209" s="163"/>
      <c r="EF209" s="163"/>
      <c r="EG209" s="163"/>
      <c r="EH209" s="163"/>
      <c r="EI209" s="163"/>
      <c r="EJ209" s="163"/>
      <c r="EK209" s="163"/>
      <c r="EL209" s="163"/>
      <c r="EM209" s="163"/>
      <c r="EN209" s="163"/>
      <c r="EO209" s="163"/>
      <c r="EP209" s="163"/>
      <c r="EQ209" s="163"/>
      <c r="ER209" s="163"/>
      <c r="ES209" s="163"/>
      <c r="ET209" s="163"/>
      <c r="EU209" s="163"/>
      <c r="EV209" s="163"/>
      <c r="EW209" s="163"/>
      <c r="EX209" s="163"/>
      <c r="EY209" s="163"/>
      <c r="EZ209" s="163"/>
      <c r="FA209" s="163"/>
      <c r="FB209" s="163"/>
      <c r="FC209" s="163"/>
      <c r="FD209" s="163"/>
      <c r="FE209" s="163"/>
      <c r="FF209" s="163"/>
      <c r="FG209" s="163"/>
      <c r="FH209" s="163"/>
      <c r="FI209" s="163"/>
      <c r="FJ209" s="163"/>
      <c r="FK209" s="163"/>
      <c r="FL209" s="163"/>
      <c r="FM209" s="163"/>
      <c r="FN209" s="163"/>
      <c r="FO209" s="163"/>
      <c r="FP209" s="163"/>
      <c r="FQ209" s="163"/>
      <c r="FR209" s="163"/>
      <c r="FS209" s="163"/>
      <c r="FT209" s="163"/>
      <c r="FU209" s="163"/>
      <c r="FV209" s="163"/>
      <c r="FW209" s="163"/>
      <c r="FX209" s="163"/>
      <c r="FY209" s="163"/>
      <c r="FZ209" s="163"/>
      <c r="GA209" s="163"/>
      <c r="GB209" s="163"/>
      <c r="GC209" s="163"/>
      <c r="GD209" s="163"/>
      <c r="GE209" s="163"/>
      <c r="GF209" s="163"/>
      <c r="GG209" s="163"/>
      <c r="GH209" s="163"/>
      <c r="GI209" s="163"/>
      <c r="GJ209" s="163"/>
      <c r="GK209" s="163"/>
      <c r="GL209" s="163"/>
      <c r="GM209" s="163"/>
      <c r="GN209" s="163"/>
      <c r="GO209" s="163"/>
      <c r="GP209" s="163"/>
      <c r="GQ209" s="163"/>
      <c r="GR209" s="163"/>
      <c r="GS209" s="163"/>
      <c r="GT209" s="163"/>
      <c r="GU209" s="163"/>
      <c r="GV209" s="163"/>
      <c r="GW209" s="163"/>
      <c r="GX209" s="163"/>
      <c r="GY209" s="163"/>
      <c r="GZ209" s="163"/>
      <c r="HA209" s="163"/>
      <c r="HB209" s="163"/>
      <c r="HC209" s="163"/>
      <c r="HD209" s="163"/>
      <c r="HE209" s="163"/>
      <c r="HF209" s="163"/>
    </row>
    <row r="210" spans="1:214" outlineLevel="1" x14ac:dyDescent="0.2">
      <c r="A210" s="163"/>
      <c r="B210" s="177" t="s">
        <v>249</v>
      </c>
      <c r="C210" s="173">
        <v>2013</v>
      </c>
      <c r="D210" s="163"/>
      <c r="E210" s="163" t="s">
        <v>142</v>
      </c>
      <c r="F210" s="163"/>
      <c r="G210" s="163"/>
      <c r="H210" s="163"/>
      <c r="I210" s="163"/>
      <c r="J210" s="195">
        <f>IF(AND(J$16=2017,$C210&lt;J$16),J$35/10,IF(J$16=$C210,J$35-SUM(J$204:J209),IF(J$16-$C210&lt;10,I210,0)))</f>
        <v>381603603.02411449</v>
      </c>
      <c r="K210" s="195">
        <f>IF(AND(K$16=2017,$C210&lt;K$16),K$35/10,IF(K$16=$C210,K$35-SUM(K$204:K209),IF(K$16-$C210&lt;10,J210,0)))</f>
        <v>381603603.02411449</v>
      </c>
      <c r="L210" s="195">
        <f>IF(AND(L$16=2017,$C210&lt;L$16),L$35/10,IF(L$16=$C210,L$35-SUM(L$204:L209),IF(L$16-$C210&lt;10,K210,0)))</f>
        <v>381603603.02411449</v>
      </c>
      <c r="M210" s="195">
        <f>IF(AND(M$16=2017,$C210&lt;M$16),M$35/10,IF(M$16=$C210,M$35-SUM(M$204:M209),IF(M$16-$C210&lt;10,L210,0)))</f>
        <v>381603603.02411449</v>
      </c>
      <c r="N210" s="195">
        <f>IF(AND(N$16=2017,$C210&lt;N$16),N$35/10,IF(N$16=$C210,N$35-SUM(N$204:N209),IF(N$16-$C210&lt;10,M210,0)))</f>
        <v>381603603.02411449</v>
      </c>
      <c r="O210" s="195">
        <f>IF(AND(O$16=2017,$C210&lt;O$16),O$35/10,IF(O$16=$C210,O$35-SUM(O$204:O209),IF(O$16-$C210&lt;10,N210,0)))</f>
        <v>381603603.02411449</v>
      </c>
      <c r="P210" s="195">
        <f>IF(AND(P$16=2017,$C210&lt;P$16),P$35/10,IF(P$16=$C210,P$35-SUM(P$204:P209),IF(P$16-$C210&lt;10,O210,0)))</f>
        <v>0</v>
      </c>
      <c r="Q210" s="195">
        <f>IF(AND(Q$16=2017,$C210&lt;Q$16),Q$35/10,IF(Q$16=$C210,Q$35-SUM(Q$204:Q209),IF(Q$16-$C210&lt;10,P210,0)))</f>
        <v>0</v>
      </c>
      <c r="R210" s="195">
        <f>IF(AND(R$16=2017,$C210&lt;R$16),R$35/10,IF(R$16=$C210,R$35-SUM(R$204:R209),IF(R$16-$C210&lt;10,Q210,0)))</f>
        <v>0</v>
      </c>
      <c r="S210" s="195">
        <f>IF(AND(S$16=2017,$C210&lt;S$16),S$35/10,IF(S$16=$C210,S$35-SUM(S$204:S209),IF(S$16-$C210&lt;10,R210,0)))</f>
        <v>0</v>
      </c>
      <c r="T210" s="195">
        <f>IF(AND(T$16=2017,$C210&lt;T$16),T$35/10,IF(T$16=$C210,T$35-SUM(T$204:T209),IF(T$16-$C210&lt;10,S210,0)))</f>
        <v>0</v>
      </c>
      <c r="U210" s="195">
        <f>IF(AND(U$16=2017,$C210&lt;U$16),U$35/10,IF(U$16=$C210,U$35-SUM(U$204:U209),IF(U$16-$C210&lt;10,T210,0)))</f>
        <v>0</v>
      </c>
      <c r="V210" s="195">
        <f>IF(AND(V$16=2017,$C210&lt;V$16),V$35/10,IF(V$16=$C210,V$35-SUM(V$204:V209),IF(V$16-$C210&lt;10,U210,0)))</f>
        <v>0</v>
      </c>
      <c r="W210" s="195">
        <f>IF(AND(W$16=2017,$C210&lt;W$16),W$35/10,IF(W$16=$C210,W$35-SUM(W$204:W209),IF(W$16-$C210&lt;10,V210,0)))</f>
        <v>0</v>
      </c>
      <c r="X210" s="195">
        <f>IF(AND(X$16=2017,$C210&lt;X$16),X$35/10,IF(X$16=$C210,X$35-SUM(X$204:X209),IF(X$16-$C210&lt;10,W210,0)))</f>
        <v>0</v>
      </c>
      <c r="Y210" s="163"/>
      <c r="Z210" s="163"/>
      <c r="AA210" s="163"/>
      <c r="AB210" s="163"/>
      <c r="AC210" s="163"/>
      <c r="AD210" s="163"/>
      <c r="AE210" s="163"/>
      <c r="AF210" s="163"/>
      <c r="AG210" s="163"/>
      <c r="AH210" s="163"/>
      <c r="AI210" s="163"/>
      <c r="AJ210" s="163"/>
      <c r="AK210" s="163"/>
      <c r="AL210" s="163"/>
      <c r="AM210" s="163"/>
      <c r="AN210" s="163"/>
      <c r="AO210" s="163"/>
      <c r="AP210" s="163"/>
      <c r="AQ210" s="163"/>
      <c r="AR210" s="163"/>
      <c r="AS210" s="163"/>
      <c r="AT210" s="163"/>
      <c r="AU210" s="163"/>
      <c r="AV210" s="163"/>
      <c r="AW210" s="163"/>
      <c r="AX210" s="163"/>
      <c r="AY210" s="163"/>
      <c r="AZ210" s="163"/>
      <c r="BA210" s="163"/>
      <c r="BB210" s="163"/>
      <c r="BC210" s="163"/>
      <c r="BD210" s="163"/>
      <c r="BE210" s="163"/>
      <c r="BF210" s="163"/>
      <c r="BG210" s="163"/>
      <c r="BH210" s="163"/>
      <c r="BI210" s="163"/>
      <c r="BJ210" s="163"/>
      <c r="BK210" s="163"/>
      <c r="BL210" s="163"/>
      <c r="BM210" s="163"/>
      <c r="BN210" s="163"/>
      <c r="BO210" s="163"/>
      <c r="BP210" s="163"/>
      <c r="BQ210" s="163"/>
      <c r="BR210" s="163"/>
      <c r="BS210" s="163"/>
      <c r="BT210" s="163"/>
      <c r="BU210" s="163"/>
      <c r="BV210" s="163"/>
      <c r="BW210" s="163"/>
      <c r="BX210" s="163"/>
      <c r="BY210" s="163"/>
      <c r="BZ210" s="163"/>
      <c r="CA210" s="163"/>
      <c r="CB210" s="163"/>
      <c r="CC210" s="163"/>
      <c r="CD210" s="163"/>
      <c r="CE210" s="163"/>
      <c r="CF210" s="163"/>
      <c r="CG210" s="163"/>
      <c r="CH210" s="163"/>
      <c r="CI210" s="163"/>
      <c r="CJ210" s="163"/>
      <c r="CK210" s="163"/>
      <c r="CL210" s="163"/>
      <c r="CM210" s="163"/>
      <c r="CN210" s="163"/>
      <c r="CO210" s="163"/>
      <c r="CP210" s="163"/>
      <c r="CQ210" s="163"/>
      <c r="CR210" s="163"/>
      <c r="CS210" s="163"/>
      <c r="CT210" s="163"/>
      <c r="CU210" s="163"/>
      <c r="CV210" s="163"/>
      <c r="CW210" s="163"/>
      <c r="CX210" s="163"/>
      <c r="CY210" s="163"/>
      <c r="CZ210" s="163"/>
      <c r="DA210" s="163"/>
      <c r="DB210" s="163"/>
      <c r="DC210" s="163"/>
      <c r="DD210" s="163"/>
      <c r="DE210" s="163"/>
      <c r="DF210" s="163"/>
      <c r="DG210" s="163"/>
      <c r="DH210" s="163"/>
      <c r="DI210" s="163"/>
      <c r="DJ210" s="163"/>
      <c r="DK210" s="163"/>
      <c r="DL210" s="163"/>
      <c r="DM210" s="163"/>
      <c r="DN210" s="163"/>
      <c r="DO210" s="163"/>
      <c r="DP210" s="163"/>
      <c r="DQ210" s="163"/>
      <c r="DR210" s="163"/>
      <c r="DS210" s="163"/>
      <c r="DT210" s="163"/>
      <c r="DU210" s="163"/>
      <c r="DV210" s="163"/>
      <c r="DW210" s="163"/>
      <c r="DX210" s="163"/>
      <c r="DY210" s="163"/>
      <c r="DZ210" s="163"/>
      <c r="EA210" s="163"/>
      <c r="EB210" s="163"/>
      <c r="EC210" s="163"/>
      <c r="ED210" s="163"/>
      <c r="EE210" s="163"/>
      <c r="EF210" s="163"/>
      <c r="EG210" s="163"/>
      <c r="EH210" s="163"/>
      <c r="EI210" s="163"/>
      <c r="EJ210" s="163"/>
      <c r="EK210" s="163"/>
      <c r="EL210" s="163"/>
      <c r="EM210" s="163"/>
      <c r="EN210" s="163"/>
      <c r="EO210" s="163"/>
      <c r="EP210" s="163"/>
      <c r="EQ210" s="163"/>
      <c r="ER210" s="163"/>
      <c r="ES210" s="163"/>
      <c r="ET210" s="163"/>
      <c r="EU210" s="163"/>
      <c r="EV210" s="163"/>
      <c r="EW210" s="163"/>
      <c r="EX210" s="163"/>
      <c r="EY210" s="163"/>
      <c r="EZ210" s="163"/>
      <c r="FA210" s="163"/>
      <c r="FB210" s="163"/>
      <c r="FC210" s="163"/>
      <c r="FD210" s="163"/>
      <c r="FE210" s="163"/>
      <c r="FF210" s="163"/>
      <c r="FG210" s="163"/>
      <c r="FH210" s="163"/>
      <c r="FI210" s="163"/>
      <c r="FJ210" s="163"/>
      <c r="FK210" s="163"/>
      <c r="FL210" s="163"/>
      <c r="FM210" s="163"/>
      <c r="FN210" s="163"/>
      <c r="FO210" s="163"/>
      <c r="FP210" s="163"/>
      <c r="FQ210" s="163"/>
      <c r="FR210" s="163"/>
      <c r="FS210" s="163"/>
      <c r="FT210" s="163"/>
      <c r="FU210" s="163"/>
      <c r="FV210" s="163"/>
      <c r="FW210" s="163"/>
      <c r="FX210" s="163"/>
      <c r="FY210" s="163"/>
      <c r="FZ210" s="163"/>
      <c r="GA210" s="163"/>
      <c r="GB210" s="163"/>
      <c r="GC210" s="163"/>
      <c r="GD210" s="163"/>
      <c r="GE210" s="163"/>
      <c r="GF210" s="163"/>
      <c r="GG210" s="163"/>
      <c r="GH210" s="163"/>
      <c r="GI210" s="163"/>
      <c r="GJ210" s="163"/>
      <c r="GK210" s="163"/>
      <c r="GL210" s="163"/>
      <c r="GM210" s="163"/>
      <c r="GN210" s="163"/>
      <c r="GO210" s="163"/>
      <c r="GP210" s="163"/>
      <c r="GQ210" s="163"/>
      <c r="GR210" s="163"/>
      <c r="GS210" s="163"/>
      <c r="GT210" s="163"/>
      <c r="GU210" s="163"/>
      <c r="GV210" s="163"/>
      <c r="GW210" s="163"/>
      <c r="GX210" s="163"/>
      <c r="GY210" s="163"/>
      <c r="GZ210" s="163"/>
      <c r="HA210" s="163"/>
      <c r="HB210" s="163"/>
      <c r="HC210" s="163"/>
      <c r="HD210" s="163"/>
      <c r="HE210" s="163"/>
      <c r="HF210" s="163"/>
    </row>
    <row r="211" spans="1:214" outlineLevel="1" x14ac:dyDescent="0.2">
      <c r="A211" s="163"/>
      <c r="B211" s="177" t="s">
        <v>249</v>
      </c>
      <c r="C211" s="177">
        <v>2014</v>
      </c>
      <c r="D211" s="163"/>
      <c r="E211" s="163" t="s">
        <v>142</v>
      </c>
      <c r="F211" s="163"/>
      <c r="G211" s="163"/>
      <c r="H211" s="163"/>
      <c r="I211" s="163"/>
      <c r="J211" s="195">
        <f>IF(AND(J$16=2017,$C211&lt;J$16),J$35/10,IF(J$16=$C211,J$35-SUM(J$204:J210),IF(J$16-$C211&lt;10,I211,0)))</f>
        <v>381603603.02411449</v>
      </c>
      <c r="K211" s="195">
        <f>IF(AND(K$16=2017,$C211&lt;K$16),K$35/10,IF(K$16=$C211,K$35-SUM(K$204:K210),IF(K$16-$C211&lt;10,J211,0)))</f>
        <v>381603603.02411449</v>
      </c>
      <c r="L211" s="195">
        <f>IF(AND(L$16=2017,$C211&lt;L$16),L$35/10,IF(L$16=$C211,L$35-SUM(L$204:L210),IF(L$16-$C211&lt;10,K211,0)))</f>
        <v>381603603.02411449</v>
      </c>
      <c r="M211" s="195">
        <f>IF(AND(M$16=2017,$C211&lt;M$16),M$35/10,IF(M$16=$C211,M$35-SUM(M$204:M210),IF(M$16-$C211&lt;10,L211,0)))</f>
        <v>381603603.02411449</v>
      </c>
      <c r="N211" s="195">
        <f>IF(AND(N$16=2017,$C211&lt;N$16),N$35/10,IF(N$16=$C211,N$35-SUM(N$204:N210),IF(N$16-$C211&lt;10,M211,0)))</f>
        <v>381603603.02411449</v>
      </c>
      <c r="O211" s="195">
        <f>IF(AND(O$16=2017,$C211&lt;O$16),O$35/10,IF(O$16=$C211,O$35-SUM(O$204:O210),IF(O$16-$C211&lt;10,N211,0)))</f>
        <v>381603603.02411449</v>
      </c>
      <c r="P211" s="195">
        <f>IF(AND(P$16=2017,$C211&lt;P$16),P$35/10,IF(P$16=$C211,P$35-SUM(P$204:P210),IF(P$16-$C211&lt;10,O211,0)))</f>
        <v>381603603.02411449</v>
      </c>
      <c r="Q211" s="195">
        <f>IF(AND(Q$16=2017,$C211&lt;Q$16),Q$35/10,IF(Q$16=$C211,Q$35-SUM(Q$204:Q210),IF(Q$16-$C211&lt;10,P211,0)))</f>
        <v>0</v>
      </c>
      <c r="R211" s="195">
        <f>IF(AND(R$16=2017,$C211&lt;R$16),R$35/10,IF(R$16=$C211,R$35-SUM(R$204:R210),IF(R$16-$C211&lt;10,Q211,0)))</f>
        <v>0</v>
      </c>
      <c r="S211" s="195">
        <f>IF(AND(S$16=2017,$C211&lt;S$16),S$35/10,IF(S$16=$C211,S$35-SUM(S$204:S210),IF(S$16-$C211&lt;10,R211,0)))</f>
        <v>0</v>
      </c>
      <c r="T211" s="195">
        <f>IF(AND(T$16=2017,$C211&lt;T$16),T$35/10,IF(T$16=$C211,T$35-SUM(T$204:T210),IF(T$16-$C211&lt;10,S211,0)))</f>
        <v>0</v>
      </c>
      <c r="U211" s="195">
        <f>IF(AND(U$16=2017,$C211&lt;U$16),U$35/10,IF(U$16=$C211,U$35-SUM(U$204:U210),IF(U$16-$C211&lt;10,T211,0)))</f>
        <v>0</v>
      </c>
      <c r="V211" s="195">
        <f>IF(AND(V$16=2017,$C211&lt;V$16),V$35/10,IF(V$16=$C211,V$35-SUM(V$204:V210),IF(V$16-$C211&lt;10,U211,0)))</f>
        <v>0</v>
      </c>
      <c r="W211" s="195">
        <f>IF(AND(W$16=2017,$C211&lt;W$16),W$35/10,IF(W$16=$C211,W$35-SUM(W$204:W210),IF(W$16-$C211&lt;10,V211,0)))</f>
        <v>0</v>
      </c>
      <c r="X211" s="195">
        <f>IF(AND(X$16=2017,$C211&lt;X$16),X$35/10,IF(X$16=$C211,X$35-SUM(X$204:X210),IF(X$16-$C211&lt;10,W211,0)))</f>
        <v>0</v>
      </c>
      <c r="Y211" s="163"/>
      <c r="Z211" s="163"/>
      <c r="AA211" s="163"/>
      <c r="AB211" s="163"/>
      <c r="AC211" s="163"/>
      <c r="AD211" s="163"/>
      <c r="AE211" s="163"/>
      <c r="AF211" s="163"/>
      <c r="AG211" s="163"/>
      <c r="AH211" s="163"/>
      <c r="AI211" s="163"/>
      <c r="AJ211" s="163"/>
      <c r="AK211" s="163"/>
      <c r="AL211" s="163"/>
      <c r="AM211" s="163"/>
      <c r="AN211" s="163"/>
      <c r="AO211" s="163"/>
      <c r="AP211" s="163"/>
      <c r="AQ211" s="163"/>
      <c r="AR211" s="163"/>
      <c r="AS211" s="163"/>
      <c r="AT211" s="163"/>
      <c r="AU211" s="163"/>
      <c r="AV211" s="163"/>
      <c r="AW211" s="163"/>
      <c r="AX211" s="163"/>
      <c r="AY211" s="163"/>
      <c r="AZ211" s="163"/>
      <c r="BA211" s="163"/>
      <c r="BB211" s="163"/>
      <c r="BC211" s="163"/>
      <c r="BD211" s="163"/>
      <c r="BE211" s="163"/>
      <c r="BF211" s="163"/>
      <c r="BG211" s="163"/>
      <c r="BH211" s="163"/>
      <c r="BI211" s="163"/>
      <c r="BJ211" s="163"/>
      <c r="BK211" s="163"/>
      <c r="BL211" s="163"/>
      <c r="BM211" s="163"/>
      <c r="BN211" s="163"/>
      <c r="BO211" s="163"/>
      <c r="BP211" s="163"/>
      <c r="BQ211" s="163"/>
      <c r="BR211" s="163"/>
      <c r="BS211" s="163"/>
      <c r="BT211" s="163"/>
      <c r="BU211" s="163"/>
      <c r="BV211" s="163"/>
      <c r="BW211" s="163"/>
      <c r="BX211" s="163"/>
      <c r="BY211" s="163"/>
      <c r="BZ211" s="163"/>
      <c r="CA211" s="163"/>
      <c r="CB211" s="163"/>
      <c r="CC211" s="163"/>
      <c r="CD211" s="163"/>
      <c r="CE211" s="163"/>
      <c r="CF211" s="163"/>
      <c r="CG211" s="163"/>
      <c r="CH211" s="163"/>
      <c r="CI211" s="163"/>
      <c r="CJ211" s="163"/>
      <c r="CK211" s="163"/>
      <c r="CL211" s="163"/>
      <c r="CM211" s="163"/>
      <c r="CN211" s="163"/>
      <c r="CO211" s="163"/>
      <c r="CP211" s="163"/>
      <c r="CQ211" s="163"/>
      <c r="CR211" s="163"/>
      <c r="CS211" s="163"/>
      <c r="CT211" s="163"/>
      <c r="CU211" s="163"/>
      <c r="CV211" s="163"/>
      <c r="CW211" s="163"/>
      <c r="CX211" s="163"/>
      <c r="CY211" s="163"/>
      <c r="CZ211" s="163"/>
      <c r="DA211" s="163"/>
      <c r="DB211" s="163"/>
      <c r="DC211" s="163"/>
      <c r="DD211" s="163"/>
      <c r="DE211" s="163"/>
      <c r="DF211" s="163"/>
      <c r="DG211" s="163"/>
      <c r="DH211" s="163"/>
      <c r="DI211" s="163"/>
      <c r="DJ211" s="163"/>
      <c r="DK211" s="163"/>
      <c r="DL211" s="163"/>
      <c r="DM211" s="163"/>
      <c r="DN211" s="163"/>
      <c r="DO211" s="163"/>
      <c r="DP211" s="163"/>
      <c r="DQ211" s="163"/>
      <c r="DR211" s="163"/>
      <c r="DS211" s="163"/>
      <c r="DT211" s="163"/>
      <c r="DU211" s="163"/>
      <c r="DV211" s="163"/>
      <c r="DW211" s="163"/>
      <c r="DX211" s="163"/>
      <c r="DY211" s="163"/>
      <c r="DZ211" s="163"/>
      <c r="EA211" s="163"/>
      <c r="EB211" s="163"/>
      <c r="EC211" s="163"/>
      <c r="ED211" s="163"/>
      <c r="EE211" s="163"/>
      <c r="EF211" s="163"/>
      <c r="EG211" s="163"/>
      <c r="EH211" s="163"/>
      <c r="EI211" s="163"/>
      <c r="EJ211" s="163"/>
      <c r="EK211" s="163"/>
      <c r="EL211" s="163"/>
      <c r="EM211" s="163"/>
      <c r="EN211" s="163"/>
      <c r="EO211" s="163"/>
      <c r="EP211" s="163"/>
      <c r="EQ211" s="163"/>
      <c r="ER211" s="163"/>
      <c r="ES211" s="163"/>
      <c r="ET211" s="163"/>
      <c r="EU211" s="163"/>
      <c r="EV211" s="163"/>
      <c r="EW211" s="163"/>
      <c r="EX211" s="163"/>
      <c r="EY211" s="163"/>
      <c r="EZ211" s="163"/>
      <c r="FA211" s="163"/>
      <c r="FB211" s="163"/>
      <c r="FC211" s="163"/>
      <c r="FD211" s="163"/>
      <c r="FE211" s="163"/>
      <c r="FF211" s="163"/>
      <c r="FG211" s="163"/>
      <c r="FH211" s="163"/>
      <c r="FI211" s="163"/>
      <c r="FJ211" s="163"/>
      <c r="FK211" s="163"/>
      <c r="FL211" s="163"/>
      <c r="FM211" s="163"/>
      <c r="FN211" s="163"/>
      <c r="FO211" s="163"/>
      <c r="FP211" s="163"/>
      <c r="FQ211" s="163"/>
      <c r="FR211" s="163"/>
      <c r="FS211" s="163"/>
      <c r="FT211" s="163"/>
      <c r="FU211" s="163"/>
      <c r="FV211" s="163"/>
      <c r="FW211" s="163"/>
      <c r="FX211" s="163"/>
      <c r="FY211" s="163"/>
      <c r="FZ211" s="163"/>
      <c r="GA211" s="163"/>
      <c r="GB211" s="163"/>
      <c r="GC211" s="163"/>
      <c r="GD211" s="163"/>
      <c r="GE211" s="163"/>
      <c r="GF211" s="163"/>
      <c r="GG211" s="163"/>
      <c r="GH211" s="163"/>
      <c r="GI211" s="163"/>
      <c r="GJ211" s="163"/>
      <c r="GK211" s="163"/>
      <c r="GL211" s="163"/>
      <c r="GM211" s="163"/>
      <c r="GN211" s="163"/>
      <c r="GO211" s="163"/>
      <c r="GP211" s="163"/>
      <c r="GQ211" s="163"/>
      <c r="GR211" s="163"/>
      <c r="GS211" s="163"/>
      <c r="GT211" s="163"/>
      <c r="GU211" s="163"/>
      <c r="GV211" s="163"/>
      <c r="GW211" s="163"/>
      <c r="GX211" s="163"/>
      <c r="GY211" s="163"/>
      <c r="GZ211" s="163"/>
      <c r="HA211" s="163"/>
      <c r="HB211" s="163"/>
      <c r="HC211" s="163"/>
      <c r="HD211" s="163"/>
      <c r="HE211" s="163"/>
      <c r="HF211" s="163"/>
    </row>
    <row r="212" spans="1:214" outlineLevel="1" x14ac:dyDescent="0.2">
      <c r="A212" s="163"/>
      <c r="B212" s="177" t="s">
        <v>249</v>
      </c>
      <c r="C212" s="173">
        <v>2015</v>
      </c>
      <c r="D212" s="163"/>
      <c r="E212" s="163" t="s">
        <v>142</v>
      </c>
      <c r="F212" s="163"/>
      <c r="G212" s="163"/>
      <c r="H212" s="163"/>
      <c r="I212" s="163"/>
      <c r="J212" s="195">
        <f>IF(AND(J$16=2017,$C212&lt;J$16),J$35/10,IF(J$16=$C212,J$35-SUM(J$204:J211),IF(J$16-$C212&lt;10,I212,0)))</f>
        <v>381603603.02411449</v>
      </c>
      <c r="K212" s="195">
        <f>IF(AND(K$16=2017,$C212&lt;K$16),K$35/10,IF(K$16=$C212,K$35-SUM(K$204:K211),IF(K$16-$C212&lt;10,J212,0)))</f>
        <v>381603603.02411449</v>
      </c>
      <c r="L212" s="195">
        <f>IF(AND(L$16=2017,$C212&lt;L$16),L$35/10,IF(L$16=$C212,L$35-SUM(L$204:L211),IF(L$16-$C212&lt;10,K212,0)))</f>
        <v>381603603.02411449</v>
      </c>
      <c r="M212" s="195">
        <f>IF(AND(M$16=2017,$C212&lt;M$16),M$35/10,IF(M$16=$C212,M$35-SUM(M$204:M211),IF(M$16-$C212&lt;10,L212,0)))</f>
        <v>381603603.02411449</v>
      </c>
      <c r="N212" s="195">
        <f>IF(AND(N$16=2017,$C212&lt;N$16),N$35/10,IF(N$16=$C212,N$35-SUM(N$204:N211),IF(N$16-$C212&lt;10,M212,0)))</f>
        <v>381603603.02411449</v>
      </c>
      <c r="O212" s="195">
        <f>IF(AND(O$16=2017,$C212&lt;O$16),O$35/10,IF(O$16=$C212,O$35-SUM(O$204:O211),IF(O$16-$C212&lt;10,N212,0)))</f>
        <v>381603603.02411449</v>
      </c>
      <c r="P212" s="195">
        <f>IF(AND(P$16=2017,$C212&lt;P$16),P$35/10,IF(P$16=$C212,P$35-SUM(P$204:P211),IF(P$16-$C212&lt;10,O212,0)))</f>
        <v>381603603.02411449</v>
      </c>
      <c r="Q212" s="195">
        <f>IF(AND(Q$16=2017,$C212&lt;Q$16),Q$35/10,IF(Q$16=$C212,Q$35-SUM(Q$204:Q211),IF(Q$16-$C212&lt;10,P212,0)))</f>
        <v>381603603.02411449</v>
      </c>
      <c r="R212" s="195">
        <f>IF(AND(R$16=2017,$C212&lt;R$16),R$35/10,IF(R$16=$C212,R$35-SUM(R$204:R211),IF(R$16-$C212&lt;10,Q212,0)))</f>
        <v>0</v>
      </c>
      <c r="S212" s="195">
        <f>IF(AND(S$16=2017,$C212&lt;S$16),S$35/10,IF(S$16=$C212,S$35-SUM(S$204:S211),IF(S$16-$C212&lt;10,R212,0)))</f>
        <v>0</v>
      </c>
      <c r="T212" s="195">
        <f>IF(AND(T$16=2017,$C212&lt;T$16),T$35/10,IF(T$16=$C212,T$35-SUM(T$204:T211),IF(T$16-$C212&lt;10,S212,0)))</f>
        <v>0</v>
      </c>
      <c r="U212" s="195">
        <f>IF(AND(U$16=2017,$C212&lt;U$16),U$35/10,IF(U$16=$C212,U$35-SUM(U$204:U211),IF(U$16-$C212&lt;10,T212,0)))</f>
        <v>0</v>
      </c>
      <c r="V212" s="195">
        <f>IF(AND(V$16=2017,$C212&lt;V$16),V$35/10,IF(V$16=$C212,V$35-SUM(V$204:V211),IF(V$16-$C212&lt;10,U212,0)))</f>
        <v>0</v>
      </c>
      <c r="W212" s="195">
        <f>IF(AND(W$16=2017,$C212&lt;W$16),W$35/10,IF(W$16=$C212,W$35-SUM(W$204:W211),IF(W$16-$C212&lt;10,V212,0)))</f>
        <v>0</v>
      </c>
      <c r="X212" s="195">
        <f>IF(AND(X$16=2017,$C212&lt;X$16),X$35/10,IF(X$16=$C212,X$35-SUM(X$204:X211),IF(X$16-$C212&lt;10,W212,0)))</f>
        <v>0</v>
      </c>
      <c r="Y212" s="163"/>
      <c r="Z212" s="163"/>
      <c r="AA212" s="163"/>
      <c r="AB212" s="163"/>
      <c r="AC212" s="163"/>
      <c r="AD212" s="163"/>
      <c r="AE212" s="163"/>
      <c r="AF212" s="163"/>
      <c r="AG212" s="163"/>
      <c r="AH212" s="163"/>
      <c r="AI212" s="163"/>
      <c r="AJ212" s="163"/>
      <c r="AK212" s="163"/>
      <c r="AL212" s="163"/>
      <c r="AM212" s="163"/>
      <c r="AN212" s="163"/>
      <c r="AO212" s="163"/>
      <c r="AP212" s="163"/>
      <c r="AQ212" s="163"/>
      <c r="AR212" s="163"/>
      <c r="AS212" s="163"/>
      <c r="AT212" s="163"/>
      <c r="AU212" s="163"/>
      <c r="AV212" s="163"/>
      <c r="AW212" s="163"/>
      <c r="AX212" s="163"/>
      <c r="AY212" s="163"/>
      <c r="AZ212" s="163"/>
      <c r="BA212" s="163"/>
      <c r="BB212" s="163"/>
      <c r="BC212" s="163"/>
      <c r="BD212" s="163"/>
      <c r="BE212" s="163"/>
      <c r="BF212" s="163"/>
      <c r="BG212" s="163"/>
      <c r="BH212" s="163"/>
      <c r="BI212" s="163"/>
      <c r="BJ212" s="163"/>
      <c r="BK212" s="163"/>
      <c r="BL212" s="163"/>
      <c r="BM212" s="163"/>
      <c r="BN212" s="163"/>
      <c r="BO212" s="163"/>
      <c r="BP212" s="163"/>
      <c r="BQ212" s="163"/>
      <c r="BR212" s="163"/>
      <c r="BS212" s="163"/>
      <c r="BT212" s="163"/>
      <c r="BU212" s="163"/>
      <c r="BV212" s="163"/>
      <c r="BW212" s="163"/>
      <c r="BX212" s="163"/>
      <c r="BY212" s="163"/>
      <c r="BZ212" s="163"/>
      <c r="CA212" s="163"/>
      <c r="CB212" s="163"/>
      <c r="CC212" s="163"/>
      <c r="CD212" s="163"/>
      <c r="CE212" s="163"/>
      <c r="CF212" s="163"/>
      <c r="CG212" s="163"/>
      <c r="CH212" s="163"/>
      <c r="CI212" s="163"/>
      <c r="CJ212" s="163"/>
      <c r="CK212" s="163"/>
      <c r="CL212" s="163"/>
      <c r="CM212" s="163"/>
      <c r="CN212" s="163"/>
      <c r="CO212" s="163"/>
      <c r="CP212" s="163"/>
      <c r="CQ212" s="163"/>
      <c r="CR212" s="163"/>
      <c r="CS212" s="163"/>
      <c r="CT212" s="163"/>
      <c r="CU212" s="163"/>
      <c r="CV212" s="163"/>
      <c r="CW212" s="163"/>
      <c r="CX212" s="163"/>
      <c r="CY212" s="163"/>
      <c r="CZ212" s="163"/>
      <c r="DA212" s="163"/>
      <c r="DB212" s="163"/>
      <c r="DC212" s="163"/>
      <c r="DD212" s="163"/>
      <c r="DE212" s="163"/>
      <c r="DF212" s="163"/>
      <c r="DG212" s="163"/>
      <c r="DH212" s="163"/>
      <c r="DI212" s="163"/>
      <c r="DJ212" s="163"/>
      <c r="DK212" s="163"/>
      <c r="DL212" s="163"/>
      <c r="DM212" s="163"/>
      <c r="DN212" s="163"/>
      <c r="DO212" s="163"/>
      <c r="DP212" s="163"/>
      <c r="DQ212" s="163"/>
      <c r="DR212" s="163"/>
      <c r="DS212" s="163"/>
      <c r="DT212" s="163"/>
      <c r="DU212" s="163"/>
      <c r="DV212" s="163"/>
      <c r="DW212" s="163"/>
      <c r="DX212" s="163"/>
      <c r="DY212" s="163"/>
      <c r="DZ212" s="163"/>
      <c r="EA212" s="163"/>
      <c r="EB212" s="163"/>
      <c r="EC212" s="163"/>
      <c r="ED212" s="163"/>
      <c r="EE212" s="163"/>
      <c r="EF212" s="163"/>
      <c r="EG212" s="163"/>
      <c r="EH212" s="163"/>
      <c r="EI212" s="163"/>
      <c r="EJ212" s="163"/>
      <c r="EK212" s="163"/>
      <c r="EL212" s="163"/>
      <c r="EM212" s="163"/>
      <c r="EN212" s="163"/>
      <c r="EO212" s="163"/>
      <c r="EP212" s="163"/>
      <c r="EQ212" s="163"/>
      <c r="ER212" s="163"/>
      <c r="ES212" s="163"/>
      <c r="ET212" s="163"/>
      <c r="EU212" s="163"/>
      <c r="EV212" s="163"/>
      <c r="EW212" s="163"/>
      <c r="EX212" s="163"/>
      <c r="EY212" s="163"/>
      <c r="EZ212" s="163"/>
      <c r="FA212" s="163"/>
      <c r="FB212" s="163"/>
      <c r="FC212" s="163"/>
      <c r="FD212" s="163"/>
      <c r="FE212" s="163"/>
      <c r="FF212" s="163"/>
      <c r="FG212" s="163"/>
      <c r="FH212" s="163"/>
      <c r="FI212" s="163"/>
      <c r="FJ212" s="163"/>
      <c r="FK212" s="163"/>
      <c r="FL212" s="163"/>
      <c r="FM212" s="163"/>
      <c r="FN212" s="163"/>
      <c r="FO212" s="163"/>
      <c r="FP212" s="163"/>
      <c r="FQ212" s="163"/>
      <c r="FR212" s="163"/>
      <c r="FS212" s="163"/>
      <c r="FT212" s="163"/>
      <c r="FU212" s="163"/>
      <c r="FV212" s="163"/>
      <c r="FW212" s="163"/>
      <c r="FX212" s="163"/>
      <c r="FY212" s="163"/>
      <c r="FZ212" s="163"/>
      <c r="GA212" s="163"/>
      <c r="GB212" s="163"/>
      <c r="GC212" s="163"/>
      <c r="GD212" s="163"/>
      <c r="GE212" s="163"/>
      <c r="GF212" s="163"/>
      <c r="GG212" s="163"/>
      <c r="GH212" s="163"/>
      <c r="GI212" s="163"/>
      <c r="GJ212" s="163"/>
      <c r="GK212" s="163"/>
      <c r="GL212" s="163"/>
      <c r="GM212" s="163"/>
      <c r="GN212" s="163"/>
      <c r="GO212" s="163"/>
      <c r="GP212" s="163"/>
      <c r="GQ212" s="163"/>
      <c r="GR212" s="163"/>
      <c r="GS212" s="163"/>
      <c r="GT212" s="163"/>
      <c r="GU212" s="163"/>
      <c r="GV212" s="163"/>
      <c r="GW212" s="163"/>
      <c r="GX212" s="163"/>
      <c r="GY212" s="163"/>
      <c r="GZ212" s="163"/>
      <c r="HA212" s="163"/>
      <c r="HB212" s="163"/>
      <c r="HC212" s="163"/>
      <c r="HD212" s="163"/>
      <c r="HE212" s="163"/>
      <c r="HF212" s="163"/>
    </row>
    <row r="213" spans="1:214" outlineLevel="1" x14ac:dyDescent="0.2">
      <c r="A213" s="163"/>
      <c r="B213" s="177" t="s">
        <v>249</v>
      </c>
      <c r="C213" s="177">
        <v>2016</v>
      </c>
      <c r="D213" s="163"/>
      <c r="E213" s="163" t="s">
        <v>142</v>
      </c>
      <c r="F213" s="163"/>
      <c r="G213" s="163"/>
      <c r="H213" s="163"/>
      <c r="I213" s="163"/>
      <c r="J213" s="195">
        <f>IF(AND(J$16=2017,$C213&lt;J$16),J$35/10,IF(J$16=$C213,J$35-SUM(J$204:J212),IF(J$16-$C213&lt;10,I213,0)))</f>
        <v>381603603.02411449</v>
      </c>
      <c r="K213" s="195">
        <f>IF(AND(K$16=2017,$C213&lt;K$16),K$35/10,IF(K$16=$C213,K$35-SUM(K$204:K212),IF(K$16-$C213&lt;10,J213,0)))</f>
        <v>381603603.02411449</v>
      </c>
      <c r="L213" s="195">
        <f>IF(AND(L$16=2017,$C213&lt;L$16),L$35/10,IF(L$16=$C213,L$35-SUM(L$204:L212),IF(L$16-$C213&lt;10,K213,0)))</f>
        <v>381603603.02411449</v>
      </c>
      <c r="M213" s="195">
        <f>IF(AND(M$16=2017,$C213&lt;M$16),M$35/10,IF(M$16=$C213,M$35-SUM(M$204:M212),IF(M$16-$C213&lt;10,L213,0)))</f>
        <v>381603603.02411449</v>
      </c>
      <c r="N213" s="195">
        <f>IF(AND(N$16=2017,$C213&lt;N$16),N$35/10,IF(N$16=$C213,N$35-SUM(N$204:N212),IF(N$16-$C213&lt;10,M213,0)))</f>
        <v>381603603.02411449</v>
      </c>
      <c r="O213" s="195">
        <f>IF(AND(O$16=2017,$C213&lt;O$16),O$35/10,IF(O$16=$C213,O$35-SUM(O$204:O212),IF(O$16-$C213&lt;10,N213,0)))</f>
        <v>381603603.02411449</v>
      </c>
      <c r="P213" s="195">
        <f>IF(AND(P$16=2017,$C213&lt;P$16),P$35/10,IF(P$16=$C213,P$35-SUM(P$204:P212),IF(P$16-$C213&lt;10,O213,0)))</f>
        <v>381603603.02411449</v>
      </c>
      <c r="Q213" s="195">
        <f>IF(AND(Q$16=2017,$C213&lt;Q$16),Q$35/10,IF(Q$16=$C213,Q$35-SUM(Q$204:Q212),IF(Q$16-$C213&lt;10,P213,0)))</f>
        <v>381603603.02411449</v>
      </c>
      <c r="R213" s="195">
        <f>IF(AND(R$16=2017,$C213&lt;R$16),R$35/10,IF(R$16=$C213,R$35-SUM(R$204:R212),IF(R$16-$C213&lt;10,Q213,0)))</f>
        <v>381603603.02411449</v>
      </c>
      <c r="S213" s="195">
        <f>IF(AND(S$16=2017,$C213&lt;S$16),S$35/10,IF(S$16=$C213,S$35-SUM(S$204:S212),IF(S$16-$C213&lt;10,R213,0)))</f>
        <v>0</v>
      </c>
      <c r="T213" s="195">
        <f>IF(AND(T$16=2017,$C213&lt;T$16),T$35/10,IF(T$16=$C213,T$35-SUM(T$204:T212),IF(T$16-$C213&lt;10,S213,0)))</f>
        <v>0</v>
      </c>
      <c r="U213" s="195">
        <f>IF(AND(U$16=2017,$C213&lt;U$16),U$35/10,IF(U$16=$C213,U$35-SUM(U$204:U212),IF(U$16-$C213&lt;10,T213,0)))</f>
        <v>0</v>
      </c>
      <c r="V213" s="195">
        <f>IF(AND(V$16=2017,$C213&lt;V$16),V$35/10,IF(V$16=$C213,V$35-SUM(V$204:V212),IF(V$16-$C213&lt;10,U213,0)))</f>
        <v>0</v>
      </c>
      <c r="W213" s="195">
        <f>IF(AND(W$16=2017,$C213&lt;W$16),W$35/10,IF(W$16=$C213,W$35-SUM(W$204:W212),IF(W$16-$C213&lt;10,V213,0)))</f>
        <v>0</v>
      </c>
      <c r="X213" s="195">
        <f>IF(AND(X$16=2017,$C213&lt;X$16),X$35/10,IF(X$16=$C213,X$35-SUM(X$204:X212),IF(X$16-$C213&lt;10,W213,0)))</f>
        <v>0</v>
      </c>
      <c r="Y213" s="163"/>
      <c r="Z213" s="163"/>
      <c r="AA213" s="163"/>
      <c r="AB213" s="163"/>
      <c r="AC213" s="163"/>
      <c r="AD213" s="163"/>
      <c r="AE213" s="163"/>
      <c r="AF213" s="163"/>
      <c r="AG213" s="163"/>
      <c r="AH213" s="163"/>
      <c r="AI213" s="163"/>
      <c r="AJ213" s="163"/>
      <c r="AK213" s="163"/>
      <c r="AL213" s="163"/>
      <c r="AM213" s="163"/>
      <c r="AN213" s="163"/>
      <c r="AO213" s="163"/>
      <c r="AP213" s="163"/>
      <c r="AQ213" s="163"/>
      <c r="AR213" s="163"/>
      <c r="AS213" s="163"/>
      <c r="AT213" s="163"/>
      <c r="AU213" s="163"/>
      <c r="AV213" s="163"/>
      <c r="AW213" s="163"/>
      <c r="AX213" s="163"/>
      <c r="AY213" s="163"/>
      <c r="AZ213" s="163"/>
      <c r="BA213" s="163"/>
      <c r="BB213" s="163"/>
      <c r="BC213" s="163"/>
      <c r="BD213" s="163"/>
      <c r="BE213" s="163"/>
      <c r="BF213" s="163"/>
      <c r="BG213" s="163"/>
      <c r="BH213" s="163"/>
      <c r="BI213" s="163"/>
      <c r="BJ213" s="163"/>
      <c r="BK213" s="163"/>
      <c r="BL213" s="163"/>
      <c r="BM213" s="163"/>
      <c r="BN213" s="163"/>
      <c r="BO213" s="163"/>
      <c r="BP213" s="163"/>
      <c r="BQ213" s="163"/>
      <c r="BR213" s="163"/>
      <c r="BS213" s="163"/>
      <c r="BT213" s="163"/>
      <c r="BU213" s="163"/>
      <c r="BV213" s="163"/>
      <c r="BW213" s="163"/>
      <c r="BX213" s="163"/>
      <c r="BY213" s="163"/>
      <c r="BZ213" s="163"/>
      <c r="CA213" s="163"/>
      <c r="CB213" s="163"/>
      <c r="CC213" s="163"/>
      <c r="CD213" s="163"/>
      <c r="CE213" s="163"/>
      <c r="CF213" s="163"/>
      <c r="CG213" s="163"/>
      <c r="CH213" s="163"/>
      <c r="CI213" s="163"/>
      <c r="CJ213" s="163"/>
      <c r="CK213" s="163"/>
      <c r="CL213" s="163"/>
      <c r="CM213" s="163"/>
      <c r="CN213" s="163"/>
      <c r="CO213" s="163"/>
      <c r="CP213" s="163"/>
      <c r="CQ213" s="163"/>
      <c r="CR213" s="163"/>
      <c r="CS213" s="163"/>
      <c r="CT213" s="163"/>
      <c r="CU213" s="163"/>
      <c r="CV213" s="163"/>
      <c r="CW213" s="163"/>
      <c r="CX213" s="163"/>
      <c r="CY213" s="163"/>
      <c r="CZ213" s="163"/>
      <c r="DA213" s="163"/>
      <c r="DB213" s="163"/>
      <c r="DC213" s="163"/>
      <c r="DD213" s="163"/>
      <c r="DE213" s="163"/>
      <c r="DF213" s="163"/>
      <c r="DG213" s="163"/>
      <c r="DH213" s="163"/>
      <c r="DI213" s="163"/>
      <c r="DJ213" s="163"/>
      <c r="DK213" s="163"/>
      <c r="DL213" s="163"/>
      <c r="DM213" s="163"/>
      <c r="DN213" s="163"/>
      <c r="DO213" s="163"/>
      <c r="DP213" s="163"/>
      <c r="DQ213" s="163"/>
      <c r="DR213" s="163"/>
      <c r="DS213" s="163"/>
      <c r="DT213" s="163"/>
      <c r="DU213" s="163"/>
      <c r="DV213" s="163"/>
      <c r="DW213" s="163"/>
      <c r="DX213" s="163"/>
      <c r="DY213" s="163"/>
      <c r="DZ213" s="163"/>
      <c r="EA213" s="163"/>
      <c r="EB213" s="163"/>
      <c r="EC213" s="163"/>
      <c r="ED213" s="163"/>
      <c r="EE213" s="163"/>
      <c r="EF213" s="163"/>
      <c r="EG213" s="163"/>
      <c r="EH213" s="163"/>
      <c r="EI213" s="163"/>
      <c r="EJ213" s="163"/>
      <c r="EK213" s="163"/>
      <c r="EL213" s="163"/>
      <c r="EM213" s="163"/>
      <c r="EN213" s="163"/>
      <c r="EO213" s="163"/>
      <c r="EP213" s="163"/>
      <c r="EQ213" s="163"/>
      <c r="ER213" s="163"/>
      <c r="ES213" s="163"/>
      <c r="ET213" s="163"/>
      <c r="EU213" s="163"/>
      <c r="EV213" s="163"/>
      <c r="EW213" s="163"/>
      <c r="EX213" s="163"/>
      <c r="EY213" s="163"/>
      <c r="EZ213" s="163"/>
      <c r="FA213" s="163"/>
      <c r="FB213" s="163"/>
      <c r="FC213" s="163"/>
      <c r="FD213" s="163"/>
      <c r="FE213" s="163"/>
      <c r="FF213" s="163"/>
      <c r="FG213" s="163"/>
      <c r="FH213" s="163"/>
      <c r="FI213" s="163"/>
      <c r="FJ213" s="163"/>
      <c r="FK213" s="163"/>
      <c r="FL213" s="163"/>
      <c r="FM213" s="163"/>
      <c r="FN213" s="163"/>
      <c r="FO213" s="163"/>
      <c r="FP213" s="163"/>
      <c r="FQ213" s="163"/>
      <c r="FR213" s="163"/>
      <c r="FS213" s="163"/>
      <c r="FT213" s="163"/>
      <c r="FU213" s="163"/>
      <c r="FV213" s="163"/>
      <c r="FW213" s="163"/>
      <c r="FX213" s="163"/>
      <c r="FY213" s="163"/>
      <c r="FZ213" s="163"/>
      <c r="GA213" s="163"/>
      <c r="GB213" s="163"/>
      <c r="GC213" s="163"/>
      <c r="GD213" s="163"/>
      <c r="GE213" s="163"/>
      <c r="GF213" s="163"/>
      <c r="GG213" s="163"/>
      <c r="GH213" s="163"/>
      <c r="GI213" s="163"/>
      <c r="GJ213" s="163"/>
      <c r="GK213" s="163"/>
      <c r="GL213" s="163"/>
      <c r="GM213" s="163"/>
      <c r="GN213" s="163"/>
      <c r="GO213" s="163"/>
      <c r="GP213" s="163"/>
      <c r="GQ213" s="163"/>
      <c r="GR213" s="163"/>
      <c r="GS213" s="163"/>
      <c r="GT213" s="163"/>
      <c r="GU213" s="163"/>
      <c r="GV213" s="163"/>
      <c r="GW213" s="163"/>
      <c r="GX213" s="163"/>
      <c r="GY213" s="163"/>
      <c r="GZ213" s="163"/>
      <c r="HA213" s="163"/>
      <c r="HB213" s="163"/>
      <c r="HC213" s="163"/>
      <c r="HD213" s="163"/>
      <c r="HE213" s="163"/>
      <c r="HF213" s="163"/>
    </row>
    <row r="214" spans="1:214" outlineLevel="1" x14ac:dyDescent="0.2">
      <c r="A214" s="163"/>
      <c r="B214" s="177" t="s">
        <v>249</v>
      </c>
      <c r="C214" s="173">
        <v>2017</v>
      </c>
      <c r="D214" s="163"/>
      <c r="E214" s="163" t="s">
        <v>142</v>
      </c>
      <c r="F214" s="163"/>
      <c r="G214" s="163"/>
      <c r="H214" s="163"/>
      <c r="I214" s="163"/>
      <c r="J214" s="195">
        <f>IF(AND(J$16=2017,$C214&lt;J$16),J$35/10,IF(J$16=$C214,J$35-SUM(J$204:J213),IF(J$16-$C214&lt;10,I214,0)))</f>
        <v>381603603.02411366</v>
      </c>
      <c r="K214" s="195">
        <f>IF(AND(K$16=2017,$C214&lt;K$16),K$35/10,IF(K$16=$C214,K$35-SUM(K$204:K213),IF(K$16-$C214&lt;10,J214,0)))</f>
        <v>381603603.02411366</v>
      </c>
      <c r="L214" s="195">
        <f>IF(AND(L$16=2017,$C214&lt;L$16),L$35/10,IF(L$16=$C214,L$35-SUM(L$204:L213),IF(L$16-$C214&lt;10,K214,0)))</f>
        <v>381603603.02411366</v>
      </c>
      <c r="M214" s="195">
        <f>IF(AND(M$16=2017,$C214&lt;M$16),M$35/10,IF(M$16=$C214,M$35-SUM(M$204:M213),IF(M$16-$C214&lt;10,L214,0)))</f>
        <v>381603603.02411366</v>
      </c>
      <c r="N214" s="195">
        <f>IF(AND(N$16=2017,$C214&lt;N$16),N$35/10,IF(N$16=$C214,N$35-SUM(N$204:N213),IF(N$16-$C214&lt;10,M214,0)))</f>
        <v>381603603.02411366</v>
      </c>
      <c r="O214" s="195">
        <f>IF(AND(O$16=2017,$C214&lt;O$16),O$35/10,IF(O$16=$C214,O$35-SUM(O$204:O213),IF(O$16-$C214&lt;10,N214,0)))</f>
        <v>381603603.02411366</v>
      </c>
      <c r="P214" s="195">
        <f>IF(AND(P$16=2017,$C214&lt;P$16),P$35/10,IF(P$16=$C214,P$35-SUM(P$204:P213),IF(P$16-$C214&lt;10,O214,0)))</f>
        <v>381603603.02411366</v>
      </c>
      <c r="Q214" s="195">
        <f>IF(AND(Q$16=2017,$C214&lt;Q$16),Q$35/10,IF(Q$16=$C214,Q$35-SUM(Q$204:Q213),IF(Q$16-$C214&lt;10,P214,0)))</f>
        <v>381603603.02411366</v>
      </c>
      <c r="R214" s="195">
        <f>IF(AND(R$16=2017,$C214&lt;R$16),R$35/10,IF(R$16=$C214,R$35-SUM(R$204:R213),IF(R$16-$C214&lt;10,Q214,0)))</f>
        <v>381603603.02411366</v>
      </c>
      <c r="S214" s="195">
        <f>IF(AND(S$16=2017,$C214&lt;S$16),S$35/10,IF(S$16=$C214,S$35-SUM(S$204:S213),IF(S$16-$C214&lt;10,R214,0)))</f>
        <v>381603603.02411366</v>
      </c>
      <c r="T214" s="195">
        <f>IF(AND(T$16=2017,$C214&lt;T$16),T$35/10,IF(T$16=$C214,T$35-SUM(T$204:T213),IF(T$16-$C214&lt;10,S214,0)))</f>
        <v>0</v>
      </c>
      <c r="U214" s="195">
        <f>IF(AND(U$16=2017,$C214&lt;U$16),U$35/10,IF(U$16=$C214,U$35-SUM(U$204:U213),IF(U$16-$C214&lt;10,T214,0)))</f>
        <v>0</v>
      </c>
      <c r="V214" s="195">
        <f>IF(AND(V$16=2017,$C214&lt;V$16),V$35/10,IF(V$16=$C214,V$35-SUM(V$204:V213),IF(V$16-$C214&lt;10,U214,0)))</f>
        <v>0</v>
      </c>
      <c r="W214" s="195">
        <f>IF(AND(W$16=2017,$C214&lt;W$16),W$35/10,IF(W$16=$C214,W$35-SUM(W$204:W213),IF(W$16-$C214&lt;10,V214,0)))</f>
        <v>0</v>
      </c>
      <c r="X214" s="195">
        <f>IF(AND(X$16=2017,$C214&lt;X$16),X$35/10,IF(X$16=$C214,X$35-SUM(X$204:X213),IF(X$16-$C214&lt;10,W214,0)))</f>
        <v>0</v>
      </c>
      <c r="Y214" s="163"/>
      <c r="Z214" s="163"/>
      <c r="AA214" s="163"/>
      <c r="AB214" s="163"/>
      <c r="AC214" s="163"/>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c r="AX214" s="163"/>
      <c r="AY214" s="163"/>
      <c r="AZ214" s="163"/>
      <c r="BA214" s="163"/>
      <c r="BB214" s="163"/>
      <c r="BC214" s="163"/>
      <c r="BD214" s="163"/>
      <c r="BE214" s="163"/>
      <c r="BF214" s="163"/>
      <c r="BG214" s="163"/>
      <c r="BH214" s="163"/>
      <c r="BI214" s="163"/>
      <c r="BJ214" s="163"/>
      <c r="BK214" s="163"/>
      <c r="BL214" s="163"/>
      <c r="BM214" s="163"/>
      <c r="BN214" s="163"/>
      <c r="BO214" s="163"/>
      <c r="BP214" s="163"/>
      <c r="BQ214" s="163"/>
      <c r="BR214" s="163"/>
      <c r="BS214" s="163"/>
      <c r="BT214" s="163"/>
      <c r="BU214" s="163"/>
      <c r="BV214" s="163"/>
      <c r="BW214" s="163"/>
      <c r="BX214" s="163"/>
      <c r="BY214" s="163"/>
      <c r="BZ214" s="163"/>
      <c r="CA214" s="163"/>
      <c r="CB214" s="163"/>
      <c r="CC214" s="163"/>
      <c r="CD214" s="163"/>
      <c r="CE214" s="163"/>
      <c r="CF214" s="163"/>
      <c r="CG214" s="163"/>
      <c r="CH214" s="163"/>
      <c r="CI214" s="163"/>
      <c r="CJ214" s="163"/>
      <c r="CK214" s="163"/>
      <c r="CL214" s="163"/>
      <c r="CM214" s="163"/>
      <c r="CN214" s="163"/>
      <c r="CO214" s="163"/>
      <c r="CP214" s="163"/>
      <c r="CQ214" s="163"/>
      <c r="CR214" s="163"/>
      <c r="CS214" s="163"/>
      <c r="CT214" s="163"/>
      <c r="CU214" s="163"/>
      <c r="CV214" s="163"/>
      <c r="CW214" s="163"/>
      <c r="CX214" s="163"/>
      <c r="CY214" s="163"/>
      <c r="CZ214" s="163"/>
      <c r="DA214" s="163"/>
      <c r="DB214" s="163"/>
      <c r="DC214" s="163"/>
      <c r="DD214" s="163"/>
      <c r="DE214" s="163"/>
      <c r="DF214" s="163"/>
      <c r="DG214" s="163"/>
      <c r="DH214" s="163"/>
      <c r="DI214" s="163"/>
      <c r="DJ214" s="163"/>
      <c r="DK214" s="163"/>
      <c r="DL214" s="163"/>
      <c r="DM214" s="163"/>
      <c r="DN214" s="163"/>
      <c r="DO214" s="163"/>
      <c r="DP214" s="163"/>
      <c r="DQ214" s="163"/>
      <c r="DR214" s="163"/>
      <c r="DS214" s="163"/>
      <c r="DT214" s="163"/>
      <c r="DU214" s="163"/>
      <c r="DV214" s="163"/>
      <c r="DW214" s="163"/>
      <c r="DX214" s="163"/>
      <c r="DY214" s="163"/>
      <c r="DZ214" s="163"/>
      <c r="EA214" s="163"/>
      <c r="EB214" s="163"/>
      <c r="EC214" s="163"/>
      <c r="ED214" s="163"/>
      <c r="EE214" s="163"/>
      <c r="EF214" s="163"/>
      <c r="EG214" s="163"/>
      <c r="EH214" s="163"/>
      <c r="EI214" s="163"/>
      <c r="EJ214" s="163"/>
      <c r="EK214" s="163"/>
      <c r="EL214" s="163"/>
      <c r="EM214" s="163"/>
      <c r="EN214" s="163"/>
      <c r="EO214" s="163"/>
      <c r="EP214" s="163"/>
      <c r="EQ214" s="163"/>
      <c r="ER214" s="163"/>
      <c r="ES214" s="163"/>
      <c r="ET214" s="163"/>
      <c r="EU214" s="163"/>
      <c r="EV214" s="163"/>
      <c r="EW214" s="163"/>
      <c r="EX214" s="163"/>
      <c r="EY214" s="163"/>
      <c r="EZ214" s="163"/>
      <c r="FA214" s="163"/>
      <c r="FB214" s="163"/>
      <c r="FC214" s="163"/>
      <c r="FD214" s="163"/>
      <c r="FE214" s="163"/>
      <c r="FF214" s="163"/>
      <c r="FG214" s="163"/>
      <c r="FH214" s="163"/>
      <c r="FI214" s="163"/>
      <c r="FJ214" s="163"/>
      <c r="FK214" s="163"/>
      <c r="FL214" s="163"/>
      <c r="FM214" s="163"/>
      <c r="FN214" s="163"/>
      <c r="FO214" s="163"/>
      <c r="FP214" s="163"/>
      <c r="FQ214" s="163"/>
      <c r="FR214" s="163"/>
      <c r="FS214" s="163"/>
      <c r="FT214" s="163"/>
      <c r="FU214" s="163"/>
      <c r="FV214" s="163"/>
      <c r="FW214" s="163"/>
      <c r="FX214" s="163"/>
      <c r="FY214" s="163"/>
      <c r="FZ214" s="163"/>
      <c r="GA214" s="163"/>
      <c r="GB214" s="163"/>
      <c r="GC214" s="163"/>
      <c r="GD214" s="163"/>
      <c r="GE214" s="163"/>
      <c r="GF214" s="163"/>
      <c r="GG214" s="163"/>
      <c r="GH214" s="163"/>
      <c r="GI214" s="163"/>
      <c r="GJ214" s="163"/>
      <c r="GK214" s="163"/>
      <c r="GL214" s="163"/>
      <c r="GM214" s="163"/>
      <c r="GN214" s="163"/>
      <c r="GO214" s="163"/>
      <c r="GP214" s="163"/>
      <c r="GQ214" s="163"/>
      <c r="GR214" s="163"/>
      <c r="GS214" s="163"/>
      <c r="GT214" s="163"/>
      <c r="GU214" s="163"/>
      <c r="GV214" s="163"/>
      <c r="GW214" s="163"/>
      <c r="GX214" s="163"/>
      <c r="GY214" s="163"/>
      <c r="GZ214" s="163"/>
      <c r="HA214" s="163"/>
      <c r="HB214" s="163"/>
      <c r="HC214" s="163"/>
      <c r="HD214" s="163"/>
      <c r="HE214" s="163"/>
      <c r="HF214" s="163"/>
    </row>
    <row r="215" spans="1:214" outlineLevel="1" x14ac:dyDescent="0.2">
      <c r="A215" s="163"/>
      <c r="B215" s="177" t="s">
        <v>249</v>
      </c>
      <c r="C215" s="177">
        <v>2018</v>
      </c>
      <c r="D215" s="163"/>
      <c r="E215" s="163" t="s">
        <v>142</v>
      </c>
      <c r="F215" s="163"/>
      <c r="G215" s="163"/>
      <c r="H215" s="163"/>
      <c r="I215" s="163"/>
      <c r="J215" s="195">
        <f>IF(AND(J$16=2017,$C215&lt;J$16),J$35/10,IF(J$16=$C215,J$35-SUM(J$204:J214),IF(J$16-$C215&lt;10,I215,0)))</f>
        <v>0</v>
      </c>
      <c r="K215" s="195">
        <f>IF(AND(K$16=2017,$C215&lt;K$16),K$35/10,IF(K$16=$C215,K$35-SUM(K$204:K214),IF(K$16-$C215&lt;10,J215,0)))</f>
        <v>438056520.04782152</v>
      </c>
      <c r="L215" s="195">
        <f>IF(AND(L$16=2017,$C215&lt;L$16),L$35/10,IF(L$16=$C215,L$35-SUM(L$204:L214),IF(L$16-$C215&lt;10,K215,0)))</f>
        <v>438056520.04782152</v>
      </c>
      <c r="M215" s="195">
        <f>IF(AND(M$16=2017,$C215&lt;M$16),M$35/10,IF(M$16=$C215,M$35-SUM(M$204:M214),IF(M$16-$C215&lt;10,L215,0)))</f>
        <v>438056520.04782152</v>
      </c>
      <c r="N215" s="195">
        <f>IF(AND(N$16=2017,$C215&lt;N$16),N$35/10,IF(N$16=$C215,N$35-SUM(N$204:N214),IF(N$16-$C215&lt;10,M215,0)))</f>
        <v>438056520.04782152</v>
      </c>
      <c r="O215" s="195">
        <f>IF(AND(O$16=2017,$C215&lt;O$16),O$35/10,IF(O$16=$C215,O$35-SUM(O$204:O214),IF(O$16-$C215&lt;10,N215,0)))</f>
        <v>438056520.04782152</v>
      </c>
      <c r="P215" s="195">
        <f>IF(AND(P$16=2017,$C215&lt;P$16),P$35/10,IF(P$16=$C215,P$35-SUM(P$204:P214),IF(P$16-$C215&lt;10,O215,0)))</f>
        <v>438056520.04782152</v>
      </c>
      <c r="Q215" s="195">
        <f>IF(AND(Q$16=2017,$C215&lt;Q$16),Q$35/10,IF(Q$16=$C215,Q$35-SUM(Q$204:Q214),IF(Q$16-$C215&lt;10,P215,0)))</f>
        <v>438056520.04782152</v>
      </c>
      <c r="R215" s="195">
        <f>IF(AND(R$16=2017,$C215&lt;R$16),R$35/10,IF(R$16=$C215,R$35-SUM(R$204:R214),IF(R$16-$C215&lt;10,Q215,0)))</f>
        <v>438056520.04782152</v>
      </c>
      <c r="S215" s="195">
        <f>IF(AND(S$16=2017,$C215&lt;S$16),S$35/10,IF(S$16=$C215,S$35-SUM(S$204:S214),IF(S$16-$C215&lt;10,R215,0)))</f>
        <v>438056520.04782152</v>
      </c>
      <c r="T215" s="195">
        <f>IF(AND(T$16=2017,$C215&lt;T$16),T$35/10,IF(T$16=$C215,T$35-SUM(T$204:T214),IF(T$16-$C215&lt;10,S215,0)))</f>
        <v>438056520.04782152</v>
      </c>
      <c r="U215" s="195">
        <f>IF(AND(U$16=2017,$C215&lt;U$16),U$35/10,IF(U$16=$C215,U$35-SUM(U$204:U214),IF(U$16-$C215&lt;10,T215,0)))</f>
        <v>0</v>
      </c>
      <c r="V215" s="195">
        <f>IF(AND(V$16=2017,$C215&lt;V$16),V$35/10,IF(V$16=$C215,V$35-SUM(V$204:V214),IF(V$16-$C215&lt;10,U215,0)))</f>
        <v>0</v>
      </c>
      <c r="W215" s="195">
        <f>IF(AND(W$16=2017,$C215&lt;W$16),W$35/10,IF(W$16=$C215,W$35-SUM(W$204:W214),IF(W$16-$C215&lt;10,V215,0)))</f>
        <v>0</v>
      </c>
      <c r="X215" s="195">
        <f>IF(AND(X$16=2017,$C215&lt;X$16),X$35/10,IF(X$16=$C215,X$35-SUM(X$204:X214),IF(X$16-$C215&lt;10,W215,0)))</f>
        <v>0</v>
      </c>
      <c r="Y215" s="163"/>
      <c r="Z215" s="163"/>
      <c r="AA215" s="163"/>
      <c r="AB215" s="163"/>
      <c r="AC215" s="163"/>
      <c r="AD215" s="163"/>
      <c r="AE215" s="163"/>
      <c r="AF215" s="163"/>
      <c r="AG215" s="163"/>
      <c r="AH215" s="163"/>
      <c r="AI215" s="163"/>
      <c r="AJ215" s="163"/>
      <c r="AK215" s="163"/>
      <c r="AL215" s="163"/>
      <c r="AM215" s="163"/>
      <c r="AN215" s="163"/>
      <c r="AO215" s="163"/>
      <c r="AP215" s="163"/>
      <c r="AQ215" s="163"/>
      <c r="AR215" s="163"/>
      <c r="AS215" s="163"/>
      <c r="AT215" s="163"/>
      <c r="AU215" s="163"/>
      <c r="AV215" s="163"/>
      <c r="AW215" s="163"/>
      <c r="AX215" s="163"/>
      <c r="AY215" s="163"/>
      <c r="AZ215" s="163"/>
      <c r="BA215" s="163"/>
      <c r="BB215" s="163"/>
      <c r="BC215" s="163"/>
      <c r="BD215" s="163"/>
      <c r="BE215" s="163"/>
      <c r="BF215" s="163"/>
      <c r="BG215" s="163"/>
      <c r="BH215" s="163"/>
      <c r="BI215" s="163"/>
      <c r="BJ215" s="163"/>
      <c r="BK215" s="163"/>
      <c r="BL215" s="163"/>
      <c r="BM215" s="163"/>
      <c r="BN215" s="163"/>
      <c r="BO215" s="163"/>
      <c r="BP215" s="163"/>
      <c r="BQ215" s="163"/>
      <c r="BR215" s="163"/>
      <c r="BS215" s="163"/>
      <c r="BT215" s="163"/>
      <c r="BU215" s="163"/>
      <c r="BV215" s="163"/>
      <c r="BW215" s="163"/>
      <c r="BX215" s="163"/>
      <c r="BY215" s="163"/>
      <c r="BZ215" s="163"/>
      <c r="CA215" s="163"/>
      <c r="CB215" s="163"/>
      <c r="CC215" s="163"/>
      <c r="CD215" s="163"/>
      <c r="CE215" s="163"/>
      <c r="CF215" s="163"/>
      <c r="CG215" s="163"/>
      <c r="CH215" s="163"/>
      <c r="CI215" s="163"/>
      <c r="CJ215" s="163"/>
      <c r="CK215" s="163"/>
      <c r="CL215" s="163"/>
      <c r="CM215" s="163"/>
      <c r="CN215" s="163"/>
      <c r="CO215" s="163"/>
      <c r="CP215" s="163"/>
      <c r="CQ215" s="163"/>
      <c r="CR215" s="163"/>
      <c r="CS215" s="163"/>
      <c r="CT215" s="163"/>
      <c r="CU215" s="163"/>
      <c r="CV215" s="163"/>
      <c r="CW215" s="163"/>
      <c r="CX215" s="163"/>
      <c r="CY215" s="163"/>
      <c r="CZ215" s="163"/>
      <c r="DA215" s="163"/>
      <c r="DB215" s="163"/>
      <c r="DC215" s="163"/>
      <c r="DD215" s="163"/>
      <c r="DE215" s="163"/>
      <c r="DF215" s="163"/>
      <c r="DG215" s="163"/>
      <c r="DH215" s="163"/>
      <c r="DI215" s="163"/>
      <c r="DJ215" s="163"/>
      <c r="DK215" s="163"/>
      <c r="DL215" s="163"/>
      <c r="DM215" s="163"/>
      <c r="DN215" s="163"/>
      <c r="DO215" s="163"/>
      <c r="DP215" s="163"/>
      <c r="DQ215" s="163"/>
      <c r="DR215" s="163"/>
      <c r="DS215" s="163"/>
      <c r="DT215" s="163"/>
      <c r="DU215" s="163"/>
      <c r="DV215" s="163"/>
      <c r="DW215" s="163"/>
      <c r="DX215" s="163"/>
      <c r="DY215" s="163"/>
      <c r="DZ215" s="163"/>
      <c r="EA215" s="163"/>
      <c r="EB215" s="163"/>
      <c r="EC215" s="163"/>
      <c r="ED215" s="163"/>
      <c r="EE215" s="163"/>
      <c r="EF215" s="163"/>
      <c r="EG215" s="163"/>
      <c r="EH215" s="163"/>
      <c r="EI215" s="163"/>
      <c r="EJ215" s="163"/>
      <c r="EK215" s="163"/>
      <c r="EL215" s="163"/>
      <c r="EM215" s="163"/>
      <c r="EN215" s="163"/>
      <c r="EO215" s="163"/>
      <c r="EP215" s="163"/>
      <c r="EQ215" s="163"/>
      <c r="ER215" s="163"/>
      <c r="ES215" s="163"/>
      <c r="ET215" s="163"/>
      <c r="EU215" s="163"/>
      <c r="EV215" s="163"/>
      <c r="EW215" s="163"/>
      <c r="EX215" s="163"/>
      <c r="EY215" s="163"/>
      <c r="EZ215" s="163"/>
      <c r="FA215" s="163"/>
      <c r="FB215" s="163"/>
      <c r="FC215" s="163"/>
      <c r="FD215" s="163"/>
      <c r="FE215" s="163"/>
      <c r="FF215" s="163"/>
      <c r="FG215" s="163"/>
      <c r="FH215" s="163"/>
      <c r="FI215" s="163"/>
      <c r="FJ215" s="163"/>
      <c r="FK215" s="163"/>
      <c r="FL215" s="163"/>
      <c r="FM215" s="163"/>
      <c r="FN215" s="163"/>
      <c r="FO215" s="163"/>
      <c r="FP215" s="163"/>
      <c r="FQ215" s="163"/>
      <c r="FR215" s="163"/>
      <c r="FS215" s="163"/>
      <c r="FT215" s="163"/>
      <c r="FU215" s="163"/>
      <c r="FV215" s="163"/>
      <c r="FW215" s="163"/>
      <c r="FX215" s="163"/>
      <c r="FY215" s="163"/>
      <c r="FZ215" s="163"/>
      <c r="GA215" s="163"/>
      <c r="GB215" s="163"/>
      <c r="GC215" s="163"/>
      <c r="GD215" s="163"/>
      <c r="GE215" s="163"/>
      <c r="GF215" s="163"/>
      <c r="GG215" s="163"/>
      <c r="GH215" s="163"/>
      <c r="GI215" s="163"/>
      <c r="GJ215" s="163"/>
      <c r="GK215" s="163"/>
      <c r="GL215" s="163"/>
      <c r="GM215" s="163"/>
      <c r="GN215" s="163"/>
      <c r="GO215" s="163"/>
      <c r="GP215" s="163"/>
      <c r="GQ215" s="163"/>
      <c r="GR215" s="163"/>
      <c r="GS215" s="163"/>
      <c r="GT215" s="163"/>
      <c r="GU215" s="163"/>
      <c r="GV215" s="163"/>
      <c r="GW215" s="163"/>
      <c r="GX215" s="163"/>
      <c r="GY215" s="163"/>
      <c r="GZ215" s="163"/>
      <c r="HA215" s="163"/>
      <c r="HB215" s="163"/>
      <c r="HC215" s="163"/>
      <c r="HD215" s="163"/>
      <c r="HE215" s="163"/>
      <c r="HF215" s="163"/>
    </row>
    <row r="216" spans="1:214" outlineLevel="1" x14ac:dyDescent="0.2">
      <c r="A216" s="163"/>
      <c r="B216" s="177" t="s">
        <v>249</v>
      </c>
      <c r="C216" s="173">
        <v>2019</v>
      </c>
      <c r="D216" s="163"/>
      <c r="E216" s="163" t="s">
        <v>142</v>
      </c>
      <c r="F216" s="163"/>
      <c r="G216" s="163"/>
      <c r="H216" s="163"/>
      <c r="I216" s="163"/>
      <c r="J216" s="195">
        <f>IF(AND(J$16=2017,$C216&lt;J$16),J$35/10,IF(J$16=$C216,J$35-SUM(J$204:J215),IF(J$16-$C216&lt;10,I216,0)))</f>
        <v>0</v>
      </c>
      <c r="K216" s="195">
        <f>IF(AND(K$16=2017,$C216&lt;K$16),K$35/10,IF(K$16=$C216,K$35-SUM(K$204:K215),IF(K$16-$C216&lt;10,J216,0)))</f>
        <v>0</v>
      </c>
      <c r="L216" s="195">
        <f>IF(AND(L$16=2017,$C216&lt;L$16),L$35/10,IF(L$16=$C216,L$35-SUM(L$204:L215),IF(L$16-$C216&lt;10,K216,0)))</f>
        <v>510836772.50994873</v>
      </c>
      <c r="M216" s="195">
        <f>IF(AND(M$16=2017,$C216&lt;M$16),M$35/10,IF(M$16=$C216,M$35-SUM(M$204:M215),IF(M$16-$C216&lt;10,L216,0)))</f>
        <v>510836772.50994873</v>
      </c>
      <c r="N216" s="195">
        <f>IF(AND(N$16=2017,$C216&lt;N$16),N$35/10,IF(N$16=$C216,N$35-SUM(N$204:N215),IF(N$16-$C216&lt;10,M216,0)))</f>
        <v>510836772.50994873</v>
      </c>
      <c r="O216" s="195">
        <f>IF(AND(O$16=2017,$C216&lt;O$16),O$35/10,IF(O$16=$C216,O$35-SUM(O$204:O215),IF(O$16-$C216&lt;10,N216,0)))</f>
        <v>510836772.50994873</v>
      </c>
      <c r="P216" s="195">
        <f>IF(AND(P$16=2017,$C216&lt;P$16),P$35/10,IF(P$16=$C216,P$35-SUM(P$204:P215),IF(P$16-$C216&lt;10,O216,0)))</f>
        <v>510836772.50994873</v>
      </c>
      <c r="Q216" s="195">
        <f>IF(AND(Q$16=2017,$C216&lt;Q$16),Q$35/10,IF(Q$16=$C216,Q$35-SUM(Q$204:Q215),IF(Q$16-$C216&lt;10,P216,0)))</f>
        <v>510836772.50994873</v>
      </c>
      <c r="R216" s="195">
        <f>IF(AND(R$16=2017,$C216&lt;R$16),R$35/10,IF(R$16=$C216,R$35-SUM(R$204:R215),IF(R$16-$C216&lt;10,Q216,0)))</f>
        <v>510836772.50994873</v>
      </c>
      <c r="S216" s="195">
        <f>IF(AND(S$16=2017,$C216&lt;S$16),S$35/10,IF(S$16=$C216,S$35-SUM(S$204:S215),IF(S$16-$C216&lt;10,R216,0)))</f>
        <v>510836772.50994873</v>
      </c>
      <c r="T216" s="195">
        <f>IF(AND(T$16=2017,$C216&lt;T$16),T$35/10,IF(T$16=$C216,T$35-SUM(T$204:T215),IF(T$16-$C216&lt;10,S216,0)))</f>
        <v>510836772.50994873</v>
      </c>
      <c r="U216" s="195">
        <f>IF(AND(U$16=2017,$C216&lt;U$16),U$35/10,IF(U$16=$C216,U$35-SUM(U$204:U215),IF(U$16-$C216&lt;10,T216,0)))</f>
        <v>510836772.50994873</v>
      </c>
      <c r="V216" s="195">
        <f>IF(AND(V$16=2017,$C216&lt;V$16),V$35/10,IF(V$16=$C216,V$35-SUM(V$204:V215),IF(V$16-$C216&lt;10,U216,0)))</f>
        <v>0</v>
      </c>
      <c r="W216" s="195">
        <f>IF(AND(W$16=2017,$C216&lt;W$16),W$35/10,IF(W$16=$C216,W$35-SUM(W$204:W215),IF(W$16-$C216&lt;10,V216,0)))</f>
        <v>0</v>
      </c>
      <c r="X216" s="195">
        <f>IF(AND(X$16=2017,$C216&lt;X$16),X$35/10,IF(X$16=$C216,X$35-SUM(X$204:X215),IF(X$16-$C216&lt;10,W216,0)))</f>
        <v>0</v>
      </c>
      <c r="Y216" s="163"/>
      <c r="Z216" s="163"/>
      <c r="AA216" s="163"/>
      <c r="AB216" s="163"/>
      <c r="AC216" s="163"/>
      <c r="AD216" s="163"/>
      <c r="AE216" s="163"/>
      <c r="AF216" s="163"/>
      <c r="AG216" s="163"/>
      <c r="AH216" s="163"/>
      <c r="AI216" s="163"/>
      <c r="AJ216" s="163"/>
      <c r="AK216" s="163"/>
      <c r="AL216" s="163"/>
      <c r="AM216" s="163"/>
      <c r="AN216" s="163"/>
      <c r="AO216" s="163"/>
      <c r="AP216" s="163"/>
      <c r="AQ216" s="163"/>
      <c r="AR216" s="163"/>
      <c r="AS216" s="163"/>
      <c r="AT216" s="163"/>
      <c r="AU216" s="163"/>
      <c r="AV216" s="163"/>
      <c r="AW216" s="163"/>
      <c r="AX216" s="163"/>
      <c r="AY216" s="163"/>
      <c r="AZ216" s="163"/>
      <c r="BA216" s="163"/>
      <c r="BB216" s="163"/>
      <c r="BC216" s="163"/>
      <c r="BD216" s="163"/>
      <c r="BE216" s="163"/>
      <c r="BF216" s="163"/>
      <c r="BG216" s="163"/>
      <c r="BH216" s="163"/>
      <c r="BI216" s="163"/>
      <c r="BJ216" s="163"/>
      <c r="BK216" s="163"/>
      <c r="BL216" s="163"/>
      <c r="BM216" s="163"/>
      <c r="BN216" s="163"/>
      <c r="BO216" s="163"/>
      <c r="BP216" s="163"/>
      <c r="BQ216" s="163"/>
      <c r="BR216" s="163"/>
      <c r="BS216" s="163"/>
      <c r="BT216" s="163"/>
      <c r="BU216" s="163"/>
      <c r="BV216" s="163"/>
      <c r="BW216" s="163"/>
      <c r="BX216" s="163"/>
      <c r="BY216" s="163"/>
      <c r="BZ216" s="163"/>
      <c r="CA216" s="163"/>
      <c r="CB216" s="163"/>
      <c r="CC216" s="163"/>
      <c r="CD216" s="163"/>
      <c r="CE216" s="163"/>
      <c r="CF216" s="163"/>
      <c r="CG216" s="163"/>
      <c r="CH216" s="163"/>
      <c r="CI216" s="163"/>
      <c r="CJ216" s="163"/>
      <c r="CK216" s="163"/>
      <c r="CL216" s="163"/>
      <c r="CM216" s="163"/>
      <c r="CN216" s="163"/>
      <c r="CO216" s="163"/>
      <c r="CP216" s="163"/>
      <c r="CQ216" s="163"/>
      <c r="CR216" s="163"/>
      <c r="CS216" s="163"/>
      <c r="CT216" s="163"/>
      <c r="CU216" s="163"/>
      <c r="CV216" s="163"/>
      <c r="CW216" s="163"/>
      <c r="CX216" s="163"/>
      <c r="CY216" s="163"/>
      <c r="CZ216" s="163"/>
      <c r="DA216" s="163"/>
      <c r="DB216" s="163"/>
      <c r="DC216" s="163"/>
      <c r="DD216" s="163"/>
      <c r="DE216" s="163"/>
      <c r="DF216" s="163"/>
      <c r="DG216" s="163"/>
      <c r="DH216" s="163"/>
      <c r="DI216" s="163"/>
      <c r="DJ216" s="163"/>
      <c r="DK216" s="163"/>
      <c r="DL216" s="163"/>
      <c r="DM216" s="163"/>
      <c r="DN216" s="163"/>
      <c r="DO216" s="163"/>
      <c r="DP216" s="163"/>
      <c r="DQ216" s="163"/>
      <c r="DR216" s="163"/>
      <c r="DS216" s="163"/>
      <c r="DT216" s="163"/>
      <c r="DU216" s="163"/>
      <c r="DV216" s="163"/>
      <c r="DW216" s="163"/>
      <c r="DX216" s="163"/>
      <c r="DY216" s="163"/>
      <c r="DZ216" s="163"/>
      <c r="EA216" s="163"/>
      <c r="EB216" s="163"/>
      <c r="EC216" s="163"/>
      <c r="ED216" s="163"/>
      <c r="EE216" s="163"/>
      <c r="EF216" s="163"/>
      <c r="EG216" s="163"/>
      <c r="EH216" s="163"/>
      <c r="EI216" s="163"/>
      <c r="EJ216" s="163"/>
      <c r="EK216" s="163"/>
      <c r="EL216" s="163"/>
      <c r="EM216" s="163"/>
      <c r="EN216" s="163"/>
      <c r="EO216" s="163"/>
      <c r="EP216" s="163"/>
      <c r="EQ216" s="163"/>
      <c r="ER216" s="163"/>
      <c r="ES216" s="163"/>
      <c r="ET216" s="163"/>
      <c r="EU216" s="163"/>
      <c r="EV216" s="163"/>
      <c r="EW216" s="163"/>
      <c r="EX216" s="163"/>
      <c r="EY216" s="163"/>
      <c r="EZ216" s="163"/>
      <c r="FA216" s="163"/>
      <c r="FB216" s="163"/>
      <c r="FC216" s="163"/>
      <c r="FD216" s="163"/>
      <c r="FE216" s="163"/>
      <c r="FF216" s="163"/>
      <c r="FG216" s="163"/>
      <c r="FH216" s="163"/>
      <c r="FI216" s="163"/>
      <c r="FJ216" s="163"/>
      <c r="FK216" s="163"/>
      <c r="FL216" s="163"/>
      <c r="FM216" s="163"/>
      <c r="FN216" s="163"/>
      <c r="FO216" s="163"/>
      <c r="FP216" s="163"/>
      <c r="FQ216" s="163"/>
      <c r="FR216" s="163"/>
      <c r="FS216" s="163"/>
      <c r="FT216" s="163"/>
      <c r="FU216" s="163"/>
      <c r="FV216" s="163"/>
      <c r="FW216" s="163"/>
      <c r="FX216" s="163"/>
      <c r="FY216" s="163"/>
      <c r="FZ216" s="163"/>
      <c r="GA216" s="163"/>
      <c r="GB216" s="163"/>
      <c r="GC216" s="163"/>
      <c r="GD216" s="163"/>
      <c r="GE216" s="163"/>
      <c r="GF216" s="163"/>
      <c r="GG216" s="163"/>
      <c r="GH216" s="163"/>
      <c r="GI216" s="163"/>
      <c r="GJ216" s="163"/>
      <c r="GK216" s="163"/>
      <c r="GL216" s="163"/>
      <c r="GM216" s="163"/>
      <c r="GN216" s="163"/>
      <c r="GO216" s="163"/>
      <c r="GP216" s="163"/>
      <c r="GQ216" s="163"/>
      <c r="GR216" s="163"/>
      <c r="GS216" s="163"/>
      <c r="GT216" s="163"/>
      <c r="GU216" s="163"/>
      <c r="GV216" s="163"/>
      <c r="GW216" s="163"/>
      <c r="GX216" s="163"/>
      <c r="GY216" s="163"/>
      <c r="GZ216" s="163"/>
      <c r="HA216" s="163"/>
      <c r="HB216" s="163"/>
      <c r="HC216" s="163"/>
      <c r="HD216" s="163"/>
      <c r="HE216" s="163"/>
      <c r="HF216" s="163"/>
    </row>
    <row r="217" spans="1:214" outlineLevel="1" x14ac:dyDescent="0.2">
      <c r="A217" s="163"/>
      <c r="B217" s="177" t="s">
        <v>249</v>
      </c>
      <c r="C217" s="177">
        <v>2020</v>
      </c>
      <c r="D217" s="163"/>
      <c r="E217" s="163" t="s">
        <v>142</v>
      </c>
      <c r="F217" s="163"/>
      <c r="G217" s="163"/>
      <c r="H217" s="163"/>
      <c r="I217" s="163"/>
      <c r="J217" s="195">
        <f>IF(AND(J$16=2017,$C217&lt;J$16),J$35/10,IF(J$16=$C217,J$35-SUM(J$204:J216),IF(J$16-$C217&lt;10,I217,0)))</f>
        <v>0</v>
      </c>
      <c r="K217" s="195">
        <f>IF(AND(K$16=2017,$C217&lt;K$16),K$35/10,IF(K$16=$C217,K$35-SUM(K$204:K216),IF(K$16-$C217&lt;10,J217,0)))</f>
        <v>0</v>
      </c>
      <c r="L217" s="195">
        <f>IF(AND(L$16=2017,$C217&lt;L$16),L$35/10,IF(L$16=$C217,L$35-SUM(L$204:L216),IF(L$16-$C217&lt;10,K217,0)))</f>
        <v>0</v>
      </c>
      <c r="M217" s="195">
        <f>IF(AND(M$16=2017,$C217&lt;M$16),M$35/10,IF(M$16=$C217,M$35-SUM(M$204:M216),IF(M$16-$C217&lt;10,L217,0)))</f>
        <v>584851437.42101479</v>
      </c>
      <c r="N217" s="195">
        <f>IF(AND(N$16=2017,$C217&lt;N$16),N$35/10,IF(N$16=$C217,N$35-SUM(N$204:N216),IF(N$16-$C217&lt;10,M217,0)))</f>
        <v>584851437.42101479</v>
      </c>
      <c r="O217" s="195">
        <f>IF(AND(O$16=2017,$C217&lt;O$16),O$35/10,IF(O$16=$C217,O$35-SUM(O$204:O216),IF(O$16-$C217&lt;10,N217,0)))</f>
        <v>584851437.42101479</v>
      </c>
      <c r="P217" s="195">
        <f>IF(AND(P$16=2017,$C217&lt;P$16),P$35/10,IF(P$16=$C217,P$35-SUM(P$204:P216),IF(P$16-$C217&lt;10,O217,0)))</f>
        <v>584851437.42101479</v>
      </c>
      <c r="Q217" s="195">
        <f>IF(AND(Q$16=2017,$C217&lt;Q$16),Q$35/10,IF(Q$16=$C217,Q$35-SUM(Q$204:Q216),IF(Q$16-$C217&lt;10,P217,0)))</f>
        <v>584851437.42101479</v>
      </c>
      <c r="R217" s="195">
        <f>IF(AND(R$16=2017,$C217&lt;R$16),R$35/10,IF(R$16=$C217,R$35-SUM(R$204:R216),IF(R$16-$C217&lt;10,Q217,0)))</f>
        <v>584851437.42101479</v>
      </c>
      <c r="S217" s="195">
        <f>IF(AND(S$16=2017,$C217&lt;S$16),S$35/10,IF(S$16=$C217,S$35-SUM(S$204:S216),IF(S$16-$C217&lt;10,R217,0)))</f>
        <v>584851437.42101479</v>
      </c>
      <c r="T217" s="195">
        <f>IF(AND(T$16=2017,$C217&lt;T$16),T$35/10,IF(T$16=$C217,T$35-SUM(T$204:T216),IF(T$16-$C217&lt;10,S217,0)))</f>
        <v>584851437.42101479</v>
      </c>
      <c r="U217" s="195">
        <f>IF(AND(U$16=2017,$C217&lt;U$16),U$35/10,IF(U$16=$C217,U$35-SUM(U$204:U216),IF(U$16-$C217&lt;10,T217,0)))</f>
        <v>584851437.42101479</v>
      </c>
      <c r="V217" s="195">
        <f>IF(AND(V$16=2017,$C217&lt;V$16),V$35/10,IF(V$16=$C217,V$35-SUM(V$204:V216),IF(V$16-$C217&lt;10,U217,0)))</f>
        <v>584851437.42101479</v>
      </c>
      <c r="W217" s="195">
        <f>IF(AND(W$16=2017,$C217&lt;W$16),W$35/10,IF(W$16=$C217,W$35-SUM(W$204:W216),IF(W$16-$C217&lt;10,V217,0)))</f>
        <v>0</v>
      </c>
      <c r="X217" s="195">
        <f>IF(AND(X$16=2017,$C217&lt;X$16),X$35/10,IF(X$16=$C217,X$35-SUM(X$204:X216),IF(X$16-$C217&lt;10,W217,0)))</f>
        <v>0</v>
      </c>
      <c r="Y217" s="163"/>
      <c r="Z217" s="163"/>
      <c r="AA217" s="163"/>
      <c r="AB217" s="163"/>
      <c r="AC217" s="163"/>
      <c r="AD217" s="163"/>
      <c r="AE217" s="163"/>
      <c r="AF217" s="163"/>
      <c r="AG217" s="163"/>
      <c r="AH217" s="163"/>
      <c r="AI217" s="163"/>
      <c r="AJ217" s="163"/>
      <c r="AK217" s="163"/>
      <c r="AL217" s="163"/>
      <c r="AM217" s="163"/>
      <c r="AN217" s="163"/>
      <c r="AO217" s="163"/>
      <c r="AP217" s="163"/>
      <c r="AQ217" s="163"/>
      <c r="AR217" s="163"/>
      <c r="AS217" s="163"/>
      <c r="AT217" s="163"/>
      <c r="AU217" s="163"/>
      <c r="AV217" s="163"/>
      <c r="AW217" s="163"/>
      <c r="AX217" s="163"/>
      <c r="AY217" s="163"/>
      <c r="AZ217" s="163"/>
      <c r="BA217" s="163"/>
      <c r="BB217" s="163"/>
      <c r="BC217" s="163"/>
      <c r="BD217" s="163"/>
      <c r="BE217" s="163"/>
      <c r="BF217" s="163"/>
      <c r="BG217" s="163"/>
      <c r="BH217" s="163"/>
      <c r="BI217" s="163"/>
      <c r="BJ217" s="163"/>
      <c r="BK217" s="163"/>
      <c r="BL217" s="163"/>
      <c r="BM217" s="163"/>
      <c r="BN217" s="163"/>
      <c r="BO217" s="163"/>
      <c r="BP217" s="163"/>
      <c r="BQ217" s="163"/>
      <c r="BR217" s="163"/>
      <c r="BS217" s="163"/>
      <c r="BT217" s="163"/>
      <c r="BU217" s="163"/>
      <c r="BV217" s="163"/>
      <c r="BW217" s="163"/>
      <c r="BX217" s="163"/>
      <c r="BY217" s="163"/>
      <c r="BZ217" s="163"/>
      <c r="CA217" s="163"/>
      <c r="CB217" s="163"/>
      <c r="CC217" s="163"/>
      <c r="CD217" s="163"/>
      <c r="CE217" s="163"/>
      <c r="CF217" s="163"/>
      <c r="CG217" s="163"/>
      <c r="CH217" s="163"/>
      <c r="CI217" s="163"/>
      <c r="CJ217" s="163"/>
      <c r="CK217" s="163"/>
      <c r="CL217" s="163"/>
      <c r="CM217" s="163"/>
      <c r="CN217" s="163"/>
      <c r="CO217" s="163"/>
      <c r="CP217" s="163"/>
      <c r="CQ217" s="163"/>
      <c r="CR217" s="163"/>
      <c r="CS217" s="163"/>
      <c r="CT217" s="163"/>
      <c r="CU217" s="163"/>
      <c r="CV217" s="163"/>
      <c r="CW217" s="163"/>
      <c r="CX217" s="163"/>
      <c r="CY217" s="163"/>
      <c r="CZ217" s="163"/>
      <c r="DA217" s="163"/>
      <c r="DB217" s="163"/>
      <c r="DC217" s="163"/>
      <c r="DD217" s="163"/>
      <c r="DE217" s="163"/>
      <c r="DF217" s="163"/>
      <c r="DG217" s="163"/>
      <c r="DH217" s="163"/>
      <c r="DI217" s="163"/>
      <c r="DJ217" s="163"/>
      <c r="DK217" s="163"/>
      <c r="DL217" s="163"/>
      <c r="DM217" s="163"/>
      <c r="DN217" s="163"/>
      <c r="DO217" s="163"/>
      <c r="DP217" s="163"/>
      <c r="DQ217" s="163"/>
      <c r="DR217" s="163"/>
      <c r="DS217" s="163"/>
      <c r="DT217" s="163"/>
      <c r="DU217" s="163"/>
      <c r="DV217" s="163"/>
      <c r="DW217" s="163"/>
      <c r="DX217" s="163"/>
      <c r="DY217" s="163"/>
      <c r="DZ217" s="163"/>
      <c r="EA217" s="163"/>
      <c r="EB217" s="163"/>
      <c r="EC217" s="163"/>
      <c r="ED217" s="163"/>
      <c r="EE217" s="163"/>
      <c r="EF217" s="163"/>
      <c r="EG217" s="163"/>
      <c r="EH217" s="163"/>
      <c r="EI217" s="163"/>
      <c r="EJ217" s="163"/>
      <c r="EK217" s="163"/>
      <c r="EL217" s="163"/>
      <c r="EM217" s="163"/>
      <c r="EN217" s="163"/>
      <c r="EO217" s="163"/>
      <c r="EP217" s="163"/>
      <c r="EQ217" s="163"/>
      <c r="ER217" s="163"/>
      <c r="ES217" s="163"/>
      <c r="ET217" s="163"/>
      <c r="EU217" s="163"/>
      <c r="EV217" s="163"/>
      <c r="EW217" s="163"/>
      <c r="EX217" s="163"/>
      <c r="EY217" s="163"/>
      <c r="EZ217" s="163"/>
      <c r="FA217" s="163"/>
      <c r="FB217" s="163"/>
      <c r="FC217" s="163"/>
      <c r="FD217" s="163"/>
      <c r="FE217" s="163"/>
      <c r="FF217" s="163"/>
      <c r="FG217" s="163"/>
      <c r="FH217" s="163"/>
      <c r="FI217" s="163"/>
      <c r="FJ217" s="163"/>
      <c r="FK217" s="163"/>
      <c r="FL217" s="163"/>
      <c r="FM217" s="163"/>
      <c r="FN217" s="163"/>
      <c r="FO217" s="163"/>
      <c r="FP217" s="163"/>
      <c r="FQ217" s="163"/>
      <c r="FR217" s="163"/>
      <c r="FS217" s="163"/>
      <c r="FT217" s="163"/>
      <c r="FU217" s="163"/>
      <c r="FV217" s="163"/>
      <c r="FW217" s="163"/>
      <c r="FX217" s="163"/>
      <c r="FY217" s="163"/>
      <c r="FZ217" s="163"/>
      <c r="GA217" s="163"/>
      <c r="GB217" s="163"/>
      <c r="GC217" s="163"/>
      <c r="GD217" s="163"/>
      <c r="GE217" s="163"/>
      <c r="GF217" s="163"/>
      <c r="GG217" s="163"/>
      <c r="GH217" s="163"/>
      <c r="GI217" s="163"/>
      <c r="GJ217" s="163"/>
      <c r="GK217" s="163"/>
      <c r="GL217" s="163"/>
      <c r="GM217" s="163"/>
      <c r="GN217" s="163"/>
      <c r="GO217" s="163"/>
      <c r="GP217" s="163"/>
      <c r="GQ217" s="163"/>
      <c r="GR217" s="163"/>
      <c r="GS217" s="163"/>
      <c r="GT217" s="163"/>
      <c r="GU217" s="163"/>
      <c r="GV217" s="163"/>
      <c r="GW217" s="163"/>
      <c r="GX217" s="163"/>
      <c r="GY217" s="163"/>
      <c r="GZ217" s="163"/>
      <c r="HA217" s="163"/>
      <c r="HB217" s="163"/>
      <c r="HC217" s="163"/>
      <c r="HD217" s="163"/>
      <c r="HE217" s="163"/>
      <c r="HF217" s="163"/>
    </row>
    <row r="218" spans="1:214" outlineLevel="1" x14ac:dyDescent="0.2">
      <c r="A218" s="163"/>
      <c r="B218" s="177" t="s">
        <v>249</v>
      </c>
      <c r="C218" s="173">
        <v>2021</v>
      </c>
      <c r="D218" s="163"/>
      <c r="E218" s="163" t="s">
        <v>142</v>
      </c>
      <c r="F218" s="163"/>
      <c r="G218" s="163"/>
      <c r="H218" s="163"/>
      <c r="I218" s="163"/>
      <c r="J218" s="195">
        <f>IF(AND(J$16=2017,$C218&lt;J$16),J$35/10,IF(J$16=$C218,J$35-SUM(J$204:J217),IF(J$16-$C218&lt;10,I218,0)))</f>
        <v>0</v>
      </c>
      <c r="K218" s="195">
        <f>IF(AND(K$16=2017,$C218&lt;K$16),K$35/10,IF(K$16=$C218,K$35-SUM(K$204:K217),IF(K$16-$C218&lt;10,J218,0)))</f>
        <v>0</v>
      </c>
      <c r="L218" s="195">
        <f>IF(AND(L$16=2017,$C218&lt;L$16),L$35/10,IF(L$16=$C218,L$35-SUM(L$204:L217),IF(L$16-$C218&lt;10,K218,0)))</f>
        <v>0</v>
      </c>
      <c r="M218" s="195">
        <f>IF(AND(M$16=2017,$C218&lt;M$16),M$35/10,IF(M$16=$C218,M$35-SUM(M$204:M217),IF(M$16-$C218&lt;10,L218,0)))</f>
        <v>0</v>
      </c>
      <c r="N218" s="195">
        <f>IF(AND(N$16=2017,$C218&lt;N$16),N$35/10,IF(N$16=$C218,N$35-SUM(N$204:N217),IF(N$16-$C218&lt;10,M218,0)))</f>
        <v>498721587.08252239</v>
      </c>
      <c r="O218" s="195">
        <f>IF(AND(O$16=2017,$C218&lt;O$16),O$35/10,IF(O$16=$C218,O$35-SUM(O$204:O217),IF(O$16-$C218&lt;10,N218,0)))</f>
        <v>498721587.08252239</v>
      </c>
      <c r="P218" s="195">
        <f>IF(AND(P$16=2017,$C218&lt;P$16),P$35/10,IF(P$16=$C218,P$35-SUM(P$204:P217),IF(P$16-$C218&lt;10,O218,0)))</f>
        <v>498721587.08252239</v>
      </c>
      <c r="Q218" s="195">
        <f>IF(AND(Q$16=2017,$C218&lt;Q$16),Q$35/10,IF(Q$16=$C218,Q$35-SUM(Q$204:Q217),IF(Q$16-$C218&lt;10,P218,0)))</f>
        <v>498721587.08252239</v>
      </c>
      <c r="R218" s="195">
        <f>IF(AND(R$16=2017,$C218&lt;R$16),R$35/10,IF(R$16=$C218,R$35-SUM(R$204:R217),IF(R$16-$C218&lt;10,Q218,0)))</f>
        <v>498721587.08252239</v>
      </c>
      <c r="S218" s="195">
        <f>IF(AND(S$16=2017,$C218&lt;S$16),S$35/10,IF(S$16=$C218,S$35-SUM(S$204:S217),IF(S$16-$C218&lt;10,R218,0)))</f>
        <v>498721587.08252239</v>
      </c>
      <c r="T218" s="195">
        <f>IF(AND(T$16=2017,$C218&lt;T$16),T$35/10,IF(T$16=$C218,T$35-SUM(T$204:T217),IF(T$16-$C218&lt;10,S218,0)))</f>
        <v>498721587.08252239</v>
      </c>
      <c r="U218" s="195">
        <f>IF(AND(U$16=2017,$C218&lt;U$16),U$35/10,IF(U$16=$C218,U$35-SUM(U$204:U217),IF(U$16-$C218&lt;10,T218,0)))</f>
        <v>498721587.08252239</v>
      </c>
      <c r="V218" s="195">
        <f>IF(AND(V$16=2017,$C218&lt;V$16),V$35/10,IF(V$16=$C218,V$35-SUM(V$204:V217),IF(V$16-$C218&lt;10,U218,0)))</f>
        <v>498721587.08252239</v>
      </c>
      <c r="W218" s="195">
        <f>IF(AND(W$16=2017,$C218&lt;W$16),W$35/10,IF(W$16=$C218,W$35-SUM(W$204:W217),IF(W$16-$C218&lt;10,V218,0)))</f>
        <v>498721587.08252239</v>
      </c>
      <c r="X218" s="195">
        <f>IF(AND(X$16=2017,$C218&lt;X$16),X$35/10,IF(X$16=$C218,X$35-SUM(X$204:X217),IF(X$16-$C218&lt;10,W218,0)))</f>
        <v>0</v>
      </c>
      <c r="Y218" s="163"/>
      <c r="Z218" s="163"/>
      <c r="AA218" s="163"/>
      <c r="AB218" s="163"/>
      <c r="AC218" s="163"/>
      <c r="AD218" s="163"/>
      <c r="AE218" s="163"/>
      <c r="AF218" s="163"/>
      <c r="AG218" s="163"/>
      <c r="AH218" s="163"/>
      <c r="AI218" s="163"/>
      <c r="AJ218" s="163"/>
      <c r="AK218" s="163"/>
      <c r="AL218" s="163"/>
      <c r="AM218" s="163"/>
      <c r="AN218" s="163"/>
      <c r="AO218" s="163"/>
      <c r="AP218" s="163"/>
      <c r="AQ218" s="163"/>
      <c r="AR218" s="163"/>
      <c r="AS218" s="163"/>
      <c r="AT218" s="163"/>
      <c r="AU218" s="163"/>
      <c r="AV218" s="163"/>
      <c r="AW218" s="163"/>
      <c r="AX218" s="163"/>
      <c r="AY218" s="163"/>
      <c r="AZ218" s="163"/>
      <c r="BA218" s="163"/>
      <c r="BB218" s="163"/>
      <c r="BC218" s="163"/>
      <c r="BD218" s="163"/>
      <c r="BE218" s="163"/>
      <c r="BF218" s="163"/>
      <c r="BG218" s="163"/>
      <c r="BH218" s="163"/>
      <c r="BI218" s="163"/>
      <c r="BJ218" s="163"/>
      <c r="BK218" s="163"/>
      <c r="BL218" s="163"/>
      <c r="BM218" s="163"/>
      <c r="BN218" s="163"/>
      <c r="BO218" s="163"/>
      <c r="BP218" s="163"/>
      <c r="BQ218" s="163"/>
      <c r="BR218" s="163"/>
      <c r="BS218" s="163"/>
      <c r="BT218" s="163"/>
      <c r="BU218" s="163"/>
      <c r="BV218" s="163"/>
      <c r="BW218" s="163"/>
      <c r="BX218" s="163"/>
      <c r="BY218" s="163"/>
      <c r="BZ218" s="163"/>
      <c r="CA218" s="163"/>
      <c r="CB218" s="163"/>
      <c r="CC218" s="163"/>
      <c r="CD218" s="163"/>
      <c r="CE218" s="163"/>
      <c r="CF218" s="163"/>
      <c r="CG218" s="163"/>
      <c r="CH218" s="163"/>
      <c r="CI218" s="163"/>
      <c r="CJ218" s="163"/>
      <c r="CK218" s="163"/>
      <c r="CL218" s="163"/>
      <c r="CM218" s="163"/>
      <c r="CN218" s="163"/>
      <c r="CO218" s="163"/>
      <c r="CP218" s="163"/>
      <c r="CQ218" s="163"/>
      <c r="CR218" s="163"/>
      <c r="CS218" s="163"/>
      <c r="CT218" s="163"/>
      <c r="CU218" s="163"/>
      <c r="CV218" s="163"/>
      <c r="CW218" s="163"/>
      <c r="CX218" s="163"/>
      <c r="CY218" s="163"/>
      <c r="CZ218" s="163"/>
      <c r="DA218" s="163"/>
      <c r="DB218" s="163"/>
      <c r="DC218" s="163"/>
      <c r="DD218" s="163"/>
      <c r="DE218" s="163"/>
      <c r="DF218" s="163"/>
      <c r="DG218" s="163"/>
      <c r="DH218" s="163"/>
      <c r="DI218" s="163"/>
      <c r="DJ218" s="163"/>
      <c r="DK218" s="163"/>
      <c r="DL218" s="163"/>
      <c r="DM218" s="163"/>
      <c r="DN218" s="163"/>
      <c r="DO218" s="163"/>
      <c r="DP218" s="163"/>
      <c r="DQ218" s="163"/>
      <c r="DR218" s="163"/>
      <c r="DS218" s="163"/>
      <c r="DT218" s="163"/>
      <c r="DU218" s="163"/>
      <c r="DV218" s="163"/>
      <c r="DW218" s="163"/>
      <c r="DX218" s="163"/>
      <c r="DY218" s="163"/>
      <c r="DZ218" s="163"/>
      <c r="EA218" s="163"/>
      <c r="EB218" s="163"/>
      <c r="EC218" s="163"/>
      <c r="ED218" s="163"/>
      <c r="EE218" s="163"/>
      <c r="EF218" s="163"/>
      <c r="EG218" s="163"/>
      <c r="EH218" s="163"/>
      <c r="EI218" s="163"/>
      <c r="EJ218" s="163"/>
      <c r="EK218" s="163"/>
      <c r="EL218" s="163"/>
      <c r="EM218" s="163"/>
      <c r="EN218" s="163"/>
      <c r="EO218" s="163"/>
      <c r="EP218" s="163"/>
      <c r="EQ218" s="163"/>
      <c r="ER218" s="163"/>
      <c r="ES218" s="163"/>
      <c r="ET218" s="163"/>
      <c r="EU218" s="163"/>
      <c r="EV218" s="163"/>
      <c r="EW218" s="163"/>
      <c r="EX218" s="163"/>
      <c r="EY218" s="163"/>
      <c r="EZ218" s="163"/>
      <c r="FA218" s="163"/>
      <c r="FB218" s="163"/>
      <c r="FC218" s="163"/>
      <c r="FD218" s="163"/>
      <c r="FE218" s="163"/>
      <c r="FF218" s="163"/>
      <c r="FG218" s="163"/>
      <c r="FH218" s="163"/>
      <c r="FI218" s="163"/>
      <c r="FJ218" s="163"/>
      <c r="FK218" s="163"/>
      <c r="FL218" s="163"/>
      <c r="FM218" s="163"/>
      <c r="FN218" s="163"/>
      <c r="FO218" s="163"/>
      <c r="FP218" s="163"/>
      <c r="FQ218" s="163"/>
      <c r="FR218" s="163"/>
      <c r="FS218" s="163"/>
      <c r="FT218" s="163"/>
      <c r="FU218" s="163"/>
      <c r="FV218" s="163"/>
      <c r="FW218" s="163"/>
      <c r="FX218" s="163"/>
      <c r="FY218" s="163"/>
      <c r="FZ218" s="163"/>
      <c r="GA218" s="163"/>
      <c r="GB218" s="163"/>
      <c r="GC218" s="163"/>
      <c r="GD218" s="163"/>
      <c r="GE218" s="163"/>
      <c r="GF218" s="163"/>
      <c r="GG218" s="163"/>
      <c r="GH218" s="163"/>
      <c r="GI218" s="163"/>
      <c r="GJ218" s="163"/>
      <c r="GK218" s="163"/>
      <c r="GL218" s="163"/>
      <c r="GM218" s="163"/>
      <c r="GN218" s="163"/>
      <c r="GO218" s="163"/>
      <c r="GP218" s="163"/>
      <c r="GQ218" s="163"/>
      <c r="GR218" s="163"/>
      <c r="GS218" s="163"/>
      <c r="GT218" s="163"/>
      <c r="GU218" s="163"/>
      <c r="GV218" s="163"/>
      <c r="GW218" s="163"/>
      <c r="GX218" s="163"/>
      <c r="GY218" s="163"/>
      <c r="GZ218" s="163"/>
      <c r="HA218" s="163"/>
      <c r="HB218" s="163"/>
      <c r="HC218" s="163"/>
      <c r="HD218" s="163"/>
      <c r="HE218" s="163"/>
      <c r="HF218" s="163"/>
    </row>
    <row r="219" spans="1:214" outlineLevel="1" x14ac:dyDescent="0.2">
      <c r="A219" s="163"/>
      <c r="B219" s="177" t="s">
        <v>249</v>
      </c>
      <c r="C219" s="177">
        <v>2022</v>
      </c>
      <c r="D219" s="163"/>
      <c r="E219" s="163" t="s">
        <v>142</v>
      </c>
      <c r="F219" s="163"/>
      <c r="G219" s="163"/>
      <c r="H219" s="163"/>
      <c r="I219" s="163"/>
      <c r="J219" s="195">
        <f>IF(AND(J$16=2017,$C219&lt;J$16),J$35/10,IF(J$16=$C219,J$35-SUM(J$204:J218),IF(J$16-$C219&lt;10,I219,0)))</f>
        <v>0</v>
      </c>
      <c r="K219" s="195">
        <f>IF(AND(K$16=2017,$C219&lt;K$16),K$35/10,IF(K$16=$C219,K$35-SUM(K$204:K218),IF(K$16-$C219&lt;10,J219,0)))</f>
        <v>0</v>
      </c>
      <c r="L219" s="195">
        <f>IF(AND(L$16=2017,$C219&lt;L$16),L$35/10,IF(L$16=$C219,L$35-SUM(L$204:L218),IF(L$16-$C219&lt;10,K219,0)))</f>
        <v>0</v>
      </c>
      <c r="M219" s="195">
        <f>IF(AND(M$16=2017,$C219&lt;M$16),M$35/10,IF(M$16=$C219,M$35-SUM(M$204:M218),IF(M$16-$C219&lt;10,L219,0)))</f>
        <v>0</v>
      </c>
      <c r="N219" s="195">
        <f>IF(AND(N$16=2017,$C219&lt;N$16),N$35/10,IF(N$16=$C219,N$35-SUM(N$204:N218),IF(N$16-$C219&lt;10,M219,0)))</f>
        <v>0</v>
      </c>
      <c r="O219" s="195">
        <f>IF(AND(O$16=2017,$C219&lt;O$16),O$35/10,IF(O$16=$C219,O$35-SUM(O$204:O218),IF(O$16-$C219&lt;10,N219,0)))</f>
        <v>552408679.9213171</v>
      </c>
      <c r="P219" s="195">
        <f>IF(AND(P$16=2017,$C219&lt;P$16),P$35/10,IF(P$16=$C219,P$35-SUM(P$204:P218),IF(P$16-$C219&lt;10,O219,0)))</f>
        <v>552408679.9213171</v>
      </c>
      <c r="Q219" s="195">
        <f>IF(AND(Q$16=2017,$C219&lt;Q$16),Q$35/10,IF(Q$16=$C219,Q$35-SUM(Q$204:Q218),IF(Q$16-$C219&lt;10,P219,0)))</f>
        <v>552408679.9213171</v>
      </c>
      <c r="R219" s="195">
        <f>IF(AND(R$16=2017,$C219&lt;R$16),R$35/10,IF(R$16=$C219,R$35-SUM(R$204:R218),IF(R$16-$C219&lt;10,Q219,0)))</f>
        <v>552408679.9213171</v>
      </c>
      <c r="S219" s="195">
        <f>IF(AND(S$16=2017,$C219&lt;S$16),S$35/10,IF(S$16=$C219,S$35-SUM(S$204:S218),IF(S$16-$C219&lt;10,R219,0)))</f>
        <v>552408679.9213171</v>
      </c>
      <c r="T219" s="195">
        <f>IF(AND(T$16=2017,$C219&lt;T$16),T$35/10,IF(T$16=$C219,T$35-SUM(T$204:T218),IF(T$16-$C219&lt;10,S219,0)))</f>
        <v>552408679.9213171</v>
      </c>
      <c r="U219" s="195">
        <f>IF(AND(U$16=2017,$C219&lt;U$16),U$35/10,IF(U$16=$C219,U$35-SUM(U$204:U218),IF(U$16-$C219&lt;10,T219,0)))</f>
        <v>552408679.9213171</v>
      </c>
      <c r="V219" s="195">
        <f>IF(AND(V$16=2017,$C219&lt;V$16),V$35/10,IF(V$16=$C219,V$35-SUM(V$204:V218),IF(V$16-$C219&lt;10,U219,0)))</f>
        <v>552408679.9213171</v>
      </c>
      <c r="W219" s="195">
        <f>IF(AND(W$16=2017,$C219&lt;W$16),W$35/10,IF(W$16=$C219,W$35-SUM(W$204:W218),IF(W$16-$C219&lt;10,V219,0)))</f>
        <v>552408679.9213171</v>
      </c>
      <c r="X219" s="195">
        <f>IF(AND(X$16=2017,$C219&lt;X$16),X$35/10,IF(X$16=$C219,X$35-SUM(X$204:X218),IF(X$16-$C219&lt;10,W219,0)))</f>
        <v>552408679.9213171</v>
      </c>
      <c r="Y219" s="163"/>
      <c r="Z219" s="163"/>
      <c r="AA219" s="163"/>
      <c r="AB219" s="163"/>
      <c r="AC219" s="163"/>
      <c r="AD219" s="163"/>
      <c r="AE219" s="163"/>
      <c r="AF219" s="163"/>
      <c r="AG219" s="163"/>
      <c r="AH219" s="163"/>
      <c r="AI219" s="163"/>
      <c r="AJ219" s="163"/>
      <c r="AK219" s="163"/>
      <c r="AL219" s="163"/>
      <c r="AM219" s="163"/>
      <c r="AN219" s="163"/>
      <c r="AO219" s="163"/>
      <c r="AP219" s="163"/>
      <c r="AQ219" s="163"/>
      <c r="AR219" s="163"/>
      <c r="AS219" s="163"/>
      <c r="AT219" s="163"/>
      <c r="AU219" s="163"/>
      <c r="AV219" s="163"/>
      <c r="AW219" s="163"/>
      <c r="AX219" s="163"/>
      <c r="AY219" s="163"/>
      <c r="AZ219" s="163"/>
      <c r="BA219" s="163"/>
      <c r="BB219" s="163"/>
      <c r="BC219" s="163"/>
      <c r="BD219" s="163"/>
      <c r="BE219" s="163"/>
      <c r="BF219" s="163"/>
      <c r="BG219" s="163"/>
      <c r="BH219" s="163"/>
      <c r="BI219" s="163"/>
      <c r="BJ219" s="163"/>
      <c r="BK219" s="163"/>
      <c r="BL219" s="163"/>
      <c r="BM219" s="163"/>
      <c r="BN219" s="163"/>
      <c r="BO219" s="163"/>
      <c r="BP219" s="163"/>
      <c r="BQ219" s="163"/>
      <c r="BR219" s="163"/>
      <c r="BS219" s="163"/>
      <c r="BT219" s="163"/>
      <c r="BU219" s="163"/>
      <c r="BV219" s="163"/>
      <c r="BW219" s="163"/>
      <c r="BX219" s="163"/>
      <c r="BY219" s="163"/>
      <c r="BZ219" s="163"/>
      <c r="CA219" s="163"/>
      <c r="CB219" s="163"/>
      <c r="CC219" s="163"/>
      <c r="CD219" s="163"/>
      <c r="CE219" s="163"/>
      <c r="CF219" s="163"/>
      <c r="CG219" s="163"/>
      <c r="CH219" s="163"/>
      <c r="CI219" s="163"/>
      <c r="CJ219" s="163"/>
      <c r="CK219" s="163"/>
      <c r="CL219" s="163"/>
      <c r="CM219" s="163"/>
      <c r="CN219" s="163"/>
      <c r="CO219" s="163"/>
      <c r="CP219" s="163"/>
      <c r="CQ219" s="163"/>
      <c r="CR219" s="163"/>
      <c r="CS219" s="163"/>
      <c r="CT219" s="163"/>
      <c r="CU219" s="163"/>
      <c r="CV219" s="163"/>
      <c r="CW219" s="163"/>
      <c r="CX219" s="163"/>
      <c r="CY219" s="163"/>
      <c r="CZ219" s="163"/>
      <c r="DA219" s="163"/>
      <c r="DB219" s="163"/>
      <c r="DC219" s="163"/>
      <c r="DD219" s="163"/>
      <c r="DE219" s="163"/>
      <c r="DF219" s="163"/>
      <c r="DG219" s="163"/>
      <c r="DH219" s="163"/>
      <c r="DI219" s="163"/>
      <c r="DJ219" s="163"/>
      <c r="DK219" s="163"/>
      <c r="DL219" s="163"/>
      <c r="DM219" s="163"/>
      <c r="DN219" s="163"/>
      <c r="DO219" s="163"/>
      <c r="DP219" s="163"/>
      <c r="DQ219" s="163"/>
      <c r="DR219" s="163"/>
      <c r="DS219" s="163"/>
      <c r="DT219" s="163"/>
      <c r="DU219" s="163"/>
      <c r="DV219" s="163"/>
      <c r="DW219" s="163"/>
      <c r="DX219" s="163"/>
      <c r="DY219" s="163"/>
      <c r="DZ219" s="163"/>
      <c r="EA219" s="163"/>
      <c r="EB219" s="163"/>
      <c r="EC219" s="163"/>
      <c r="ED219" s="163"/>
      <c r="EE219" s="163"/>
      <c r="EF219" s="163"/>
      <c r="EG219" s="163"/>
      <c r="EH219" s="163"/>
      <c r="EI219" s="163"/>
      <c r="EJ219" s="163"/>
      <c r="EK219" s="163"/>
      <c r="EL219" s="163"/>
      <c r="EM219" s="163"/>
      <c r="EN219" s="163"/>
      <c r="EO219" s="163"/>
      <c r="EP219" s="163"/>
      <c r="EQ219" s="163"/>
      <c r="ER219" s="163"/>
      <c r="ES219" s="163"/>
      <c r="ET219" s="163"/>
      <c r="EU219" s="163"/>
      <c r="EV219" s="163"/>
      <c r="EW219" s="163"/>
      <c r="EX219" s="163"/>
      <c r="EY219" s="163"/>
      <c r="EZ219" s="163"/>
      <c r="FA219" s="163"/>
      <c r="FB219" s="163"/>
      <c r="FC219" s="163"/>
      <c r="FD219" s="163"/>
      <c r="FE219" s="163"/>
      <c r="FF219" s="163"/>
      <c r="FG219" s="163"/>
      <c r="FH219" s="163"/>
      <c r="FI219" s="163"/>
      <c r="FJ219" s="163"/>
      <c r="FK219" s="163"/>
      <c r="FL219" s="163"/>
      <c r="FM219" s="163"/>
      <c r="FN219" s="163"/>
      <c r="FO219" s="163"/>
      <c r="FP219" s="163"/>
      <c r="FQ219" s="163"/>
      <c r="FR219" s="163"/>
      <c r="FS219" s="163"/>
      <c r="FT219" s="163"/>
      <c r="FU219" s="163"/>
      <c r="FV219" s="163"/>
      <c r="FW219" s="163"/>
      <c r="FX219" s="163"/>
      <c r="FY219" s="163"/>
      <c r="FZ219" s="163"/>
      <c r="GA219" s="163"/>
      <c r="GB219" s="163"/>
      <c r="GC219" s="163"/>
      <c r="GD219" s="163"/>
      <c r="GE219" s="163"/>
      <c r="GF219" s="163"/>
      <c r="GG219" s="163"/>
      <c r="GH219" s="163"/>
      <c r="GI219" s="163"/>
      <c r="GJ219" s="163"/>
      <c r="GK219" s="163"/>
      <c r="GL219" s="163"/>
      <c r="GM219" s="163"/>
      <c r="GN219" s="163"/>
      <c r="GO219" s="163"/>
      <c r="GP219" s="163"/>
      <c r="GQ219" s="163"/>
      <c r="GR219" s="163"/>
      <c r="GS219" s="163"/>
      <c r="GT219" s="163"/>
      <c r="GU219" s="163"/>
      <c r="GV219" s="163"/>
      <c r="GW219" s="163"/>
      <c r="GX219" s="163"/>
      <c r="GY219" s="163"/>
      <c r="GZ219" s="163"/>
      <c r="HA219" s="163"/>
      <c r="HB219" s="163"/>
      <c r="HC219" s="163"/>
      <c r="HD219" s="163"/>
      <c r="HE219" s="163"/>
      <c r="HF219" s="163"/>
    </row>
    <row r="220" spans="1:214" outlineLevel="1" x14ac:dyDescent="0.2">
      <c r="A220" s="163"/>
      <c r="B220" s="177" t="s">
        <v>249</v>
      </c>
      <c r="C220" s="173">
        <v>2023</v>
      </c>
      <c r="D220" s="163"/>
      <c r="E220" s="163" t="s">
        <v>142</v>
      </c>
      <c r="F220" s="163"/>
      <c r="G220" s="163"/>
      <c r="H220" s="163"/>
      <c r="I220" s="163"/>
      <c r="J220" s="195">
        <f>IF(AND(J$16=2017,$C220&lt;J$16),J$35/10,IF(J$16=$C220,J$35-SUM(J$204:J219),IF(J$16-$C220&lt;10,I220,0)))</f>
        <v>0</v>
      </c>
      <c r="K220" s="195">
        <f>IF(AND(K$16=2017,$C220&lt;K$16),K$35/10,IF(K$16=$C220,K$35-SUM(K$204:K219),IF(K$16-$C220&lt;10,J220,0)))</f>
        <v>0</v>
      </c>
      <c r="L220" s="195">
        <f>IF(AND(L$16=2017,$C220&lt;L$16),L$35/10,IF(L$16=$C220,L$35-SUM(L$204:L219),IF(L$16-$C220&lt;10,K220,0)))</f>
        <v>0</v>
      </c>
      <c r="M220" s="195">
        <f>IF(AND(M$16=2017,$C220&lt;M$16),M$35/10,IF(M$16=$C220,M$35-SUM(M$204:M219),IF(M$16-$C220&lt;10,L220,0)))</f>
        <v>0</v>
      </c>
      <c r="N220" s="195">
        <f>IF(AND(N$16=2017,$C220&lt;N$16),N$35/10,IF(N$16=$C220,N$35-SUM(N$204:N219),IF(N$16-$C220&lt;10,M220,0)))</f>
        <v>0</v>
      </c>
      <c r="O220" s="195">
        <f>IF(AND(O$16=2017,$C220&lt;O$16),O$35/10,IF(O$16=$C220,O$35-SUM(O$204:O219),IF(O$16-$C220&lt;10,N220,0)))</f>
        <v>0</v>
      </c>
      <c r="P220" s="195">
        <f>IF(AND(P$16=2017,$C220&lt;P$16),P$35/10,IF(P$16=$C220,P$35-SUM(P$204:P219),IF(P$16-$C220&lt;10,O220,0)))</f>
        <v>747819915.17606831</v>
      </c>
      <c r="Q220" s="195">
        <f>IF(AND(Q$16=2017,$C220&lt;Q$16),Q$35/10,IF(Q$16=$C220,Q$35-SUM(Q$204:Q219),IF(Q$16-$C220&lt;10,P220,0)))</f>
        <v>747819915.17606831</v>
      </c>
      <c r="R220" s="195">
        <f>IF(AND(R$16=2017,$C220&lt;R$16),R$35/10,IF(R$16=$C220,R$35-SUM(R$204:R219),IF(R$16-$C220&lt;10,Q220,0)))</f>
        <v>747819915.17606831</v>
      </c>
      <c r="S220" s="195">
        <f>IF(AND(S$16=2017,$C220&lt;S$16),S$35/10,IF(S$16=$C220,S$35-SUM(S$204:S219),IF(S$16-$C220&lt;10,R220,0)))</f>
        <v>747819915.17606831</v>
      </c>
      <c r="T220" s="195">
        <f>IF(AND(T$16=2017,$C220&lt;T$16),T$35/10,IF(T$16=$C220,T$35-SUM(T$204:T219),IF(T$16-$C220&lt;10,S220,0)))</f>
        <v>747819915.17606831</v>
      </c>
      <c r="U220" s="195">
        <f>IF(AND(U$16=2017,$C220&lt;U$16),U$35/10,IF(U$16=$C220,U$35-SUM(U$204:U219),IF(U$16-$C220&lt;10,T220,0)))</f>
        <v>747819915.17606831</v>
      </c>
      <c r="V220" s="195">
        <f>IF(AND(V$16=2017,$C220&lt;V$16),V$35/10,IF(V$16=$C220,V$35-SUM(V$204:V219),IF(V$16-$C220&lt;10,U220,0)))</f>
        <v>747819915.17606831</v>
      </c>
      <c r="W220" s="195">
        <f>IF(AND(W$16=2017,$C220&lt;W$16),W$35/10,IF(W$16=$C220,W$35-SUM(W$204:W219),IF(W$16-$C220&lt;10,V220,0)))</f>
        <v>747819915.17606831</v>
      </c>
      <c r="X220" s="195">
        <f>IF(AND(X$16=2017,$C220&lt;X$16),X$35/10,IF(X$16=$C220,X$35-SUM(X$204:X219),IF(X$16-$C220&lt;10,W220,0)))</f>
        <v>747819915.17606831</v>
      </c>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3"/>
      <c r="AY220" s="163"/>
      <c r="AZ220" s="163"/>
      <c r="BA220" s="163"/>
      <c r="BB220" s="163"/>
      <c r="BC220" s="163"/>
      <c r="BD220" s="163"/>
      <c r="BE220" s="163"/>
      <c r="BF220" s="163"/>
      <c r="BG220" s="163"/>
      <c r="BH220" s="163"/>
      <c r="BI220" s="163"/>
      <c r="BJ220" s="163"/>
      <c r="BK220" s="163"/>
      <c r="BL220" s="163"/>
      <c r="BM220" s="163"/>
      <c r="BN220" s="163"/>
      <c r="BO220" s="163"/>
      <c r="BP220" s="163"/>
      <c r="BQ220" s="163"/>
      <c r="BR220" s="163"/>
      <c r="BS220" s="163"/>
      <c r="BT220" s="163"/>
      <c r="BU220" s="163"/>
      <c r="BV220" s="163"/>
      <c r="BW220" s="163"/>
      <c r="BX220" s="163"/>
      <c r="BY220" s="163"/>
      <c r="BZ220" s="163"/>
      <c r="CA220" s="163"/>
      <c r="CB220" s="163"/>
      <c r="CC220" s="163"/>
      <c r="CD220" s="163"/>
      <c r="CE220" s="163"/>
      <c r="CF220" s="163"/>
      <c r="CG220" s="163"/>
      <c r="CH220" s="163"/>
      <c r="CI220" s="163"/>
      <c r="CJ220" s="163"/>
      <c r="CK220" s="163"/>
      <c r="CL220" s="163"/>
      <c r="CM220" s="163"/>
      <c r="CN220" s="163"/>
      <c r="CO220" s="163"/>
      <c r="CP220" s="163"/>
      <c r="CQ220" s="163"/>
      <c r="CR220" s="163"/>
      <c r="CS220" s="163"/>
      <c r="CT220" s="163"/>
      <c r="CU220" s="163"/>
      <c r="CV220" s="163"/>
      <c r="CW220" s="163"/>
      <c r="CX220" s="163"/>
      <c r="CY220" s="163"/>
      <c r="CZ220" s="163"/>
      <c r="DA220" s="163"/>
      <c r="DB220" s="163"/>
      <c r="DC220" s="163"/>
      <c r="DD220" s="163"/>
      <c r="DE220" s="163"/>
      <c r="DF220" s="163"/>
      <c r="DG220" s="163"/>
      <c r="DH220" s="163"/>
      <c r="DI220" s="163"/>
      <c r="DJ220" s="163"/>
      <c r="DK220" s="163"/>
      <c r="DL220" s="163"/>
      <c r="DM220" s="163"/>
      <c r="DN220" s="163"/>
      <c r="DO220" s="163"/>
      <c r="DP220" s="163"/>
      <c r="DQ220" s="163"/>
      <c r="DR220" s="163"/>
      <c r="DS220" s="163"/>
      <c r="DT220" s="163"/>
      <c r="DU220" s="163"/>
      <c r="DV220" s="163"/>
      <c r="DW220" s="163"/>
      <c r="DX220" s="163"/>
      <c r="DY220" s="163"/>
      <c r="DZ220" s="163"/>
      <c r="EA220" s="163"/>
      <c r="EB220" s="163"/>
      <c r="EC220" s="163"/>
      <c r="ED220" s="163"/>
      <c r="EE220" s="163"/>
      <c r="EF220" s="163"/>
      <c r="EG220" s="163"/>
      <c r="EH220" s="163"/>
      <c r="EI220" s="163"/>
      <c r="EJ220" s="163"/>
      <c r="EK220" s="163"/>
      <c r="EL220" s="163"/>
      <c r="EM220" s="163"/>
      <c r="EN220" s="163"/>
      <c r="EO220" s="163"/>
      <c r="EP220" s="163"/>
      <c r="EQ220" s="163"/>
      <c r="ER220" s="163"/>
      <c r="ES220" s="163"/>
      <c r="ET220" s="163"/>
      <c r="EU220" s="163"/>
      <c r="EV220" s="163"/>
      <c r="EW220" s="163"/>
      <c r="EX220" s="163"/>
      <c r="EY220" s="163"/>
      <c r="EZ220" s="163"/>
      <c r="FA220" s="163"/>
      <c r="FB220" s="163"/>
      <c r="FC220" s="163"/>
      <c r="FD220" s="163"/>
      <c r="FE220" s="163"/>
      <c r="FF220" s="163"/>
      <c r="FG220" s="163"/>
      <c r="FH220" s="163"/>
      <c r="FI220" s="163"/>
      <c r="FJ220" s="163"/>
      <c r="FK220" s="163"/>
      <c r="FL220" s="163"/>
      <c r="FM220" s="163"/>
      <c r="FN220" s="163"/>
      <c r="FO220" s="163"/>
      <c r="FP220" s="163"/>
      <c r="FQ220" s="163"/>
      <c r="FR220" s="163"/>
      <c r="FS220" s="163"/>
      <c r="FT220" s="163"/>
      <c r="FU220" s="163"/>
      <c r="FV220" s="163"/>
      <c r="FW220" s="163"/>
      <c r="FX220" s="163"/>
      <c r="FY220" s="163"/>
      <c r="FZ220" s="163"/>
      <c r="GA220" s="163"/>
      <c r="GB220" s="163"/>
      <c r="GC220" s="163"/>
      <c r="GD220" s="163"/>
      <c r="GE220" s="163"/>
      <c r="GF220" s="163"/>
      <c r="GG220" s="163"/>
      <c r="GH220" s="163"/>
      <c r="GI220" s="163"/>
      <c r="GJ220" s="163"/>
      <c r="GK220" s="163"/>
      <c r="GL220" s="163"/>
      <c r="GM220" s="163"/>
      <c r="GN220" s="163"/>
      <c r="GO220" s="163"/>
      <c r="GP220" s="163"/>
      <c r="GQ220" s="163"/>
      <c r="GR220" s="163"/>
      <c r="GS220" s="163"/>
      <c r="GT220" s="163"/>
      <c r="GU220" s="163"/>
      <c r="GV220" s="163"/>
      <c r="GW220" s="163"/>
      <c r="GX220" s="163"/>
      <c r="GY220" s="163"/>
      <c r="GZ220" s="163"/>
      <c r="HA220" s="163"/>
      <c r="HB220" s="163"/>
      <c r="HC220" s="163"/>
      <c r="HD220" s="163"/>
      <c r="HE220" s="163"/>
      <c r="HF220" s="163"/>
    </row>
    <row r="221" spans="1:214" outlineLevel="1" x14ac:dyDescent="0.2">
      <c r="A221" s="163"/>
      <c r="B221" s="177" t="s">
        <v>249</v>
      </c>
      <c r="C221" s="177">
        <v>2024</v>
      </c>
      <c r="D221" s="163"/>
      <c r="E221" s="163" t="s">
        <v>142</v>
      </c>
      <c r="F221" s="163"/>
      <c r="G221" s="163"/>
      <c r="H221" s="163"/>
      <c r="I221" s="163"/>
      <c r="J221" s="195">
        <f>IF(AND(J$16=2017,$C221&lt;J$16),J$35/10,IF(J$16=$C221,J$35-SUM(J$204:J220),IF(J$16-$C221&lt;10,I221,0)))</f>
        <v>0</v>
      </c>
      <c r="K221" s="195">
        <f>IF(AND(K$16=2017,$C221&lt;K$16),K$35/10,IF(K$16=$C221,K$35-SUM(K$204:K220),IF(K$16-$C221&lt;10,J221,0)))</f>
        <v>0</v>
      </c>
      <c r="L221" s="195">
        <f>IF(AND(L$16=2017,$C221&lt;L$16),L$35/10,IF(L$16=$C221,L$35-SUM(L$204:L220),IF(L$16-$C221&lt;10,K221,0)))</f>
        <v>0</v>
      </c>
      <c r="M221" s="195">
        <f>IF(AND(M$16=2017,$C221&lt;M$16),M$35/10,IF(M$16=$C221,M$35-SUM(M$204:M220),IF(M$16-$C221&lt;10,L221,0)))</f>
        <v>0</v>
      </c>
      <c r="N221" s="195">
        <f>IF(AND(N$16=2017,$C221&lt;N$16),N$35/10,IF(N$16=$C221,N$35-SUM(N$204:N220),IF(N$16-$C221&lt;10,M221,0)))</f>
        <v>0</v>
      </c>
      <c r="O221" s="195">
        <f>IF(AND(O$16=2017,$C221&lt;O$16),O$35/10,IF(O$16=$C221,O$35-SUM(O$204:O220),IF(O$16-$C221&lt;10,N221,0)))</f>
        <v>0</v>
      </c>
      <c r="P221" s="195">
        <f>IF(AND(P$16=2017,$C221&lt;P$16),P$35/10,IF(P$16=$C221,P$35-SUM(P$204:P220),IF(P$16-$C221&lt;10,O221,0)))</f>
        <v>0</v>
      </c>
      <c r="Q221" s="195">
        <f>IF(AND(Q$16=2017,$C221&lt;Q$16),Q$35/10,IF(Q$16=$C221,Q$35-SUM(Q$204:Q220),IF(Q$16-$C221&lt;10,P221,0)))</f>
        <v>785799885.19638062</v>
      </c>
      <c r="R221" s="195">
        <f>IF(AND(R$16=2017,$C221&lt;R$16),R$35/10,IF(R$16=$C221,R$35-SUM(R$204:R220),IF(R$16-$C221&lt;10,Q221,0)))</f>
        <v>785799885.19638062</v>
      </c>
      <c r="S221" s="195">
        <f>IF(AND(S$16=2017,$C221&lt;S$16),S$35/10,IF(S$16=$C221,S$35-SUM(S$204:S220),IF(S$16-$C221&lt;10,R221,0)))</f>
        <v>785799885.19638062</v>
      </c>
      <c r="T221" s="195">
        <f>IF(AND(T$16=2017,$C221&lt;T$16),T$35/10,IF(T$16=$C221,T$35-SUM(T$204:T220),IF(T$16-$C221&lt;10,S221,0)))</f>
        <v>785799885.19638062</v>
      </c>
      <c r="U221" s="195">
        <f>IF(AND(U$16=2017,$C221&lt;U$16),U$35/10,IF(U$16=$C221,U$35-SUM(U$204:U220),IF(U$16-$C221&lt;10,T221,0)))</f>
        <v>785799885.19638062</v>
      </c>
      <c r="V221" s="195">
        <f>IF(AND(V$16=2017,$C221&lt;V$16),V$35/10,IF(V$16=$C221,V$35-SUM(V$204:V220),IF(V$16-$C221&lt;10,U221,0)))</f>
        <v>785799885.19638062</v>
      </c>
      <c r="W221" s="195">
        <f>IF(AND(W$16=2017,$C221&lt;W$16),W$35/10,IF(W$16=$C221,W$35-SUM(W$204:W220),IF(W$16-$C221&lt;10,V221,0)))</f>
        <v>785799885.19638062</v>
      </c>
      <c r="X221" s="195">
        <f>IF(AND(X$16=2017,$C221&lt;X$16),X$35/10,IF(X$16=$C221,X$35-SUM(X$204:X220),IF(X$16-$C221&lt;10,W221,0)))</f>
        <v>785799885.19638062</v>
      </c>
      <c r="Y221" s="163"/>
      <c r="Z221" s="163"/>
      <c r="AA221" s="163"/>
      <c r="AB221" s="163"/>
      <c r="AC221" s="163"/>
      <c r="AD221" s="163"/>
      <c r="AE221" s="163"/>
      <c r="AF221" s="163"/>
      <c r="AG221" s="163"/>
      <c r="AH221" s="163"/>
      <c r="AI221" s="163"/>
      <c r="AJ221" s="163"/>
      <c r="AK221" s="163"/>
      <c r="AL221" s="163"/>
      <c r="AM221" s="163"/>
      <c r="AN221" s="163"/>
      <c r="AO221" s="163"/>
      <c r="AP221" s="163"/>
      <c r="AQ221" s="163"/>
      <c r="AR221" s="163"/>
      <c r="AS221" s="163"/>
      <c r="AT221" s="163"/>
      <c r="AU221" s="163"/>
      <c r="AV221" s="163"/>
      <c r="AW221" s="163"/>
      <c r="AX221" s="163"/>
      <c r="AY221" s="163"/>
      <c r="AZ221" s="163"/>
      <c r="BA221" s="163"/>
      <c r="BB221" s="163"/>
      <c r="BC221" s="163"/>
      <c r="BD221" s="163"/>
      <c r="BE221" s="163"/>
      <c r="BF221" s="163"/>
      <c r="BG221" s="163"/>
      <c r="BH221" s="163"/>
      <c r="BI221" s="163"/>
      <c r="BJ221" s="163"/>
      <c r="BK221" s="163"/>
      <c r="BL221" s="163"/>
      <c r="BM221" s="163"/>
      <c r="BN221" s="163"/>
      <c r="BO221" s="163"/>
      <c r="BP221" s="163"/>
      <c r="BQ221" s="163"/>
      <c r="BR221" s="163"/>
      <c r="BS221" s="163"/>
      <c r="BT221" s="163"/>
      <c r="BU221" s="163"/>
      <c r="BV221" s="163"/>
      <c r="BW221" s="163"/>
      <c r="BX221" s="163"/>
      <c r="BY221" s="163"/>
      <c r="BZ221" s="163"/>
      <c r="CA221" s="163"/>
      <c r="CB221" s="163"/>
      <c r="CC221" s="163"/>
      <c r="CD221" s="163"/>
      <c r="CE221" s="163"/>
      <c r="CF221" s="163"/>
      <c r="CG221" s="163"/>
      <c r="CH221" s="163"/>
      <c r="CI221" s="163"/>
      <c r="CJ221" s="163"/>
      <c r="CK221" s="163"/>
      <c r="CL221" s="163"/>
      <c r="CM221" s="163"/>
      <c r="CN221" s="163"/>
      <c r="CO221" s="163"/>
      <c r="CP221" s="163"/>
      <c r="CQ221" s="163"/>
      <c r="CR221" s="163"/>
      <c r="CS221" s="163"/>
      <c r="CT221" s="163"/>
      <c r="CU221" s="163"/>
      <c r="CV221" s="163"/>
      <c r="CW221" s="163"/>
      <c r="CX221" s="163"/>
      <c r="CY221" s="163"/>
      <c r="CZ221" s="163"/>
      <c r="DA221" s="163"/>
      <c r="DB221" s="163"/>
      <c r="DC221" s="163"/>
      <c r="DD221" s="163"/>
      <c r="DE221" s="163"/>
      <c r="DF221" s="163"/>
      <c r="DG221" s="163"/>
      <c r="DH221" s="163"/>
      <c r="DI221" s="163"/>
      <c r="DJ221" s="163"/>
      <c r="DK221" s="163"/>
      <c r="DL221" s="163"/>
      <c r="DM221" s="163"/>
      <c r="DN221" s="163"/>
      <c r="DO221" s="163"/>
      <c r="DP221" s="163"/>
      <c r="DQ221" s="163"/>
      <c r="DR221" s="163"/>
      <c r="DS221" s="163"/>
      <c r="DT221" s="163"/>
      <c r="DU221" s="163"/>
      <c r="DV221" s="163"/>
      <c r="DW221" s="163"/>
      <c r="DX221" s="163"/>
      <c r="DY221" s="163"/>
      <c r="DZ221" s="163"/>
      <c r="EA221" s="163"/>
      <c r="EB221" s="163"/>
      <c r="EC221" s="163"/>
      <c r="ED221" s="163"/>
      <c r="EE221" s="163"/>
      <c r="EF221" s="163"/>
      <c r="EG221" s="163"/>
      <c r="EH221" s="163"/>
      <c r="EI221" s="163"/>
      <c r="EJ221" s="163"/>
      <c r="EK221" s="163"/>
      <c r="EL221" s="163"/>
      <c r="EM221" s="163"/>
      <c r="EN221" s="163"/>
      <c r="EO221" s="163"/>
      <c r="EP221" s="163"/>
      <c r="EQ221" s="163"/>
      <c r="ER221" s="163"/>
      <c r="ES221" s="163"/>
      <c r="ET221" s="163"/>
      <c r="EU221" s="163"/>
      <c r="EV221" s="163"/>
      <c r="EW221" s="163"/>
      <c r="EX221" s="163"/>
      <c r="EY221" s="163"/>
      <c r="EZ221" s="163"/>
      <c r="FA221" s="163"/>
      <c r="FB221" s="163"/>
      <c r="FC221" s="163"/>
      <c r="FD221" s="163"/>
      <c r="FE221" s="163"/>
      <c r="FF221" s="163"/>
      <c r="FG221" s="163"/>
      <c r="FH221" s="163"/>
      <c r="FI221" s="163"/>
      <c r="FJ221" s="163"/>
      <c r="FK221" s="163"/>
      <c r="FL221" s="163"/>
      <c r="FM221" s="163"/>
      <c r="FN221" s="163"/>
      <c r="FO221" s="163"/>
      <c r="FP221" s="163"/>
      <c r="FQ221" s="163"/>
      <c r="FR221" s="163"/>
      <c r="FS221" s="163"/>
      <c r="FT221" s="163"/>
      <c r="FU221" s="163"/>
      <c r="FV221" s="163"/>
      <c r="FW221" s="163"/>
      <c r="FX221" s="163"/>
      <c r="FY221" s="163"/>
      <c r="FZ221" s="163"/>
      <c r="GA221" s="163"/>
      <c r="GB221" s="163"/>
      <c r="GC221" s="163"/>
      <c r="GD221" s="163"/>
      <c r="GE221" s="163"/>
      <c r="GF221" s="163"/>
      <c r="GG221" s="163"/>
      <c r="GH221" s="163"/>
      <c r="GI221" s="163"/>
      <c r="GJ221" s="163"/>
      <c r="GK221" s="163"/>
      <c r="GL221" s="163"/>
      <c r="GM221" s="163"/>
      <c r="GN221" s="163"/>
      <c r="GO221" s="163"/>
      <c r="GP221" s="163"/>
      <c r="GQ221" s="163"/>
      <c r="GR221" s="163"/>
      <c r="GS221" s="163"/>
      <c r="GT221" s="163"/>
      <c r="GU221" s="163"/>
      <c r="GV221" s="163"/>
      <c r="GW221" s="163"/>
      <c r="GX221" s="163"/>
      <c r="GY221" s="163"/>
      <c r="GZ221" s="163"/>
      <c r="HA221" s="163"/>
      <c r="HB221" s="163"/>
      <c r="HC221" s="163"/>
      <c r="HD221" s="163"/>
      <c r="HE221" s="163"/>
      <c r="HF221" s="163"/>
    </row>
    <row r="222" spans="1:214" outlineLevel="1" x14ac:dyDescent="0.2">
      <c r="A222" s="163"/>
      <c r="B222" s="177" t="s">
        <v>249</v>
      </c>
      <c r="C222" s="173">
        <v>2025</v>
      </c>
      <c r="D222" s="163"/>
      <c r="E222" s="163" t="s">
        <v>142</v>
      </c>
      <c r="F222" s="163"/>
      <c r="G222" s="163"/>
      <c r="H222" s="163"/>
      <c r="I222" s="163"/>
      <c r="J222" s="195">
        <f>IF(AND(J$16=2017,$C222&lt;J$16),J$35/10,IF(J$16=$C222,J$35-SUM(J$204:J221),IF(J$16-$C222&lt;10,I222,0)))</f>
        <v>0</v>
      </c>
      <c r="K222" s="195">
        <f>IF(AND(K$16=2017,$C222&lt;K$16),K$35/10,IF(K$16=$C222,K$35-SUM(K$204:K221),IF(K$16-$C222&lt;10,J222,0)))</f>
        <v>0</v>
      </c>
      <c r="L222" s="195">
        <f>IF(AND(L$16=2017,$C222&lt;L$16),L$35/10,IF(L$16=$C222,L$35-SUM(L$204:L221),IF(L$16-$C222&lt;10,K222,0)))</f>
        <v>0</v>
      </c>
      <c r="M222" s="195">
        <f>IF(AND(M$16=2017,$C222&lt;M$16),M$35/10,IF(M$16=$C222,M$35-SUM(M$204:M221),IF(M$16-$C222&lt;10,L222,0)))</f>
        <v>0</v>
      </c>
      <c r="N222" s="195">
        <f>IF(AND(N$16=2017,$C222&lt;N$16),N$35/10,IF(N$16=$C222,N$35-SUM(N$204:N221),IF(N$16-$C222&lt;10,M222,0)))</f>
        <v>0</v>
      </c>
      <c r="O222" s="195">
        <f>IF(AND(O$16=2017,$C222&lt;O$16),O$35/10,IF(O$16=$C222,O$35-SUM(O$204:O221),IF(O$16-$C222&lt;10,N222,0)))</f>
        <v>0</v>
      </c>
      <c r="P222" s="195">
        <f>IF(AND(P$16=2017,$C222&lt;P$16),P$35/10,IF(P$16=$C222,P$35-SUM(P$204:P221),IF(P$16-$C222&lt;10,O222,0)))</f>
        <v>0</v>
      </c>
      <c r="Q222" s="195">
        <f>IF(AND(Q$16=2017,$C222&lt;Q$16),Q$35/10,IF(Q$16=$C222,Q$35-SUM(Q$204:Q221),IF(Q$16-$C222&lt;10,P222,0)))</f>
        <v>0</v>
      </c>
      <c r="R222" s="195">
        <f>IF(AND(R$16=2017,$C222&lt;R$16),R$35/10,IF(R$16=$C222,R$35-SUM(R$204:R221),IF(R$16-$C222&lt;10,Q222,0)))</f>
        <v>1144143658.8103838</v>
      </c>
      <c r="S222" s="195">
        <f>IF(AND(S$16=2017,$C222&lt;S$16),S$35/10,IF(S$16=$C222,S$35-SUM(S$204:S221),IF(S$16-$C222&lt;10,R222,0)))</f>
        <v>1144143658.8103838</v>
      </c>
      <c r="T222" s="195">
        <f>IF(AND(T$16=2017,$C222&lt;T$16),T$35/10,IF(T$16=$C222,T$35-SUM(T$204:T221),IF(T$16-$C222&lt;10,S222,0)))</f>
        <v>1144143658.8103838</v>
      </c>
      <c r="U222" s="195">
        <f>IF(AND(U$16=2017,$C222&lt;U$16),U$35/10,IF(U$16=$C222,U$35-SUM(U$204:U221),IF(U$16-$C222&lt;10,T222,0)))</f>
        <v>1144143658.8103838</v>
      </c>
      <c r="V222" s="195">
        <f>IF(AND(V$16=2017,$C222&lt;V$16),V$35/10,IF(V$16=$C222,V$35-SUM(V$204:V221),IF(V$16-$C222&lt;10,U222,0)))</f>
        <v>1144143658.8103838</v>
      </c>
      <c r="W222" s="195">
        <f>IF(AND(W$16=2017,$C222&lt;W$16),W$35/10,IF(W$16=$C222,W$35-SUM(W$204:W221),IF(W$16-$C222&lt;10,V222,0)))</f>
        <v>1144143658.8103838</v>
      </c>
      <c r="X222" s="195">
        <f>IF(AND(X$16=2017,$C222&lt;X$16),X$35/10,IF(X$16=$C222,X$35-SUM(X$204:X221),IF(X$16-$C222&lt;10,W222,0)))</f>
        <v>1144143658.8103838</v>
      </c>
      <c r="Y222" s="163"/>
      <c r="Z222" s="163"/>
      <c r="AA222" s="163"/>
      <c r="AB222" s="163"/>
      <c r="AC222" s="163"/>
      <c r="AD222" s="163"/>
      <c r="AE222" s="163"/>
      <c r="AF222" s="163"/>
      <c r="AG222" s="163"/>
      <c r="AH222" s="163"/>
      <c r="AI222" s="163"/>
      <c r="AJ222" s="163"/>
      <c r="AK222" s="163"/>
      <c r="AL222" s="163"/>
      <c r="AM222" s="163"/>
      <c r="AN222" s="163"/>
      <c r="AO222" s="163"/>
      <c r="AP222" s="163"/>
      <c r="AQ222" s="163"/>
      <c r="AR222" s="163"/>
      <c r="AS222" s="163"/>
      <c r="AT222" s="163"/>
      <c r="AU222" s="163"/>
      <c r="AV222" s="163"/>
      <c r="AW222" s="163"/>
      <c r="AX222" s="163"/>
      <c r="AY222" s="163"/>
      <c r="AZ222" s="163"/>
      <c r="BA222" s="163"/>
      <c r="BB222" s="163"/>
      <c r="BC222" s="163"/>
      <c r="BD222" s="163"/>
      <c r="BE222" s="163"/>
      <c r="BF222" s="163"/>
      <c r="BG222" s="163"/>
      <c r="BH222" s="163"/>
      <c r="BI222" s="163"/>
      <c r="BJ222" s="163"/>
      <c r="BK222" s="163"/>
      <c r="BL222" s="163"/>
      <c r="BM222" s="163"/>
      <c r="BN222" s="163"/>
      <c r="BO222" s="163"/>
      <c r="BP222" s="163"/>
      <c r="BQ222" s="163"/>
      <c r="BR222" s="163"/>
      <c r="BS222" s="163"/>
      <c r="BT222" s="163"/>
      <c r="BU222" s="163"/>
      <c r="BV222" s="163"/>
      <c r="BW222" s="163"/>
      <c r="BX222" s="163"/>
      <c r="BY222" s="163"/>
      <c r="BZ222" s="163"/>
      <c r="CA222" s="163"/>
      <c r="CB222" s="163"/>
      <c r="CC222" s="163"/>
      <c r="CD222" s="163"/>
      <c r="CE222" s="163"/>
      <c r="CF222" s="163"/>
      <c r="CG222" s="163"/>
      <c r="CH222" s="163"/>
      <c r="CI222" s="163"/>
      <c r="CJ222" s="163"/>
      <c r="CK222" s="163"/>
      <c r="CL222" s="163"/>
      <c r="CM222" s="163"/>
      <c r="CN222" s="163"/>
      <c r="CO222" s="163"/>
      <c r="CP222" s="163"/>
      <c r="CQ222" s="163"/>
      <c r="CR222" s="163"/>
      <c r="CS222" s="163"/>
      <c r="CT222" s="163"/>
      <c r="CU222" s="163"/>
      <c r="CV222" s="163"/>
      <c r="CW222" s="163"/>
      <c r="CX222" s="163"/>
      <c r="CY222" s="163"/>
      <c r="CZ222" s="163"/>
      <c r="DA222" s="163"/>
      <c r="DB222" s="163"/>
      <c r="DC222" s="163"/>
      <c r="DD222" s="163"/>
      <c r="DE222" s="163"/>
      <c r="DF222" s="163"/>
      <c r="DG222" s="163"/>
      <c r="DH222" s="163"/>
      <c r="DI222" s="163"/>
      <c r="DJ222" s="163"/>
      <c r="DK222" s="163"/>
      <c r="DL222" s="163"/>
      <c r="DM222" s="163"/>
      <c r="DN222" s="163"/>
      <c r="DO222" s="163"/>
      <c r="DP222" s="163"/>
      <c r="DQ222" s="163"/>
      <c r="DR222" s="163"/>
      <c r="DS222" s="163"/>
      <c r="DT222" s="163"/>
      <c r="DU222" s="163"/>
      <c r="DV222" s="163"/>
      <c r="DW222" s="163"/>
      <c r="DX222" s="163"/>
      <c r="DY222" s="163"/>
      <c r="DZ222" s="163"/>
      <c r="EA222" s="163"/>
      <c r="EB222" s="163"/>
      <c r="EC222" s="163"/>
      <c r="ED222" s="163"/>
      <c r="EE222" s="163"/>
      <c r="EF222" s="163"/>
      <c r="EG222" s="163"/>
      <c r="EH222" s="163"/>
      <c r="EI222" s="163"/>
      <c r="EJ222" s="163"/>
      <c r="EK222" s="163"/>
      <c r="EL222" s="163"/>
      <c r="EM222" s="163"/>
      <c r="EN222" s="163"/>
      <c r="EO222" s="163"/>
      <c r="EP222" s="163"/>
      <c r="EQ222" s="163"/>
      <c r="ER222" s="163"/>
      <c r="ES222" s="163"/>
      <c r="ET222" s="163"/>
      <c r="EU222" s="163"/>
      <c r="EV222" s="163"/>
      <c r="EW222" s="163"/>
      <c r="EX222" s="163"/>
      <c r="EY222" s="163"/>
      <c r="EZ222" s="163"/>
      <c r="FA222" s="163"/>
      <c r="FB222" s="163"/>
      <c r="FC222" s="163"/>
      <c r="FD222" s="163"/>
      <c r="FE222" s="163"/>
      <c r="FF222" s="163"/>
      <c r="FG222" s="163"/>
      <c r="FH222" s="163"/>
      <c r="FI222" s="163"/>
      <c r="FJ222" s="163"/>
      <c r="FK222" s="163"/>
      <c r="FL222" s="163"/>
      <c r="FM222" s="163"/>
      <c r="FN222" s="163"/>
      <c r="FO222" s="163"/>
      <c r="FP222" s="163"/>
      <c r="FQ222" s="163"/>
      <c r="FR222" s="163"/>
      <c r="FS222" s="163"/>
      <c r="FT222" s="163"/>
      <c r="FU222" s="163"/>
      <c r="FV222" s="163"/>
      <c r="FW222" s="163"/>
      <c r="FX222" s="163"/>
      <c r="FY222" s="163"/>
      <c r="FZ222" s="163"/>
      <c r="GA222" s="163"/>
      <c r="GB222" s="163"/>
      <c r="GC222" s="163"/>
      <c r="GD222" s="163"/>
      <c r="GE222" s="163"/>
      <c r="GF222" s="163"/>
      <c r="GG222" s="163"/>
      <c r="GH222" s="163"/>
      <c r="GI222" s="163"/>
      <c r="GJ222" s="163"/>
      <c r="GK222" s="163"/>
      <c r="GL222" s="163"/>
      <c r="GM222" s="163"/>
      <c r="GN222" s="163"/>
      <c r="GO222" s="163"/>
      <c r="GP222" s="163"/>
      <c r="GQ222" s="163"/>
      <c r="GR222" s="163"/>
      <c r="GS222" s="163"/>
      <c r="GT222" s="163"/>
      <c r="GU222" s="163"/>
      <c r="GV222" s="163"/>
      <c r="GW222" s="163"/>
      <c r="GX222" s="163"/>
      <c r="GY222" s="163"/>
      <c r="GZ222" s="163"/>
      <c r="HA222" s="163"/>
      <c r="HB222" s="163"/>
      <c r="HC222" s="163"/>
      <c r="HD222" s="163"/>
      <c r="HE222" s="163"/>
      <c r="HF222" s="163"/>
    </row>
    <row r="223" spans="1:214" outlineLevel="1" x14ac:dyDescent="0.2">
      <c r="A223" s="163"/>
      <c r="B223" s="177" t="s">
        <v>249</v>
      </c>
      <c r="C223" s="177">
        <v>2026</v>
      </c>
      <c r="D223" s="163"/>
      <c r="E223" s="163" t="s">
        <v>142</v>
      </c>
      <c r="F223" s="163"/>
      <c r="G223" s="163"/>
      <c r="H223" s="163"/>
      <c r="I223" s="163"/>
      <c r="J223" s="195">
        <f>IF(AND(J$16=2017,$C223&lt;J$16),J$35/10,IF(J$16=$C223,J$35-SUM(J$204:J222),IF(J$16-$C223&lt;10,I223,0)))</f>
        <v>0</v>
      </c>
      <c r="K223" s="195">
        <f>IF(AND(K$16=2017,$C223&lt;K$16),K$35/10,IF(K$16=$C223,K$35-SUM(K$204:K222),IF(K$16-$C223&lt;10,J223,0)))</f>
        <v>0</v>
      </c>
      <c r="L223" s="195">
        <f>IF(AND(L$16=2017,$C223&lt;L$16),L$35/10,IF(L$16=$C223,L$35-SUM(L$204:L222),IF(L$16-$C223&lt;10,K223,0)))</f>
        <v>0</v>
      </c>
      <c r="M223" s="195">
        <f>IF(AND(M$16=2017,$C223&lt;M$16),M$35/10,IF(M$16=$C223,M$35-SUM(M$204:M222),IF(M$16-$C223&lt;10,L223,0)))</f>
        <v>0</v>
      </c>
      <c r="N223" s="195">
        <f>IF(AND(N$16=2017,$C223&lt;N$16),N$35/10,IF(N$16=$C223,N$35-SUM(N$204:N222),IF(N$16-$C223&lt;10,M223,0)))</f>
        <v>0</v>
      </c>
      <c r="O223" s="195">
        <f>IF(AND(O$16=2017,$C223&lt;O$16),O$35/10,IF(O$16=$C223,O$35-SUM(O$204:O222),IF(O$16-$C223&lt;10,N223,0)))</f>
        <v>0</v>
      </c>
      <c r="P223" s="195">
        <f>IF(AND(P$16=2017,$C223&lt;P$16),P$35/10,IF(P$16=$C223,P$35-SUM(P$204:P222),IF(P$16-$C223&lt;10,O223,0)))</f>
        <v>0</v>
      </c>
      <c r="Q223" s="195">
        <f>IF(AND(Q$16=2017,$C223&lt;Q$16),Q$35/10,IF(Q$16=$C223,Q$35-SUM(Q$204:Q222),IF(Q$16-$C223&lt;10,P223,0)))</f>
        <v>0</v>
      </c>
      <c r="R223" s="195">
        <f>IF(AND(R$16=2017,$C223&lt;R$16),R$35/10,IF(R$16=$C223,R$35-SUM(R$204:R222),IF(R$16-$C223&lt;10,Q223,0)))</f>
        <v>0</v>
      </c>
      <c r="S223" s="195">
        <f>IF(AND(S$16=2017,$C223&lt;S$16),S$35/10,IF(S$16=$C223,S$35-SUM(S$204:S222),IF(S$16-$C223&lt;10,R223,0)))</f>
        <v>1378576087.4271946</v>
      </c>
      <c r="T223" s="195">
        <f>IF(AND(T$16=2017,$C223&lt;T$16),T$35/10,IF(T$16=$C223,T$35-SUM(T$204:T222),IF(T$16-$C223&lt;10,S223,0)))</f>
        <v>1378576087.4271946</v>
      </c>
      <c r="U223" s="195">
        <f>IF(AND(U$16=2017,$C223&lt;U$16),U$35/10,IF(U$16=$C223,U$35-SUM(U$204:U222),IF(U$16-$C223&lt;10,T223,0)))</f>
        <v>1378576087.4271946</v>
      </c>
      <c r="V223" s="195">
        <f>IF(AND(V$16=2017,$C223&lt;V$16),V$35/10,IF(V$16=$C223,V$35-SUM(V$204:V222),IF(V$16-$C223&lt;10,U223,0)))</f>
        <v>1378576087.4271946</v>
      </c>
      <c r="W223" s="195">
        <f>IF(AND(W$16=2017,$C223&lt;W$16),W$35/10,IF(W$16=$C223,W$35-SUM(W$204:W222),IF(W$16-$C223&lt;10,V223,0)))</f>
        <v>1378576087.4271946</v>
      </c>
      <c r="X223" s="195">
        <f>IF(AND(X$16=2017,$C223&lt;X$16),X$35/10,IF(X$16=$C223,X$35-SUM(X$204:X222),IF(X$16-$C223&lt;10,W223,0)))</f>
        <v>1378576087.4271946</v>
      </c>
      <c r="Y223" s="163"/>
      <c r="Z223" s="163"/>
      <c r="AA223" s="163"/>
      <c r="AB223" s="163"/>
      <c r="AC223" s="163"/>
      <c r="AD223" s="163"/>
      <c r="AE223" s="163"/>
      <c r="AF223" s="163"/>
      <c r="AG223" s="163"/>
      <c r="AH223" s="163"/>
      <c r="AI223" s="163"/>
      <c r="AJ223" s="163"/>
      <c r="AK223" s="163"/>
      <c r="AL223" s="163"/>
      <c r="AM223" s="163"/>
      <c r="AN223" s="163"/>
      <c r="AO223" s="163"/>
      <c r="AP223" s="163"/>
      <c r="AQ223" s="163"/>
      <c r="AR223" s="163"/>
      <c r="AS223" s="163"/>
      <c r="AT223" s="163"/>
      <c r="AU223" s="163"/>
      <c r="AV223" s="163"/>
      <c r="AW223" s="163"/>
      <c r="AX223" s="163"/>
      <c r="AY223" s="163"/>
      <c r="AZ223" s="163"/>
      <c r="BA223" s="163"/>
      <c r="BB223" s="163"/>
      <c r="BC223" s="163"/>
      <c r="BD223" s="163"/>
      <c r="BE223" s="163"/>
      <c r="BF223" s="163"/>
      <c r="BG223" s="163"/>
      <c r="BH223" s="163"/>
      <c r="BI223" s="163"/>
      <c r="BJ223" s="163"/>
      <c r="BK223" s="163"/>
      <c r="BL223" s="163"/>
      <c r="BM223" s="163"/>
      <c r="BN223" s="163"/>
      <c r="BO223" s="163"/>
      <c r="BP223" s="163"/>
      <c r="BQ223" s="163"/>
      <c r="BR223" s="163"/>
      <c r="BS223" s="163"/>
      <c r="BT223" s="163"/>
      <c r="BU223" s="163"/>
      <c r="BV223" s="163"/>
      <c r="BW223" s="163"/>
      <c r="BX223" s="163"/>
      <c r="BY223" s="163"/>
      <c r="BZ223" s="163"/>
      <c r="CA223" s="163"/>
      <c r="CB223" s="163"/>
      <c r="CC223" s="163"/>
      <c r="CD223" s="163"/>
      <c r="CE223" s="163"/>
      <c r="CF223" s="163"/>
      <c r="CG223" s="163"/>
      <c r="CH223" s="163"/>
      <c r="CI223" s="163"/>
      <c r="CJ223" s="163"/>
      <c r="CK223" s="163"/>
      <c r="CL223" s="163"/>
      <c r="CM223" s="163"/>
      <c r="CN223" s="163"/>
      <c r="CO223" s="163"/>
      <c r="CP223" s="163"/>
      <c r="CQ223" s="163"/>
      <c r="CR223" s="163"/>
      <c r="CS223" s="163"/>
      <c r="CT223" s="163"/>
      <c r="CU223" s="163"/>
      <c r="CV223" s="163"/>
      <c r="CW223" s="163"/>
      <c r="CX223" s="163"/>
      <c r="CY223" s="163"/>
      <c r="CZ223" s="163"/>
      <c r="DA223" s="163"/>
      <c r="DB223" s="163"/>
      <c r="DC223" s="163"/>
      <c r="DD223" s="163"/>
      <c r="DE223" s="163"/>
      <c r="DF223" s="163"/>
      <c r="DG223" s="163"/>
      <c r="DH223" s="163"/>
      <c r="DI223" s="163"/>
      <c r="DJ223" s="163"/>
      <c r="DK223" s="163"/>
      <c r="DL223" s="163"/>
      <c r="DM223" s="163"/>
      <c r="DN223" s="163"/>
      <c r="DO223" s="163"/>
      <c r="DP223" s="163"/>
      <c r="DQ223" s="163"/>
      <c r="DR223" s="163"/>
      <c r="DS223" s="163"/>
      <c r="DT223" s="163"/>
      <c r="DU223" s="163"/>
      <c r="DV223" s="163"/>
      <c r="DW223" s="163"/>
      <c r="DX223" s="163"/>
      <c r="DY223" s="163"/>
      <c r="DZ223" s="163"/>
      <c r="EA223" s="163"/>
      <c r="EB223" s="163"/>
      <c r="EC223" s="163"/>
      <c r="ED223" s="163"/>
      <c r="EE223" s="163"/>
      <c r="EF223" s="163"/>
      <c r="EG223" s="163"/>
      <c r="EH223" s="163"/>
      <c r="EI223" s="163"/>
      <c r="EJ223" s="163"/>
      <c r="EK223" s="163"/>
      <c r="EL223" s="163"/>
      <c r="EM223" s="163"/>
      <c r="EN223" s="163"/>
      <c r="EO223" s="163"/>
      <c r="EP223" s="163"/>
      <c r="EQ223" s="163"/>
      <c r="ER223" s="163"/>
      <c r="ES223" s="163"/>
      <c r="ET223" s="163"/>
      <c r="EU223" s="163"/>
      <c r="EV223" s="163"/>
      <c r="EW223" s="163"/>
      <c r="EX223" s="163"/>
      <c r="EY223" s="163"/>
      <c r="EZ223" s="163"/>
      <c r="FA223" s="163"/>
      <c r="FB223" s="163"/>
      <c r="FC223" s="163"/>
      <c r="FD223" s="163"/>
      <c r="FE223" s="163"/>
      <c r="FF223" s="163"/>
      <c r="FG223" s="163"/>
      <c r="FH223" s="163"/>
      <c r="FI223" s="163"/>
      <c r="FJ223" s="163"/>
      <c r="FK223" s="163"/>
      <c r="FL223" s="163"/>
      <c r="FM223" s="163"/>
      <c r="FN223" s="163"/>
      <c r="FO223" s="163"/>
      <c r="FP223" s="163"/>
      <c r="FQ223" s="163"/>
      <c r="FR223" s="163"/>
      <c r="FS223" s="163"/>
      <c r="FT223" s="163"/>
      <c r="FU223" s="163"/>
      <c r="FV223" s="163"/>
      <c r="FW223" s="163"/>
      <c r="FX223" s="163"/>
      <c r="FY223" s="163"/>
      <c r="FZ223" s="163"/>
      <c r="GA223" s="163"/>
      <c r="GB223" s="163"/>
      <c r="GC223" s="163"/>
      <c r="GD223" s="163"/>
      <c r="GE223" s="163"/>
      <c r="GF223" s="163"/>
      <c r="GG223" s="163"/>
      <c r="GH223" s="163"/>
      <c r="GI223" s="163"/>
      <c r="GJ223" s="163"/>
      <c r="GK223" s="163"/>
      <c r="GL223" s="163"/>
      <c r="GM223" s="163"/>
      <c r="GN223" s="163"/>
      <c r="GO223" s="163"/>
      <c r="GP223" s="163"/>
      <c r="GQ223" s="163"/>
      <c r="GR223" s="163"/>
      <c r="GS223" s="163"/>
      <c r="GT223" s="163"/>
      <c r="GU223" s="163"/>
      <c r="GV223" s="163"/>
      <c r="GW223" s="163"/>
      <c r="GX223" s="163"/>
      <c r="GY223" s="163"/>
      <c r="GZ223" s="163"/>
      <c r="HA223" s="163"/>
      <c r="HB223" s="163"/>
      <c r="HC223" s="163"/>
      <c r="HD223" s="163"/>
      <c r="HE223" s="163"/>
      <c r="HF223" s="163"/>
    </row>
    <row r="224" spans="1:214" outlineLevel="1" x14ac:dyDescent="0.2">
      <c r="A224" s="163"/>
      <c r="B224" s="177" t="s">
        <v>249</v>
      </c>
      <c r="C224" s="173">
        <v>2027</v>
      </c>
      <c r="D224" s="163"/>
      <c r="E224" s="163" t="s">
        <v>142</v>
      </c>
      <c r="F224" s="163"/>
      <c r="G224" s="163"/>
      <c r="H224" s="163"/>
      <c r="I224" s="163"/>
      <c r="J224" s="195">
        <f>IF(AND(J$16=2017,$C224&lt;J$16),J$35/10,IF(J$16=$C224,J$35-SUM(J$204:J223),IF(J$16-$C224&lt;10,I224,0)))</f>
        <v>0</v>
      </c>
      <c r="K224" s="195">
        <f>IF(AND(K$16=2017,$C224&lt;K$16),K$35/10,IF(K$16=$C224,K$35-SUM(K$204:K223),IF(K$16-$C224&lt;10,J224,0)))</f>
        <v>0</v>
      </c>
      <c r="L224" s="195">
        <f>IF(AND(L$16=2017,$C224&lt;L$16),L$35/10,IF(L$16=$C224,L$35-SUM(L$204:L223),IF(L$16-$C224&lt;10,K224,0)))</f>
        <v>0</v>
      </c>
      <c r="M224" s="195">
        <f>IF(AND(M$16=2017,$C224&lt;M$16),M$35/10,IF(M$16=$C224,M$35-SUM(M$204:M223),IF(M$16-$C224&lt;10,L224,0)))</f>
        <v>0</v>
      </c>
      <c r="N224" s="195">
        <f>IF(AND(N$16=2017,$C224&lt;N$16),N$35/10,IF(N$16=$C224,N$35-SUM(N$204:N223),IF(N$16-$C224&lt;10,M224,0)))</f>
        <v>0</v>
      </c>
      <c r="O224" s="195">
        <f>IF(AND(O$16=2017,$C224&lt;O$16),O$35/10,IF(O$16=$C224,O$35-SUM(O$204:O223),IF(O$16-$C224&lt;10,N224,0)))</f>
        <v>0</v>
      </c>
      <c r="P224" s="195">
        <f>IF(AND(P$16=2017,$C224&lt;P$16),P$35/10,IF(P$16=$C224,P$35-SUM(P$204:P223),IF(P$16-$C224&lt;10,O224,0)))</f>
        <v>0</v>
      </c>
      <c r="Q224" s="195">
        <f>IF(AND(Q$16=2017,$C224&lt;Q$16),Q$35/10,IF(Q$16=$C224,Q$35-SUM(Q$204:Q223),IF(Q$16-$C224&lt;10,P224,0)))</f>
        <v>0</v>
      </c>
      <c r="R224" s="195">
        <f>IF(AND(R$16=2017,$C224&lt;R$16),R$35/10,IF(R$16=$C224,R$35-SUM(R$204:R223),IF(R$16-$C224&lt;10,Q224,0)))</f>
        <v>0</v>
      </c>
      <c r="S224" s="195">
        <f>IF(AND(S$16=2017,$C224&lt;S$16),S$35/10,IF(S$16=$C224,S$35-SUM(S$204:S223),IF(S$16-$C224&lt;10,R224,0)))</f>
        <v>0</v>
      </c>
      <c r="T224" s="195">
        <f>IF(AND(T$16=2017,$C224&lt;T$16),T$35/10,IF(T$16=$C224,T$35-SUM(T$204:T223),IF(T$16-$C224&lt;10,S224,0)))</f>
        <v>1298953127.6561804</v>
      </c>
      <c r="U224" s="195">
        <f>IF(AND(U$16=2017,$C224&lt;U$16),U$35/10,IF(U$16=$C224,U$35-SUM(U$204:U223),IF(U$16-$C224&lt;10,T224,0)))</f>
        <v>1298953127.6561804</v>
      </c>
      <c r="V224" s="195">
        <f>IF(AND(V$16=2017,$C224&lt;V$16),V$35/10,IF(V$16=$C224,V$35-SUM(V$204:V223),IF(V$16-$C224&lt;10,U224,0)))</f>
        <v>1298953127.6561804</v>
      </c>
      <c r="W224" s="195">
        <f>IF(AND(W$16=2017,$C224&lt;W$16),W$35/10,IF(W$16=$C224,W$35-SUM(W$204:W223),IF(W$16-$C224&lt;10,V224,0)))</f>
        <v>1298953127.6561804</v>
      </c>
      <c r="X224" s="195">
        <f>IF(AND(X$16=2017,$C224&lt;X$16),X$35/10,IF(X$16=$C224,X$35-SUM(X$204:X223),IF(X$16-$C224&lt;10,W224,0)))</f>
        <v>1298953127.6561804</v>
      </c>
      <c r="Y224" s="163"/>
      <c r="Z224" s="163"/>
      <c r="AA224" s="163"/>
      <c r="AB224" s="163"/>
      <c r="AC224" s="163"/>
      <c r="AD224" s="163"/>
      <c r="AE224" s="163"/>
      <c r="AF224" s="163"/>
      <c r="AG224" s="163"/>
      <c r="AH224" s="163"/>
      <c r="AI224" s="163"/>
      <c r="AJ224" s="163"/>
      <c r="AK224" s="163"/>
      <c r="AL224" s="163"/>
      <c r="AM224" s="163"/>
      <c r="AN224" s="163"/>
      <c r="AO224" s="163"/>
      <c r="AP224" s="163"/>
      <c r="AQ224" s="163"/>
      <c r="AR224" s="163"/>
      <c r="AS224" s="163"/>
      <c r="AT224" s="163"/>
      <c r="AU224" s="163"/>
      <c r="AV224" s="163"/>
      <c r="AW224" s="163"/>
      <c r="AX224" s="163"/>
      <c r="AY224" s="163"/>
      <c r="AZ224" s="163"/>
      <c r="BA224" s="163"/>
      <c r="BB224" s="163"/>
      <c r="BC224" s="163"/>
      <c r="BD224" s="163"/>
      <c r="BE224" s="163"/>
      <c r="BF224" s="163"/>
      <c r="BG224" s="163"/>
      <c r="BH224" s="163"/>
      <c r="BI224" s="163"/>
      <c r="BJ224" s="163"/>
      <c r="BK224" s="163"/>
      <c r="BL224" s="163"/>
      <c r="BM224" s="163"/>
      <c r="BN224" s="163"/>
      <c r="BO224" s="163"/>
      <c r="BP224" s="163"/>
      <c r="BQ224" s="163"/>
      <c r="BR224" s="163"/>
      <c r="BS224" s="163"/>
      <c r="BT224" s="163"/>
      <c r="BU224" s="163"/>
      <c r="BV224" s="163"/>
      <c r="BW224" s="163"/>
      <c r="BX224" s="163"/>
      <c r="BY224" s="163"/>
      <c r="BZ224" s="163"/>
      <c r="CA224" s="163"/>
      <c r="CB224" s="163"/>
      <c r="CC224" s="163"/>
      <c r="CD224" s="163"/>
      <c r="CE224" s="163"/>
      <c r="CF224" s="163"/>
      <c r="CG224" s="163"/>
      <c r="CH224" s="163"/>
      <c r="CI224" s="163"/>
      <c r="CJ224" s="163"/>
      <c r="CK224" s="163"/>
      <c r="CL224" s="163"/>
      <c r="CM224" s="163"/>
      <c r="CN224" s="163"/>
      <c r="CO224" s="163"/>
      <c r="CP224" s="163"/>
      <c r="CQ224" s="163"/>
      <c r="CR224" s="163"/>
      <c r="CS224" s="163"/>
      <c r="CT224" s="163"/>
      <c r="CU224" s="163"/>
      <c r="CV224" s="163"/>
      <c r="CW224" s="163"/>
      <c r="CX224" s="163"/>
      <c r="CY224" s="163"/>
      <c r="CZ224" s="163"/>
      <c r="DA224" s="163"/>
      <c r="DB224" s="163"/>
      <c r="DC224" s="163"/>
      <c r="DD224" s="163"/>
      <c r="DE224" s="163"/>
      <c r="DF224" s="163"/>
      <c r="DG224" s="163"/>
      <c r="DH224" s="163"/>
      <c r="DI224" s="163"/>
      <c r="DJ224" s="163"/>
      <c r="DK224" s="163"/>
      <c r="DL224" s="163"/>
      <c r="DM224" s="163"/>
      <c r="DN224" s="163"/>
      <c r="DO224" s="163"/>
      <c r="DP224" s="163"/>
      <c r="DQ224" s="163"/>
      <c r="DR224" s="163"/>
      <c r="DS224" s="163"/>
      <c r="DT224" s="163"/>
      <c r="DU224" s="163"/>
      <c r="DV224" s="163"/>
      <c r="DW224" s="163"/>
      <c r="DX224" s="163"/>
      <c r="DY224" s="163"/>
      <c r="DZ224" s="163"/>
      <c r="EA224" s="163"/>
      <c r="EB224" s="163"/>
      <c r="EC224" s="163"/>
      <c r="ED224" s="163"/>
      <c r="EE224" s="163"/>
      <c r="EF224" s="163"/>
      <c r="EG224" s="163"/>
      <c r="EH224" s="163"/>
      <c r="EI224" s="163"/>
      <c r="EJ224" s="163"/>
      <c r="EK224" s="163"/>
      <c r="EL224" s="163"/>
      <c r="EM224" s="163"/>
      <c r="EN224" s="163"/>
      <c r="EO224" s="163"/>
      <c r="EP224" s="163"/>
      <c r="EQ224" s="163"/>
      <c r="ER224" s="163"/>
      <c r="ES224" s="163"/>
      <c r="ET224" s="163"/>
      <c r="EU224" s="163"/>
      <c r="EV224" s="163"/>
      <c r="EW224" s="163"/>
      <c r="EX224" s="163"/>
      <c r="EY224" s="163"/>
      <c r="EZ224" s="163"/>
      <c r="FA224" s="163"/>
      <c r="FB224" s="163"/>
      <c r="FC224" s="163"/>
      <c r="FD224" s="163"/>
      <c r="FE224" s="163"/>
      <c r="FF224" s="163"/>
      <c r="FG224" s="163"/>
      <c r="FH224" s="163"/>
      <c r="FI224" s="163"/>
      <c r="FJ224" s="163"/>
      <c r="FK224" s="163"/>
      <c r="FL224" s="163"/>
      <c r="FM224" s="163"/>
      <c r="FN224" s="163"/>
      <c r="FO224" s="163"/>
      <c r="FP224" s="163"/>
      <c r="FQ224" s="163"/>
      <c r="FR224" s="163"/>
      <c r="FS224" s="163"/>
      <c r="FT224" s="163"/>
      <c r="FU224" s="163"/>
      <c r="FV224" s="163"/>
      <c r="FW224" s="163"/>
      <c r="FX224" s="163"/>
      <c r="FY224" s="163"/>
      <c r="FZ224" s="163"/>
      <c r="GA224" s="163"/>
      <c r="GB224" s="163"/>
      <c r="GC224" s="163"/>
      <c r="GD224" s="163"/>
      <c r="GE224" s="163"/>
      <c r="GF224" s="163"/>
      <c r="GG224" s="163"/>
      <c r="GH224" s="163"/>
      <c r="GI224" s="163"/>
      <c r="GJ224" s="163"/>
      <c r="GK224" s="163"/>
      <c r="GL224" s="163"/>
      <c r="GM224" s="163"/>
      <c r="GN224" s="163"/>
      <c r="GO224" s="163"/>
      <c r="GP224" s="163"/>
      <c r="GQ224" s="163"/>
      <c r="GR224" s="163"/>
      <c r="GS224" s="163"/>
      <c r="GT224" s="163"/>
      <c r="GU224" s="163"/>
      <c r="GV224" s="163"/>
      <c r="GW224" s="163"/>
      <c r="GX224" s="163"/>
      <c r="GY224" s="163"/>
      <c r="GZ224" s="163"/>
      <c r="HA224" s="163"/>
      <c r="HB224" s="163"/>
      <c r="HC224" s="163"/>
      <c r="HD224" s="163"/>
      <c r="HE224" s="163"/>
      <c r="HF224" s="163"/>
    </row>
    <row r="225" spans="1:214" outlineLevel="1" x14ac:dyDescent="0.2">
      <c r="A225" s="163"/>
      <c r="B225" s="177" t="s">
        <v>249</v>
      </c>
      <c r="C225" s="177">
        <v>2028</v>
      </c>
      <c r="D225" s="163"/>
      <c r="E225" s="163" t="s">
        <v>142</v>
      </c>
      <c r="F225" s="163"/>
      <c r="G225" s="163"/>
      <c r="H225" s="163"/>
      <c r="I225" s="163"/>
      <c r="J225" s="195">
        <f>IF(AND(J$16=2017,$C225&lt;J$16),J$35/10,IF(J$16=$C225,J$35-SUM(J$204:J224),IF(J$16-$C225&lt;10,I225,0)))</f>
        <v>0</v>
      </c>
      <c r="K225" s="195">
        <f>IF(AND(K$16=2017,$C225&lt;K$16),K$35/10,IF(K$16=$C225,K$35-SUM(K$204:K224),IF(K$16-$C225&lt;10,J225,0)))</f>
        <v>0</v>
      </c>
      <c r="L225" s="195">
        <f>IF(AND(L$16=2017,$C225&lt;L$16),L$35/10,IF(L$16=$C225,L$35-SUM(L$204:L224),IF(L$16-$C225&lt;10,K225,0)))</f>
        <v>0</v>
      </c>
      <c r="M225" s="195">
        <f>IF(AND(M$16=2017,$C225&lt;M$16),M$35/10,IF(M$16=$C225,M$35-SUM(M$204:M224),IF(M$16-$C225&lt;10,L225,0)))</f>
        <v>0</v>
      </c>
      <c r="N225" s="195">
        <f>IF(AND(N$16=2017,$C225&lt;N$16),N$35/10,IF(N$16=$C225,N$35-SUM(N$204:N224),IF(N$16-$C225&lt;10,M225,0)))</f>
        <v>0</v>
      </c>
      <c r="O225" s="195">
        <f>IF(AND(O$16=2017,$C225&lt;O$16),O$35/10,IF(O$16=$C225,O$35-SUM(O$204:O224),IF(O$16-$C225&lt;10,N225,0)))</f>
        <v>0</v>
      </c>
      <c r="P225" s="195">
        <f>IF(AND(P$16=2017,$C225&lt;P$16),P$35/10,IF(P$16=$C225,P$35-SUM(P$204:P224),IF(P$16-$C225&lt;10,O225,0)))</f>
        <v>0</v>
      </c>
      <c r="Q225" s="195">
        <f>IF(AND(Q$16=2017,$C225&lt;Q$16),Q$35/10,IF(Q$16=$C225,Q$35-SUM(Q$204:Q224),IF(Q$16-$C225&lt;10,P225,0)))</f>
        <v>0</v>
      </c>
      <c r="R225" s="195">
        <f>IF(AND(R$16=2017,$C225&lt;R$16),R$35/10,IF(R$16=$C225,R$35-SUM(R$204:R224),IF(R$16-$C225&lt;10,Q225,0)))</f>
        <v>0</v>
      </c>
      <c r="S225" s="195">
        <f>IF(AND(S$16=2017,$C225&lt;S$16),S$35/10,IF(S$16=$C225,S$35-SUM(S$204:S224),IF(S$16-$C225&lt;10,R225,0)))</f>
        <v>0</v>
      </c>
      <c r="T225" s="195">
        <f>IF(AND(T$16=2017,$C225&lt;T$16),T$35/10,IF(T$16=$C225,T$35-SUM(T$204:T224),IF(T$16-$C225&lt;10,S225,0)))</f>
        <v>0</v>
      </c>
      <c r="U225" s="195">
        <f>IF(AND(U$16=2017,$C225&lt;U$16),U$35/10,IF(U$16=$C225,U$35-SUM(U$204:U224),IF(U$16-$C225&lt;10,T225,0)))</f>
        <v>1475234030.0803194</v>
      </c>
      <c r="V225" s="195">
        <f>IF(AND(V$16=2017,$C225&lt;V$16),V$35/10,IF(V$16=$C225,V$35-SUM(V$204:V224),IF(V$16-$C225&lt;10,U225,0)))</f>
        <v>1475234030.0803194</v>
      </c>
      <c r="W225" s="195">
        <f>IF(AND(W$16=2017,$C225&lt;W$16),W$35/10,IF(W$16=$C225,W$35-SUM(W$204:W224),IF(W$16-$C225&lt;10,V225,0)))</f>
        <v>1475234030.0803194</v>
      </c>
      <c r="X225" s="195">
        <f>IF(AND(X$16=2017,$C225&lt;X$16),X$35/10,IF(X$16=$C225,X$35-SUM(X$204:X224),IF(X$16-$C225&lt;10,W225,0)))</f>
        <v>1475234030.0803194</v>
      </c>
      <c r="Y225" s="163"/>
      <c r="Z225" s="163"/>
      <c r="AA225" s="163"/>
      <c r="AB225" s="163"/>
      <c r="AC225" s="163"/>
      <c r="AD225" s="163"/>
      <c r="AE225" s="163"/>
      <c r="AF225" s="163"/>
      <c r="AG225" s="163"/>
      <c r="AH225" s="163"/>
      <c r="AI225" s="163"/>
      <c r="AJ225" s="163"/>
      <c r="AK225" s="163"/>
      <c r="AL225" s="163"/>
      <c r="AM225" s="163"/>
      <c r="AN225" s="163"/>
      <c r="AO225" s="163"/>
      <c r="AP225" s="163"/>
      <c r="AQ225" s="163"/>
      <c r="AR225" s="163"/>
      <c r="AS225" s="163"/>
      <c r="AT225" s="163"/>
      <c r="AU225" s="163"/>
      <c r="AV225" s="163"/>
      <c r="AW225" s="163"/>
      <c r="AX225" s="163"/>
      <c r="AY225" s="163"/>
      <c r="AZ225" s="163"/>
      <c r="BA225" s="163"/>
      <c r="BB225" s="163"/>
      <c r="BC225" s="163"/>
      <c r="BD225" s="163"/>
      <c r="BE225" s="163"/>
      <c r="BF225" s="163"/>
      <c r="BG225" s="163"/>
      <c r="BH225" s="163"/>
      <c r="BI225" s="163"/>
      <c r="BJ225" s="163"/>
      <c r="BK225" s="163"/>
      <c r="BL225" s="163"/>
      <c r="BM225" s="163"/>
      <c r="BN225" s="163"/>
      <c r="BO225" s="163"/>
      <c r="BP225" s="163"/>
      <c r="BQ225" s="163"/>
      <c r="BR225" s="163"/>
      <c r="BS225" s="163"/>
      <c r="BT225" s="163"/>
      <c r="BU225" s="163"/>
      <c r="BV225" s="163"/>
      <c r="BW225" s="163"/>
      <c r="BX225" s="163"/>
      <c r="BY225" s="163"/>
      <c r="BZ225" s="163"/>
      <c r="CA225" s="163"/>
      <c r="CB225" s="163"/>
      <c r="CC225" s="163"/>
      <c r="CD225" s="163"/>
      <c r="CE225" s="163"/>
      <c r="CF225" s="163"/>
      <c r="CG225" s="163"/>
      <c r="CH225" s="163"/>
      <c r="CI225" s="163"/>
      <c r="CJ225" s="163"/>
      <c r="CK225" s="163"/>
      <c r="CL225" s="163"/>
      <c r="CM225" s="163"/>
      <c r="CN225" s="163"/>
      <c r="CO225" s="163"/>
      <c r="CP225" s="163"/>
      <c r="CQ225" s="163"/>
      <c r="CR225" s="163"/>
      <c r="CS225" s="163"/>
      <c r="CT225" s="163"/>
      <c r="CU225" s="163"/>
      <c r="CV225" s="163"/>
      <c r="CW225" s="163"/>
      <c r="CX225" s="163"/>
      <c r="CY225" s="163"/>
      <c r="CZ225" s="163"/>
      <c r="DA225" s="163"/>
      <c r="DB225" s="163"/>
      <c r="DC225" s="163"/>
      <c r="DD225" s="163"/>
      <c r="DE225" s="163"/>
      <c r="DF225" s="163"/>
      <c r="DG225" s="163"/>
      <c r="DH225" s="163"/>
      <c r="DI225" s="163"/>
      <c r="DJ225" s="163"/>
      <c r="DK225" s="163"/>
      <c r="DL225" s="163"/>
      <c r="DM225" s="163"/>
      <c r="DN225" s="163"/>
      <c r="DO225" s="163"/>
      <c r="DP225" s="163"/>
      <c r="DQ225" s="163"/>
      <c r="DR225" s="163"/>
      <c r="DS225" s="163"/>
      <c r="DT225" s="163"/>
      <c r="DU225" s="163"/>
      <c r="DV225" s="163"/>
      <c r="DW225" s="163"/>
      <c r="DX225" s="163"/>
      <c r="DY225" s="163"/>
      <c r="DZ225" s="163"/>
      <c r="EA225" s="163"/>
      <c r="EB225" s="163"/>
      <c r="EC225" s="163"/>
      <c r="ED225" s="163"/>
      <c r="EE225" s="163"/>
      <c r="EF225" s="163"/>
      <c r="EG225" s="163"/>
      <c r="EH225" s="163"/>
      <c r="EI225" s="163"/>
      <c r="EJ225" s="163"/>
      <c r="EK225" s="163"/>
      <c r="EL225" s="163"/>
      <c r="EM225" s="163"/>
      <c r="EN225" s="163"/>
      <c r="EO225" s="163"/>
      <c r="EP225" s="163"/>
      <c r="EQ225" s="163"/>
      <c r="ER225" s="163"/>
      <c r="ES225" s="163"/>
      <c r="ET225" s="163"/>
      <c r="EU225" s="163"/>
      <c r="EV225" s="163"/>
      <c r="EW225" s="163"/>
      <c r="EX225" s="163"/>
      <c r="EY225" s="163"/>
      <c r="EZ225" s="163"/>
      <c r="FA225" s="163"/>
      <c r="FB225" s="163"/>
      <c r="FC225" s="163"/>
      <c r="FD225" s="163"/>
      <c r="FE225" s="163"/>
      <c r="FF225" s="163"/>
      <c r="FG225" s="163"/>
      <c r="FH225" s="163"/>
      <c r="FI225" s="163"/>
      <c r="FJ225" s="163"/>
      <c r="FK225" s="163"/>
      <c r="FL225" s="163"/>
      <c r="FM225" s="163"/>
      <c r="FN225" s="163"/>
      <c r="FO225" s="163"/>
      <c r="FP225" s="163"/>
      <c r="FQ225" s="163"/>
      <c r="FR225" s="163"/>
      <c r="FS225" s="163"/>
      <c r="FT225" s="163"/>
      <c r="FU225" s="163"/>
      <c r="FV225" s="163"/>
      <c r="FW225" s="163"/>
      <c r="FX225" s="163"/>
      <c r="FY225" s="163"/>
      <c r="FZ225" s="163"/>
      <c r="GA225" s="163"/>
      <c r="GB225" s="163"/>
      <c r="GC225" s="163"/>
      <c r="GD225" s="163"/>
      <c r="GE225" s="163"/>
      <c r="GF225" s="163"/>
      <c r="GG225" s="163"/>
      <c r="GH225" s="163"/>
      <c r="GI225" s="163"/>
      <c r="GJ225" s="163"/>
      <c r="GK225" s="163"/>
      <c r="GL225" s="163"/>
      <c r="GM225" s="163"/>
      <c r="GN225" s="163"/>
      <c r="GO225" s="163"/>
      <c r="GP225" s="163"/>
      <c r="GQ225" s="163"/>
      <c r="GR225" s="163"/>
      <c r="GS225" s="163"/>
      <c r="GT225" s="163"/>
      <c r="GU225" s="163"/>
      <c r="GV225" s="163"/>
      <c r="GW225" s="163"/>
      <c r="GX225" s="163"/>
      <c r="GY225" s="163"/>
      <c r="GZ225" s="163"/>
      <c r="HA225" s="163"/>
      <c r="HB225" s="163"/>
      <c r="HC225" s="163"/>
      <c r="HD225" s="163"/>
      <c r="HE225" s="163"/>
      <c r="HF225" s="163"/>
    </row>
    <row r="226" spans="1:214" outlineLevel="1" x14ac:dyDescent="0.2">
      <c r="A226" s="163"/>
      <c r="B226" s="177" t="s">
        <v>249</v>
      </c>
      <c r="C226" s="173">
        <v>2029</v>
      </c>
      <c r="D226" s="163"/>
      <c r="E226" s="163" t="s">
        <v>142</v>
      </c>
      <c r="F226" s="163"/>
      <c r="G226" s="163"/>
      <c r="H226" s="163"/>
      <c r="I226" s="163"/>
      <c r="J226" s="195">
        <f>IF(AND(J$16=2017,$C226&lt;J$16),J$35/10,IF(J$16=$C226,J$35-SUM(J$204:J225),IF(J$16-$C226&lt;10,I226,0)))</f>
        <v>0</v>
      </c>
      <c r="K226" s="195">
        <f>IF(AND(K$16=2017,$C226&lt;K$16),K$35/10,IF(K$16=$C226,K$35-SUM(K$204:K225),IF(K$16-$C226&lt;10,J226,0)))</f>
        <v>0</v>
      </c>
      <c r="L226" s="195">
        <f>IF(AND(L$16=2017,$C226&lt;L$16),L$35/10,IF(L$16=$C226,L$35-SUM(L$204:L225),IF(L$16-$C226&lt;10,K226,0)))</f>
        <v>0</v>
      </c>
      <c r="M226" s="195">
        <f>IF(AND(M$16=2017,$C226&lt;M$16),M$35/10,IF(M$16=$C226,M$35-SUM(M$204:M225),IF(M$16-$C226&lt;10,L226,0)))</f>
        <v>0</v>
      </c>
      <c r="N226" s="195">
        <f>IF(AND(N$16=2017,$C226&lt;N$16),N$35/10,IF(N$16=$C226,N$35-SUM(N$204:N225),IF(N$16-$C226&lt;10,M226,0)))</f>
        <v>0</v>
      </c>
      <c r="O226" s="195">
        <f>IF(AND(O$16=2017,$C226&lt;O$16),O$35/10,IF(O$16=$C226,O$35-SUM(O$204:O225),IF(O$16-$C226&lt;10,N226,0)))</f>
        <v>0</v>
      </c>
      <c r="P226" s="195">
        <f>IF(AND(P$16=2017,$C226&lt;P$16),P$35/10,IF(P$16=$C226,P$35-SUM(P$204:P225),IF(P$16-$C226&lt;10,O226,0)))</f>
        <v>0</v>
      </c>
      <c r="Q226" s="195">
        <f>IF(AND(Q$16=2017,$C226&lt;Q$16),Q$35/10,IF(Q$16=$C226,Q$35-SUM(Q$204:Q225),IF(Q$16-$C226&lt;10,P226,0)))</f>
        <v>0</v>
      </c>
      <c r="R226" s="195">
        <f>IF(AND(R$16=2017,$C226&lt;R$16),R$35/10,IF(R$16=$C226,R$35-SUM(R$204:R225),IF(R$16-$C226&lt;10,Q226,0)))</f>
        <v>0</v>
      </c>
      <c r="S226" s="195">
        <f>IF(AND(S$16=2017,$C226&lt;S$16),S$35/10,IF(S$16=$C226,S$35-SUM(S$204:S225),IF(S$16-$C226&lt;10,R226,0)))</f>
        <v>0</v>
      </c>
      <c r="T226" s="195">
        <f>IF(AND(T$16=2017,$C226&lt;T$16),T$35/10,IF(T$16=$C226,T$35-SUM(T$204:T225),IF(T$16-$C226&lt;10,S226,0)))</f>
        <v>0</v>
      </c>
      <c r="U226" s="195">
        <f>IF(AND(U$16=2017,$C226&lt;U$16),U$35/10,IF(U$16=$C226,U$35-SUM(U$204:U225),IF(U$16-$C226&lt;10,T226,0)))</f>
        <v>0</v>
      </c>
      <c r="V226" s="195">
        <f>IF(AND(V$16=2017,$C226&lt;V$16),V$35/10,IF(V$16=$C226,V$35-SUM(V$204:V225),IF(V$16-$C226&lt;10,U226,0)))</f>
        <v>1683494694.5257397</v>
      </c>
      <c r="W226" s="195">
        <f>IF(AND(W$16=2017,$C226&lt;W$16),W$35/10,IF(W$16=$C226,W$35-SUM(W$204:W225),IF(W$16-$C226&lt;10,V226,0)))</f>
        <v>1683494694.5257397</v>
      </c>
      <c r="X226" s="195">
        <f>IF(AND(X$16=2017,$C226&lt;X$16),X$35/10,IF(X$16=$C226,X$35-SUM(X$204:X225),IF(X$16-$C226&lt;10,W226,0)))</f>
        <v>1683494694.5257397</v>
      </c>
      <c r="Y226" s="163"/>
      <c r="Z226" s="163"/>
      <c r="AA226" s="163"/>
      <c r="AB226" s="163"/>
      <c r="AC226" s="163"/>
      <c r="AD226" s="163"/>
      <c r="AE226" s="163"/>
      <c r="AF226" s="163"/>
      <c r="AG226" s="163"/>
      <c r="AH226" s="163"/>
      <c r="AI226" s="163"/>
      <c r="AJ226" s="163"/>
      <c r="AK226" s="163"/>
      <c r="AL226" s="163"/>
      <c r="AM226" s="163"/>
      <c r="AN226" s="163"/>
      <c r="AO226" s="163"/>
      <c r="AP226" s="163"/>
      <c r="AQ226" s="163"/>
      <c r="AR226" s="163"/>
      <c r="AS226" s="163"/>
      <c r="AT226" s="163"/>
      <c r="AU226" s="163"/>
      <c r="AV226" s="163"/>
      <c r="AW226" s="163"/>
      <c r="AX226" s="163"/>
      <c r="AY226" s="163"/>
      <c r="AZ226" s="163"/>
      <c r="BA226" s="163"/>
      <c r="BB226" s="163"/>
      <c r="BC226" s="163"/>
      <c r="BD226" s="163"/>
      <c r="BE226" s="163"/>
      <c r="BF226" s="163"/>
      <c r="BG226" s="163"/>
      <c r="BH226" s="163"/>
      <c r="BI226" s="163"/>
      <c r="BJ226" s="163"/>
      <c r="BK226" s="163"/>
      <c r="BL226" s="163"/>
      <c r="BM226" s="163"/>
      <c r="BN226" s="163"/>
      <c r="BO226" s="163"/>
      <c r="BP226" s="163"/>
      <c r="BQ226" s="163"/>
      <c r="BR226" s="163"/>
      <c r="BS226" s="163"/>
      <c r="BT226" s="163"/>
      <c r="BU226" s="163"/>
      <c r="BV226" s="163"/>
      <c r="BW226" s="163"/>
      <c r="BX226" s="163"/>
      <c r="BY226" s="163"/>
      <c r="BZ226" s="163"/>
      <c r="CA226" s="163"/>
      <c r="CB226" s="163"/>
      <c r="CC226" s="163"/>
      <c r="CD226" s="163"/>
      <c r="CE226" s="163"/>
      <c r="CF226" s="163"/>
      <c r="CG226" s="163"/>
      <c r="CH226" s="163"/>
      <c r="CI226" s="163"/>
      <c r="CJ226" s="163"/>
      <c r="CK226" s="163"/>
      <c r="CL226" s="163"/>
      <c r="CM226" s="163"/>
      <c r="CN226" s="163"/>
      <c r="CO226" s="163"/>
      <c r="CP226" s="163"/>
      <c r="CQ226" s="163"/>
      <c r="CR226" s="163"/>
      <c r="CS226" s="163"/>
      <c r="CT226" s="163"/>
      <c r="CU226" s="163"/>
      <c r="CV226" s="163"/>
      <c r="CW226" s="163"/>
      <c r="CX226" s="163"/>
      <c r="CY226" s="163"/>
      <c r="CZ226" s="163"/>
      <c r="DA226" s="163"/>
      <c r="DB226" s="163"/>
      <c r="DC226" s="163"/>
      <c r="DD226" s="163"/>
      <c r="DE226" s="163"/>
      <c r="DF226" s="163"/>
      <c r="DG226" s="163"/>
      <c r="DH226" s="163"/>
      <c r="DI226" s="163"/>
      <c r="DJ226" s="163"/>
      <c r="DK226" s="163"/>
      <c r="DL226" s="163"/>
      <c r="DM226" s="163"/>
      <c r="DN226" s="163"/>
      <c r="DO226" s="163"/>
      <c r="DP226" s="163"/>
      <c r="DQ226" s="163"/>
      <c r="DR226" s="163"/>
      <c r="DS226" s="163"/>
      <c r="DT226" s="163"/>
      <c r="DU226" s="163"/>
      <c r="DV226" s="163"/>
      <c r="DW226" s="163"/>
      <c r="DX226" s="163"/>
      <c r="DY226" s="163"/>
      <c r="DZ226" s="163"/>
      <c r="EA226" s="163"/>
      <c r="EB226" s="163"/>
      <c r="EC226" s="163"/>
      <c r="ED226" s="163"/>
      <c r="EE226" s="163"/>
      <c r="EF226" s="163"/>
      <c r="EG226" s="163"/>
      <c r="EH226" s="163"/>
      <c r="EI226" s="163"/>
      <c r="EJ226" s="163"/>
      <c r="EK226" s="163"/>
      <c r="EL226" s="163"/>
      <c r="EM226" s="163"/>
      <c r="EN226" s="163"/>
      <c r="EO226" s="163"/>
      <c r="EP226" s="163"/>
      <c r="EQ226" s="163"/>
      <c r="ER226" s="163"/>
      <c r="ES226" s="163"/>
      <c r="ET226" s="163"/>
      <c r="EU226" s="163"/>
      <c r="EV226" s="163"/>
      <c r="EW226" s="163"/>
      <c r="EX226" s="163"/>
      <c r="EY226" s="163"/>
      <c r="EZ226" s="163"/>
      <c r="FA226" s="163"/>
      <c r="FB226" s="163"/>
      <c r="FC226" s="163"/>
      <c r="FD226" s="163"/>
      <c r="FE226" s="163"/>
      <c r="FF226" s="163"/>
      <c r="FG226" s="163"/>
      <c r="FH226" s="163"/>
      <c r="FI226" s="163"/>
      <c r="FJ226" s="163"/>
      <c r="FK226" s="163"/>
      <c r="FL226" s="163"/>
      <c r="FM226" s="163"/>
      <c r="FN226" s="163"/>
      <c r="FO226" s="163"/>
      <c r="FP226" s="163"/>
      <c r="FQ226" s="163"/>
      <c r="FR226" s="163"/>
      <c r="FS226" s="163"/>
      <c r="FT226" s="163"/>
      <c r="FU226" s="163"/>
      <c r="FV226" s="163"/>
      <c r="FW226" s="163"/>
      <c r="FX226" s="163"/>
      <c r="FY226" s="163"/>
      <c r="FZ226" s="163"/>
      <c r="GA226" s="163"/>
      <c r="GB226" s="163"/>
      <c r="GC226" s="163"/>
      <c r="GD226" s="163"/>
      <c r="GE226" s="163"/>
      <c r="GF226" s="163"/>
      <c r="GG226" s="163"/>
      <c r="GH226" s="163"/>
      <c r="GI226" s="163"/>
      <c r="GJ226" s="163"/>
      <c r="GK226" s="163"/>
      <c r="GL226" s="163"/>
      <c r="GM226" s="163"/>
      <c r="GN226" s="163"/>
      <c r="GO226" s="163"/>
      <c r="GP226" s="163"/>
      <c r="GQ226" s="163"/>
      <c r="GR226" s="163"/>
      <c r="GS226" s="163"/>
      <c r="GT226" s="163"/>
      <c r="GU226" s="163"/>
      <c r="GV226" s="163"/>
      <c r="GW226" s="163"/>
      <c r="GX226" s="163"/>
      <c r="GY226" s="163"/>
      <c r="GZ226" s="163"/>
      <c r="HA226" s="163"/>
      <c r="HB226" s="163"/>
      <c r="HC226" s="163"/>
      <c r="HD226" s="163"/>
      <c r="HE226" s="163"/>
      <c r="HF226" s="163"/>
    </row>
    <row r="227" spans="1:214" outlineLevel="1" x14ac:dyDescent="0.2">
      <c r="A227" s="163"/>
      <c r="B227" s="177" t="s">
        <v>249</v>
      </c>
      <c r="C227" s="177">
        <v>2030</v>
      </c>
      <c r="D227" s="163"/>
      <c r="E227" s="163" t="s">
        <v>142</v>
      </c>
      <c r="F227" s="163"/>
      <c r="G227" s="163"/>
      <c r="H227" s="163"/>
      <c r="I227" s="163"/>
      <c r="J227" s="195">
        <f>IF(AND(J$16=2017,$C227&lt;J$16),J$35/10,IF(J$16=$C227,J$35-SUM(J$204:J226),IF(J$16-$C227&lt;10,I227,0)))</f>
        <v>0</v>
      </c>
      <c r="K227" s="195">
        <f>IF(AND(K$16=2017,$C227&lt;K$16),K$35/10,IF(K$16=$C227,K$35-SUM(K$204:K226),IF(K$16-$C227&lt;10,J227,0)))</f>
        <v>0</v>
      </c>
      <c r="L227" s="195">
        <f>IF(AND(L$16=2017,$C227&lt;L$16),L$35/10,IF(L$16=$C227,L$35-SUM(L$204:L226),IF(L$16-$C227&lt;10,K227,0)))</f>
        <v>0</v>
      </c>
      <c r="M227" s="195">
        <f>IF(AND(M$16=2017,$C227&lt;M$16),M$35/10,IF(M$16=$C227,M$35-SUM(M$204:M226),IF(M$16-$C227&lt;10,L227,0)))</f>
        <v>0</v>
      </c>
      <c r="N227" s="195">
        <f>IF(AND(N$16=2017,$C227&lt;N$16),N$35/10,IF(N$16=$C227,N$35-SUM(N$204:N226),IF(N$16-$C227&lt;10,M227,0)))</f>
        <v>0</v>
      </c>
      <c r="O227" s="195">
        <f>IF(AND(O$16=2017,$C227&lt;O$16),O$35/10,IF(O$16=$C227,O$35-SUM(O$204:O226),IF(O$16-$C227&lt;10,N227,0)))</f>
        <v>0</v>
      </c>
      <c r="P227" s="195">
        <f>IF(AND(P$16=2017,$C227&lt;P$16),P$35/10,IF(P$16=$C227,P$35-SUM(P$204:P226),IF(P$16-$C227&lt;10,O227,0)))</f>
        <v>0</v>
      </c>
      <c r="Q227" s="195">
        <f>IF(AND(Q$16=2017,$C227&lt;Q$16),Q$35/10,IF(Q$16=$C227,Q$35-SUM(Q$204:Q226),IF(Q$16-$C227&lt;10,P227,0)))</f>
        <v>0</v>
      </c>
      <c r="R227" s="195">
        <f>IF(AND(R$16=2017,$C227&lt;R$16),R$35/10,IF(R$16=$C227,R$35-SUM(R$204:R226),IF(R$16-$C227&lt;10,Q227,0)))</f>
        <v>0</v>
      </c>
      <c r="S227" s="195">
        <f>IF(AND(S$16=2017,$C227&lt;S$16),S$35/10,IF(S$16=$C227,S$35-SUM(S$204:S226),IF(S$16-$C227&lt;10,R227,0)))</f>
        <v>0</v>
      </c>
      <c r="T227" s="195">
        <f>IF(AND(T$16=2017,$C227&lt;T$16),T$35/10,IF(T$16=$C227,T$35-SUM(T$204:T226),IF(T$16-$C227&lt;10,S227,0)))</f>
        <v>0</v>
      </c>
      <c r="U227" s="195">
        <f>IF(AND(U$16=2017,$C227&lt;U$16),U$35/10,IF(U$16=$C227,U$35-SUM(U$204:U226),IF(U$16-$C227&lt;10,T227,0)))</f>
        <v>0</v>
      </c>
      <c r="V227" s="195">
        <f>IF(AND(V$16=2017,$C227&lt;V$16),V$35/10,IF(V$16=$C227,V$35-SUM(V$204:V226),IF(V$16-$C227&lt;10,U227,0)))</f>
        <v>0</v>
      </c>
      <c r="W227" s="195">
        <f>IF(AND(W$16=2017,$C227&lt;W$16),W$35/10,IF(W$16=$C227,W$35-SUM(W$204:W226),IF(W$16-$C227&lt;10,V227,0)))</f>
        <v>1910686782.6391201</v>
      </c>
      <c r="X227" s="195">
        <f>IF(AND(X$16=2017,$C227&lt;X$16),X$35/10,IF(X$16=$C227,X$35-SUM(X$204:X226),IF(X$16-$C227&lt;10,W227,0)))</f>
        <v>1910686782.6391201</v>
      </c>
      <c r="Y227" s="163"/>
      <c r="Z227" s="163"/>
      <c r="AA227" s="163"/>
      <c r="AB227" s="163"/>
      <c r="AC227" s="163"/>
      <c r="AD227" s="163"/>
      <c r="AE227" s="163"/>
      <c r="AF227" s="163"/>
      <c r="AG227" s="163"/>
      <c r="AH227" s="163"/>
      <c r="AI227" s="163"/>
      <c r="AJ227" s="163"/>
      <c r="AK227" s="163"/>
      <c r="AL227" s="163"/>
      <c r="AM227" s="163"/>
      <c r="AN227" s="163"/>
      <c r="AO227" s="163"/>
      <c r="AP227" s="163"/>
      <c r="AQ227" s="163"/>
      <c r="AR227" s="163"/>
      <c r="AS227" s="163"/>
      <c r="AT227" s="163"/>
      <c r="AU227" s="163"/>
      <c r="AV227" s="163"/>
      <c r="AW227" s="163"/>
      <c r="AX227" s="163"/>
      <c r="AY227" s="163"/>
      <c r="AZ227" s="163"/>
      <c r="BA227" s="163"/>
      <c r="BB227" s="163"/>
      <c r="BC227" s="163"/>
      <c r="BD227" s="163"/>
      <c r="BE227" s="163"/>
      <c r="BF227" s="163"/>
      <c r="BG227" s="163"/>
      <c r="BH227" s="163"/>
      <c r="BI227" s="163"/>
      <c r="BJ227" s="163"/>
      <c r="BK227" s="163"/>
      <c r="BL227" s="163"/>
      <c r="BM227" s="163"/>
      <c r="BN227" s="163"/>
      <c r="BO227" s="163"/>
      <c r="BP227" s="163"/>
      <c r="BQ227" s="163"/>
      <c r="BR227" s="163"/>
      <c r="BS227" s="163"/>
      <c r="BT227" s="163"/>
      <c r="BU227" s="163"/>
      <c r="BV227" s="163"/>
      <c r="BW227" s="163"/>
      <c r="BX227" s="163"/>
      <c r="BY227" s="163"/>
      <c r="BZ227" s="163"/>
      <c r="CA227" s="163"/>
      <c r="CB227" s="163"/>
      <c r="CC227" s="163"/>
      <c r="CD227" s="163"/>
      <c r="CE227" s="163"/>
      <c r="CF227" s="163"/>
      <c r="CG227" s="163"/>
      <c r="CH227" s="163"/>
      <c r="CI227" s="163"/>
      <c r="CJ227" s="163"/>
      <c r="CK227" s="163"/>
      <c r="CL227" s="163"/>
      <c r="CM227" s="163"/>
      <c r="CN227" s="163"/>
      <c r="CO227" s="163"/>
      <c r="CP227" s="163"/>
      <c r="CQ227" s="163"/>
      <c r="CR227" s="163"/>
      <c r="CS227" s="163"/>
      <c r="CT227" s="163"/>
      <c r="CU227" s="163"/>
      <c r="CV227" s="163"/>
      <c r="CW227" s="163"/>
      <c r="CX227" s="163"/>
      <c r="CY227" s="163"/>
      <c r="CZ227" s="163"/>
      <c r="DA227" s="163"/>
      <c r="DB227" s="163"/>
      <c r="DC227" s="163"/>
      <c r="DD227" s="163"/>
      <c r="DE227" s="163"/>
      <c r="DF227" s="163"/>
      <c r="DG227" s="163"/>
      <c r="DH227" s="163"/>
      <c r="DI227" s="163"/>
      <c r="DJ227" s="163"/>
      <c r="DK227" s="163"/>
      <c r="DL227" s="163"/>
      <c r="DM227" s="163"/>
      <c r="DN227" s="163"/>
      <c r="DO227" s="163"/>
      <c r="DP227" s="163"/>
      <c r="DQ227" s="163"/>
      <c r="DR227" s="163"/>
      <c r="DS227" s="163"/>
      <c r="DT227" s="163"/>
      <c r="DU227" s="163"/>
      <c r="DV227" s="163"/>
      <c r="DW227" s="163"/>
      <c r="DX227" s="163"/>
      <c r="DY227" s="163"/>
      <c r="DZ227" s="163"/>
      <c r="EA227" s="163"/>
      <c r="EB227" s="163"/>
      <c r="EC227" s="163"/>
      <c r="ED227" s="163"/>
      <c r="EE227" s="163"/>
      <c r="EF227" s="163"/>
      <c r="EG227" s="163"/>
      <c r="EH227" s="163"/>
      <c r="EI227" s="163"/>
      <c r="EJ227" s="163"/>
      <c r="EK227" s="163"/>
      <c r="EL227" s="163"/>
      <c r="EM227" s="163"/>
      <c r="EN227" s="163"/>
      <c r="EO227" s="163"/>
      <c r="EP227" s="163"/>
      <c r="EQ227" s="163"/>
      <c r="ER227" s="163"/>
      <c r="ES227" s="163"/>
      <c r="ET227" s="163"/>
      <c r="EU227" s="163"/>
      <c r="EV227" s="163"/>
      <c r="EW227" s="163"/>
      <c r="EX227" s="163"/>
      <c r="EY227" s="163"/>
      <c r="EZ227" s="163"/>
      <c r="FA227" s="163"/>
      <c r="FB227" s="163"/>
      <c r="FC227" s="163"/>
      <c r="FD227" s="163"/>
      <c r="FE227" s="163"/>
      <c r="FF227" s="163"/>
      <c r="FG227" s="163"/>
      <c r="FH227" s="163"/>
      <c r="FI227" s="163"/>
      <c r="FJ227" s="163"/>
      <c r="FK227" s="163"/>
      <c r="FL227" s="163"/>
      <c r="FM227" s="163"/>
      <c r="FN227" s="163"/>
      <c r="FO227" s="163"/>
      <c r="FP227" s="163"/>
      <c r="FQ227" s="163"/>
      <c r="FR227" s="163"/>
      <c r="FS227" s="163"/>
      <c r="FT227" s="163"/>
      <c r="FU227" s="163"/>
      <c r="FV227" s="163"/>
      <c r="FW227" s="163"/>
      <c r="FX227" s="163"/>
      <c r="FY227" s="163"/>
      <c r="FZ227" s="163"/>
      <c r="GA227" s="163"/>
      <c r="GB227" s="163"/>
      <c r="GC227" s="163"/>
      <c r="GD227" s="163"/>
      <c r="GE227" s="163"/>
      <c r="GF227" s="163"/>
      <c r="GG227" s="163"/>
      <c r="GH227" s="163"/>
      <c r="GI227" s="163"/>
      <c r="GJ227" s="163"/>
      <c r="GK227" s="163"/>
      <c r="GL227" s="163"/>
      <c r="GM227" s="163"/>
      <c r="GN227" s="163"/>
      <c r="GO227" s="163"/>
      <c r="GP227" s="163"/>
      <c r="GQ227" s="163"/>
      <c r="GR227" s="163"/>
      <c r="GS227" s="163"/>
      <c r="GT227" s="163"/>
      <c r="GU227" s="163"/>
      <c r="GV227" s="163"/>
      <c r="GW227" s="163"/>
      <c r="GX227" s="163"/>
      <c r="GY227" s="163"/>
      <c r="GZ227" s="163"/>
      <c r="HA227" s="163"/>
      <c r="HB227" s="163"/>
      <c r="HC227" s="163"/>
      <c r="HD227" s="163"/>
      <c r="HE227" s="163"/>
      <c r="HF227" s="163"/>
    </row>
    <row r="228" spans="1:214" outlineLevel="1" x14ac:dyDescent="0.2">
      <c r="A228" s="163"/>
      <c r="B228" s="177" t="s">
        <v>249</v>
      </c>
      <c r="C228" s="173">
        <v>2031</v>
      </c>
      <c r="D228" s="163"/>
      <c r="E228" s="163" t="s">
        <v>142</v>
      </c>
      <c r="F228" s="163"/>
      <c r="G228" s="163"/>
      <c r="H228" s="163"/>
      <c r="I228" s="163"/>
      <c r="J228" s="195">
        <f>IF(AND(J$16=2017,$C228&lt;J$16),J$35/10,IF(J$16=$C228,J$35-SUM(J$204:J227),IF(J$16-$C228&lt;10,I228,0)))</f>
        <v>0</v>
      </c>
      <c r="K228" s="195">
        <f>IF(AND(K$16=2017,$C228&lt;K$16),K$35/10,IF(K$16=$C228,K$35-SUM(K$204:K227),IF(K$16-$C228&lt;10,J228,0)))</f>
        <v>0</v>
      </c>
      <c r="L228" s="195">
        <f>IF(AND(L$16=2017,$C228&lt;L$16),L$35/10,IF(L$16=$C228,L$35-SUM(L$204:L227),IF(L$16-$C228&lt;10,K228,0)))</f>
        <v>0</v>
      </c>
      <c r="M228" s="195">
        <f>IF(AND(M$16=2017,$C228&lt;M$16),M$35/10,IF(M$16=$C228,M$35-SUM(M$204:M227),IF(M$16-$C228&lt;10,L228,0)))</f>
        <v>0</v>
      </c>
      <c r="N228" s="195">
        <f>IF(AND(N$16=2017,$C228&lt;N$16),N$35/10,IF(N$16=$C228,N$35-SUM(N$204:N227),IF(N$16-$C228&lt;10,M228,0)))</f>
        <v>0</v>
      </c>
      <c r="O228" s="195">
        <f>IF(AND(O$16=2017,$C228&lt;O$16),O$35/10,IF(O$16=$C228,O$35-SUM(O$204:O227),IF(O$16-$C228&lt;10,N228,0)))</f>
        <v>0</v>
      </c>
      <c r="P228" s="195">
        <f>IF(AND(P$16=2017,$C228&lt;P$16),P$35/10,IF(P$16=$C228,P$35-SUM(P$204:P227),IF(P$16-$C228&lt;10,O228,0)))</f>
        <v>0</v>
      </c>
      <c r="Q228" s="195">
        <f>IF(AND(Q$16=2017,$C228&lt;Q$16),Q$35/10,IF(Q$16=$C228,Q$35-SUM(Q$204:Q227),IF(Q$16-$C228&lt;10,P228,0)))</f>
        <v>0</v>
      </c>
      <c r="R228" s="195">
        <f>IF(AND(R$16=2017,$C228&lt;R$16),R$35/10,IF(R$16=$C228,R$35-SUM(R$204:R227),IF(R$16-$C228&lt;10,Q228,0)))</f>
        <v>0</v>
      </c>
      <c r="S228" s="195">
        <f>IF(AND(S$16=2017,$C228&lt;S$16),S$35/10,IF(S$16=$C228,S$35-SUM(S$204:S227),IF(S$16-$C228&lt;10,R228,0)))</f>
        <v>0</v>
      </c>
      <c r="T228" s="195">
        <f>IF(AND(T$16=2017,$C228&lt;T$16),T$35/10,IF(T$16=$C228,T$35-SUM(T$204:T227),IF(T$16-$C228&lt;10,S228,0)))</f>
        <v>0</v>
      </c>
      <c r="U228" s="195">
        <f>IF(AND(U$16=2017,$C228&lt;U$16),U$35/10,IF(U$16=$C228,U$35-SUM(U$204:U227),IF(U$16-$C228&lt;10,T228,0)))</f>
        <v>0</v>
      </c>
      <c r="V228" s="195">
        <f>IF(AND(V$16=2017,$C228&lt;V$16),V$35/10,IF(V$16=$C228,V$35-SUM(V$204:V227),IF(V$16-$C228&lt;10,U228,0)))</f>
        <v>0</v>
      </c>
      <c r="W228" s="195">
        <f>IF(AND(W$16=2017,$C228&lt;W$16),W$35/10,IF(W$16=$C228,W$35-SUM(W$204:W227),IF(W$16-$C228&lt;10,V228,0)))</f>
        <v>0</v>
      </c>
      <c r="X228" s="195">
        <f>IF(AND(X$16=2017,$C228&lt;X$16),X$35/10,IF(X$16=$C228,X$35-SUM(X$204:X227),IF(X$16-$C228&lt;10,W228,0)))</f>
        <v>1997743023.4515362</v>
      </c>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3"/>
      <c r="AY228" s="163"/>
      <c r="AZ228" s="163"/>
      <c r="BA228" s="163"/>
      <c r="BB228" s="163"/>
      <c r="BC228" s="163"/>
      <c r="BD228" s="163"/>
      <c r="BE228" s="163"/>
      <c r="BF228" s="163"/>
      <c r="BG228" s="163"/>
      <c r="BH228" s="163"/>
      <c r="BI228" s="163"/>
      <c r="BJ228" s="163"/>
      <c r="BK228" s="163"/>
      <c r="BL228" s="163"/>
      <c r="BM228" s="163"/>
      <c r="BN228" s="163"/>
      <c r="BO228" s="163"/>
      <c r="BP228" s="163"/>
      <c r="BQ228" s="163"/>
      <c r="BR228" s="163"/>
      <c r="BS228" s="163"/>
      <c r="BT228" s="163"/>
      <c r="BU228" s="163"/>
      <c r="BV228" s="163"/>
      <c r="BW228" s="163"/>
      <c r="BX228" s="163"/>
      <c r="BY228" s="163"/>
      <c r="BZ228" s="163"/>
      <c r="CA228" s="163"/>
      <c r="CB228" s="163"/>
      <c r="CC228" s="163"/>
      <c r="CD228" s="163"/>
      <c r="CE228" s="163"/>
      <c r="CF228" s="163"/>
      <c r="CG228" s="163"/>
      <c r="CH228" s="163"/>
      <c r="CI228" s="163"/>
      <c r="CJ228" s="163"/>
      <c r="CK228" s="163"/>
      <c r="CL228" s="163"/>
      <c r="CM228" s="163"/>
      <c r="CN228" s="163"/>
      <c r="CO228" s="163"/>
      <c r="CP228" s="163"/>
      <c r="CQ228" s="163"/>
      <c r="CR228" s="163"/>
      <c r="CS228" s="163"/>
      <c r="CT228" s="163"/>
      <c r="CU228" s="163"/>
      <c r="CV228" s="163"/>
      <c r="CW228" s="163"/>
      <c r="CX228" s="163"/>
      <c r="CY228" s="163"/>
      <c r="CZ228" s="163"/>
      <c r="DA228" s="163"/>
      <c r="DB228" s="163"/>
      <c r="DC228" s="163"/>
      <c r="DD228" s="163"/>
      <c r="DE228" s="163"/>
      <c r="DF228" s="163"/>
      <c r="DG228" s="163"/>
      <c r="DH228" s="163"/>
      <c r="DI228" s="163"/>
      <c r="DJ228" s="163"/>
      <c r="DK228" s="163"/>
      <c r="DL228" s="163"/>
      <c r="DM228" s="163"/>
      <c r="DN228" s="163"/>
      <c r="DO228" s="163"/>
      <c r="DP228" s="163"/>
      <c r="DQ228" s="163"/>
      <c r="DR228" s="163"/>
      <c r="DS228" s="163"/>
      <c r="DT228" s="163"/>
      <c r="DU228" s="163"/>
      <c r="DV228" s="163"/>
      <c r="DW228" s="163"/>
      <c r="DX228" s="163"/>
      <c r="DY228" s="163"/>
      <c r="DZ228" s="163"/>
      <c r="EA228" s="163"/>
      <c r="EB228" s="163"/>
      <c r="EC228" s="163"/>
      <c r="ED228" s="163"/>
      <c r="EE228" s="163"/>
      <c r="EF228" s="163"/>
      <c r="EG228" s="163"/>
      <c r="EH228" s="163"/>
      <c r="EI228" s="163"/>
      <c r="EJ228" s="163"/>
      <c r="EK228" s="163"/>
      <c r="EL228" s="163"/>
      <c r="EM228" s="163"/>
      <c r="EN228" s="163"/>
      <c r="EO228" s="163"/>
      <c r="EP228" s="163"/>
      <c r="EQ228" s="163"/>
      <c r="ER228" s="163"/>
      <c r="ES228" s="163"/>
      <c r="ET228" s="163"/>
      <c r="EU228" s="163"/>
      <c r="EV228" s="163"/>
      <c r="EW228" s="163"/>
      <c r="EX228" s="163"/>
      <c r="EY228" s="163"/>
      <c r="EZ228" s="163"/>
      <c r="FA228" s="163"/>
      <c r="FB228" s="163"/>
      <c r="FC228" s="163"/>
      <c r="FD228" s="163"/>
      <c r="FE228" s="163"/>
      <c r="FF228" s="163"/>
      <c r="FG228" s="163"/>
      <c r="FH228" s="163"/>
      <c r="FI228" s="163"/>
      <c r="FJ228" s="163"/>
      <c r="FK228" s="163"/>
      <c r="FL228" s="163"/>
      <c r="FM228" s="163"/>
      <c r="FN228" s="163"/>
      <c r="FO228" s="163"/>
      <c r="FP228" s="163"/>
      <c r="FQ228" s="163"/>
      <c r="FR228" s="163"/>
      <c r="FS228" s="163"/>
      <c r="FT228" s="163"/>
      <c r="FU228" s="163"/>
      <c r="FV228" s="163"/>
      <c r="FW228" s="163"/>
      <c r="FX228" s="163"/>
      <c r="FY228" s="163"/>
      <c r="FZ228" s="163"/>
      <c r="GA228" s="163"/>
      <c r="GB228" s="163"/>
      <c r="GC228" s="163"/>
      <c r="GD228" s="163"/>
      <c r="GE228" s="163"/>
      <c r="GF228" s="163"/>
      <c r="GG228" s="163"/>
      <c r="GH228" s="163"/>
      <c r="GI228" s="163"/>
      <c r="GJ228" s="163"/>
      <c r="GK228" s="163"/>
      <c r="GL228" s="163"/>
      <c r="GM228" s="163"/>
      <c r="GN228" s="163"/>
      <c r="GO228" s="163"/>
      <c r="GP228" s="163"/>
      <c r="GQ228" s="163"/>
      <c r="GR228" s="163"/>
      <c r="GS228" s="163"/>
      <c r="GT228" s="163"/>
      <c r="GU228" s="163"/>
      <c r="GV228" s="163"/>
      <c r="GW228" s="163"/>
      <c r="GX228" s="163"/>
      <c r="GY228" s="163"/>
      <c r="GZ228" s="163"/>
      <c r="HA228" s="163"/>
      <c r="HB228" s="163"/>
      <c r="HC228" s="163"/>
      <c r="HD228" s="163"/>
      <c r="HE228" s="163"/>
      <c r="HF228" s="163"/>
    </row>
    <row r="229" spans="1:214" outlineLevel="1" x14ac:dyDescent="0.2">
      <c r="A229" s="163"/>
      <c r="B229" s="173"/>
      <c r="C229" s="173"/>
      <c r="D229" s="163"/>
      <c r="E229" s="163"/>
      <c r="F229" s="163"/>
      <c r="G229" s="163"/>
      <c r="H229" s="163"/>
      <c r="I229" s="163"/>
      <c r="J229" s="163"/>
      <c r="K229" s="163"/>
      <c r="L229" s="163"/>
      <c r="M229" s="163"/>
      <c r="N229" s="163"/>
      <c r="O229" s="163"/>
      <c r="P229" s="163"/>
      <c r="Q229" s="163"/>
      <c r="R229" s="163"/>
      <c r="S229" s="163"/>
      <c r="T229" s="163"/>
      <c r="U229" s="163"/>
      <c r="V229" s="163"/>
      <c r="W229" s="163"/>
      <c r="X229" s="163"/>
      <c r="Y229" s="163"/>
      <c r="Z229" s="163"/>
      <c r="AA229" s="163"/>
      <c r="AB229" s="163"/>
      <c r="AC229" s="163"/>
      <c r="AD229" s="163"/>
      <c r="AE229" s="163"/>
      <c r="AF229" s="163"/>
      <c r="AG229" s="163"/>
      <c r="AH229" s="163"/>
      <c r="AI229" s="163"/>
      <c r="AJ229" s="163"/>
      <c r="AK229" s="163"/>
      <c r="AL229" s="163"/>
      <c r="AM229" s="163"/>
      <c r="AN229" s="163"/>
      <c r="AO229" s="163"/>
      <c r="AP229" s="163"/>
      <c r="AQ229" s="163"/>
      <c r="AR229" s="163"/>
      <c r="AS229" s="163"/>
      <c r="AT229" s="163"/>
      <c r="AU229" s="163"/>
      <c r="AV229" s="163"/>
      <c r="AW229" s="163"/>
      <c r="AX229" s="163"/>
      <c r="AY229" s="163"/>
      <c r="AZ229" s="163"/>
      <c r="BA229" s="163"/>
      <c r="BB229" s="163"/>
      <c r="BC229" s="163"/>
      <c r="BD229" s="163"/>
      <c r="BE229" s="163"/>
      <c r="BF229" s="163"/>
      <c r="BG229" s="163"/>
      <c r="BH229" s="163"/>
      <c r="BI229" s="163"/>
      <c r="BJ229" s="163"/>
      <c r="BK229" s="163"/>
      <c r="BL229" s="163"/>
      <c r="BM229" s="163"/>
      <c r="BN229" s="163"/>
      <c r="BO229" s="163"/>
      <c r="BP229" s="163"/>
      <c r="BQ229" s="163"/>
      <c r="BR229" s="163"/>
      <c r="BS229" s="163"/>
      <c r="BT229" s="163"/>
      <c r="BU229" s="163"/>
      <c r="BV229" s="163"/>
      <c r="BW229" s="163"/>
      <c r="BX229" s="163"/>
      <c r="BY229" s="163"/>
      <c r="BZ229" s="163"/>
      <c r="CA229" s="163"/>
      <c r="CB229" s="163"/>
      <c r="CC229" s="163"/>
      <c r="CD229" s="163"/>
      <c r="CE229" s="163"/>
      <c r="CF229" s="163"/>
      <c r="CG229" s="163"/>
      <c r="CH229" s="163"/>
      <c r="CI229" s="163"/>
      <c r="CJ229" s="163"/>
      <c r="CK229" s="163"/>
      <c r="CL229" s="163"/>
      <c r="CM229" s="163"/>
      <c r="CN229" s="163"/>
      <c r="CO229" s="163"/>
      <c r="CP229" s="163"/>
      <c r="CQ229" s="163"/>
      <c r="CR229" s="163"/>
      <c r="CS229" s="163"/>
      <c r="CT229" s="163"/>
      <c r="CU229" s="163"/>
      <c r="CV229" s="163"/>
      <c r="CW229" s="163"/>
      <c r="CX229" s="163"/>
      <c r="CY229" s="163"/>
      <c r="CZ229" s="163"/>
      <c r="DA229" s="163"/>
      <c r="DB229" s="163"/>
      <c r="DC229" s="163"/>
      <c r="DD229" s="163"/>
      <c r="DE229" s="163"/>
      <c r="DF229" s="163"/>
      <c r="DG229" s="163"/>
      <c r="DH229" s="163"/>
      <c r="DI229" s="163"/>
      <c r="DJ229" s="163"/>
      <c r="DK229" s="163"/>
      <c r="DL229" s="163"/>
      <c r="DM229" s="163"/>
      <c r="DN229" s="163"/>
      <c r="DO229" s="163"/>
      <c r="DP229" s="163"/>
      <c r="DQ229" s="163"/>
      <c r="DR229" s="163"/>
      <c r="DS229" s="163"/>
      <c r="DT229" s="163"/>
      <c r="DU229" s="163"/>
      <c r="DV229" s="163"/>
      <c r="DW229" s="163"/>
      <c r="DX229" s="163"/>
      <c r="DY229" s="163"/>
      <c r="DZ229" s="163"/>
      <c r="EA229" s="163"/>
      <c r="EB229" s="163"/>
      <c r="EC229" s="163"/>
      <c r="ED229" s="163"/>
      <c r="EE229" s="163"/>
      <c r="EF229" s="163"/>
      <c r="EG229" s="163"/>
      <c r="EH229" s="163"/>
      <c r="EI229" s="163"/>
      <c r="EJ229" s="163"/>
      <c r="EK229" s="163"/>
      <c r="EL229" s="163"/>
      <c r="EM229" s="163"/>
      <c r="EN229" s="163"/>
      <c r="EO229" s="163"/>
      <c r="EP229" s="163"/>
      <c r="EQ229" s="163"/>
      <c r="ER229" s="163"/>
      <c r="ES229" s="163"/>
      <c r="ET229" s="163"/>
      <c r="EU229" s="163"/>
      <c r="EV229" s="163"/>
      <c r="EW229" s="163"/>
      <c r="EX229" s="163"/>
      <c r="EY229" s="163"/>
      <c r="EZ229" s="163"/>
      <c r="FA229" s="163"/>
      <c r="FB229" s="163"/>
      <c r="FC229" s="163"/>
      <c r="FD229" s="163"/>
      <c r="FE229" s="163"/>
      <c r="FF229" s="163"/>
      <c r="FG229" s="163"/>
      <c r="FH229" s="163"/>
      <c r="FI229" s="163"/>
      <c r="FJ229" s="163"/>
      <c r="FK229" s="163"/>
      <c r="FL229" s="163"/>
      <c r="FM229" s="163"/>
      <c r="FN229" s="163"/>
      <c r="FO229" s="163"/>
      <c r="FP229" s="163"/>
      <c r="FQ229" s="163"/>
      <c r="FR229" s="163"/>
      <c r="FS229" s="163"/>
      <c r="FT229" s="163"/>
      <c r="FU229" s="163"/>
      <c r="FV229" s="163"/>
      <c r="FW229" s="163"/>
      <c r="FX229" s="163"/>
      <c r="FY229" s="163"/>
      <c r="FZ229" s="163"/>
      <c r="GA229" s="163"/>
      <c r="GB229" s="163"/>
      <c r="GC229" s="163"/>
      <c r="GD229" s="163"/>
      <c r="GE229" s="163"/>
      <c r="GF229" s="163"/>
      <c r="GG229" s="163"/>
      <c r="GH229" s="163"/>
      <c r="GI229" s="163"/>
      <c r="GJ229" s="163"/>
      <c r="GK229" s="163"/>
      <c r="GL229" s="163"/>
      <c r="GM229" s="163"/>
      <c r="GN229" s="163"/>
      <c r="GO229" s="163"/>
      <c r="GP229" s="163"/>
      <c r="GQ229" s="163"/>
      <c r="GR229" s="163"/>
      <c r="GS229" s="163"/>
      <c r="GT229" s="163"/>
      <c r="GU229" s="163"/>
      <c r="GV229" s="163"/>
      <c r="GW229" s="163"/>
      <c r="GX229" s="163"/>
      <c r="GY229" s="163"/>
      <c r="GZ229" s="163"/>
      <c r="HA229" s="163"/>
      <c r="HB229" s="163"/>
      <c r="HC229" s="163"/>
      <c r="HD229" s="163"/>
      <c r="HE229" s="163"/>
      <c r="HF229" s="163"/>
    </row>
    <row r="230" spans="1:214" s="163" customFormat="1" outlineLevel="1" x14ac:dyDescent="0.2">
      <c r="B230" s="169" t="s">
        <v>227</v>
      </c>
      <c r="C230" s="169"/>
      <c r="J230" s="179">
        <v>2017</v>
      </c>
      <c r="K230" s="174">
        <v>2018</v>
      </c>
      <c r="L230" s="174">
        <v>2019</v>
      </c>
      <c r="M230" s="174">
        <v>2020</v>
      </c>
      <c r="N230" s="174">
        <v>2021</v>
      </c>
      <c r="O230" s="174">
        <v>2022</v>
      </c>
      <c r="P230" s="174">
        <v>2023</v>
      </c>
      <c r="Q230" s="174">
        <v>2024</v>
      </c>
      <c r="R230" s="174">
        <v>2025</v>
      </c>
      <c r="S230" s="174">
        <v>2026</v>
      </c>
      <c r="T230" s="174">
        <v>2027</v>
      </c>
      <c r="U230" s="174">
        <v>2028</v>
      </c>
      <c r="V230" s="174">
        <v>2029</v>
      </c>
      <c r="W230" s="174">
        <v>2030</v>
      </c>
      <c r="X230" s="174">
        <v>2031</v>
      </c>
    </row>
    <row r="231" spans="1:214" s="163" customFormat="1" outlineLevel="1" x14ac:dyDescent="0.2">
      <c r="B231" s="177" t="s">
        <v>249</v>
      </c>
      <c r="C231" s="173">
        <v>2018</v>
      </c>
      <c r="E231" s="163" t="s">
        <v>79</v>
      </c>
      <c r="J231" s="70"/>
      <c r="K231" s="178"/>
      <c r="L231" s="178"/>
      <c r="M231" s="178"/>
      <c r="N231" s="178"/>
      <c r="O231" s="178"/>
      <c r="P231" s="178"/>
      <c r="Q231" s="178"/>
      <c r="R231" s="178"/>
      <c r="S231" s="178"/>
      <c r="T231" s="85">
        <f>T215/$T$35</f>
        <v>5.5169681319704914E-2</v>
      </c>
      <c r="U231" s="85"/>
      <c r="V231" s="85"/>
      <c r="W231" s="85"/>
      <c r="X231" s="85"/>
    </row>
    <row r="232" spans="1:214" outlineLevel="1" x14ac:dyDescent="0.2">
      <c r="A232" s="163"/>
      <c r="B232" s="177" t="s">
        <v>249</v>
      </c>
      <c r="C232" s="173">
        <v>2019</v>
      </c>
      <c r="D232" s="163"/>
      <c r="E232" s="163" t="s">
        <v>79</v>
      </c>
      <c r="F232" s="163"/>
      <c r="G232" s="163"/>
      <c r="H232" s="163"/>
      <c r="I232" s="163"/>
      <c r="J232" s="70"/>
      <c r="K232" s="178"/>
      <c r="L232" s="178"/>
      <c r="M232" s="178"/>
      <c r="N232" s="178"/>
      <c r="O232" s="178"/>
      <c r="P232" s="178"/>
      <c r="Q232" s="178"/>
      <c r="R232" s="178"/>
      <c r="S232" s="178"/>
      <c r="T232" s="85">
        <f t="shared" ref="T232:T240" si="21">T216/$T$35</f>
        <v>6.4335766404490069E-2</v>
      </c>
      <c r="U232" s="85">
        <f t="shared" ref="U232:U241" si="22">U216/$U$35</f>
        <v>5.6902877431414235E-2</v>
      </c>
      <c r="V232" s="85"/>
      <c r="W232" s="85"/>
      <c r="X232" s="85"/>
      <c r="Y232" s="163"/>
      <c r="Z232" s="163"/>
      <c r="AA232" s="163"/>
      <c r="AB232" s="163"/>
      <c r="AC232" s="163"/>
      <c r="AD232" s="163"/>
      <c r="AE232" s="163"/>
      <c r="AF232" s="163"/>
      <c r="AG232" s="163"/>
      <c r="AH232" s="163"/>
      <c r="AI232" s="163"/>
      <c r="AJ232" s="163"/>
      <c r="AK232" s="163"/>
      <c r="AL232" s="163"/>
      <c r="AM232" s="163"/>
      <c r="AN232" s="163"/>
      <c r="AO232" s="163"/>
      <c r="AP232" s="163"/>
      <c r="AQ232" s="163"/>
      <c r="AR232" s="163"/>
      <c r="AS232" s="163"/>
      <c r="AT232" s="163"/>
      <c r="AU232" s="163"/>
      <c r="AV232" s="163"/>
      <c r="AW232" s="163"/>
      <c r="AX232" s="163"/>
      <c r="AY232" s="163"/>
      <c r="AZ232" s="163"/>
      <c r="BA232" s="163"/>
      <c r="BB232" s="163"/>
      <c r="BC232" s="163"/>
      <c r="BD232" s="163"/>
      <c r="BE232" s="163"/>
      <c r="BF232" s="163"/>
      <c r="BG232" s="163"/>
      <c r="BH232" s="163"/>
      <c r="BI232" s="163"/>
      <c r="BJ232" s="163"/>
      <c r="BK232" s="163"/>
      <c r="BL232" s="163"/>
      <c r="BM232" s="163"/>
      <c r="BN232" s="163"/>
      <c r="BO232" s="163"/>
      <c r="BP232" s="163"/>
      <c r="BQ232" s="163"/>
      <c r="BR232" s="163"/>
      <c r="BS232" s="163"/>
      <c r="BT232" s="163"/>
      <c r="BU232" s="163"/>
      <c r="BV232" s="163"/>
      <c r="BW232" s="163"/>
      <c r="BX232" s="163"/>
      <c r="BY232" s="163"/>
      <c r="BZ232" s="163"/>
      <c r="CA232" s="163"/>
      <c r="CB232" s="163"/>
      <c r="CC232" s="163"/>
      <c r="CD232" s="163"/>
      <c r="CE232" s="163"/>
      <c r="CF232" s="163"/>
      <c r="CG232" s="163"/>
      <c r="CH232" s="163"/>
      <c r="CI232" s="163"/>
      <c r="CJ232" s="163"/>
      <c r="CK232" s="163"/>
      <c r="CL232" s="163"/>
      <c r="CM232" s="163"/>
      <c r="CN232" s="163"/>
      <c r="CO232" s="163"/>
      <c r="CP232" s="163"/>
      <c r="CQ232" s="163"/>
      <c r="CR232" s="163"/>
      <c r="CS232" s="163"/>
      <c r="CT232" s="163"/>
      <c r="CU232" s="163"/>
      <c r="CV232" s="163"/>
      <c r="CW232" s="163"/>
      <c r="CX232" s="163"/>
      <c r="CY232" s="163"/>
      <c r="CZ232" s="163"/>
      <c r="DA232" s="163"/>
      <c r="DB232" s="163"/>
      <c r="DC232" s="163"/>
      <c r="DD232" s="163"/>
      <c r="DE232" s="163"/>
      <c r="DF232" s="163"/>
      <c r="DG232" s="163"/>
      <c r="DH232" s="163"/>
      <c r="DI232" s="163"/>
      <c r="DJ232" s="163"/>
      <c r="DK232" s="163"/>
      <c r="DL232" s="163"/>
      <c r="DM232" s="163"/>
      <c r="DN232" s="163"/>
      <c r="DO232" s="163"/>
      <c r="DP232" s="163"/>
      <c r="DQ232" s="163"/>
      <c r="DR232" s="163"/>
      <c r="DS232" s="163"/>
      <c r="DT232" s="163"/>
      <c r="DU232" s="163"/>
      <c r="DV232" s="163"/>
      <c r="DW232" s="163"/>
      <c r="DX232" s="163"/>
      <c r="DY232" s="163"/>
      <c r="DZ232" s="163"/>
      <c r="EA232" s="163"/>
      <c r="EB232" s="163"/>
      <c r="EC232" s="163"/>
      <c r="ED232" s="163"/>
      <c r="EE232" s="163"/>
      <c r="EF232" s="163"/>
      <c r="EG232" s="163"/>
      <c r="EH232" s="163"/>
      <c r="EI232" s="163"/>
      <c r="EJ232" s="163"/>
      <c r="EK232" s="163"/>
      <c r="EL232" s="163"/>
      <c r="EM232" s="163"/>
      <c r="EN232" s="163"/>
      <c r="EO232" s="163"/>
      <c r="EP232" s="163"/>
      <c r="EQ232" s="163"/>
      <c r="ER232" s="163"/>
      <c r="ES232" s="163"/>
      <c r="ET232" s="163"/>
      <c r="EU232" s="163"/>
      <c r="EV232" s="163"/>
      <c r="EW232" s="163"/>
      <c r="EX232" s="163"/>
      <c r="EY232" s="163"/>
      <c r="EZ232" s="163"/>
      <c r="FA232" s="163"/>
      <c r="FB232" s="163"/>
      <c r="FC232" s="163"/>
      <c r="FD232" s="163"/>
      <c r="FE232" s="163"/>
      <c r="FF232" s="163"/>
      <c r="FG232" s="163"/>
      <c r="FH232" s="163"/>
      <c r="FI232" s="163"/>
      <c r="FJ232" s="163"/>
      <c r="FK232" s="163"/>
      <c r="FL232" s="163"/>
      <c r="FM232" s="163"/>
      <c r="FN232" s="163"/>
      <c r="FO232" s="163"/>
      <c r="FP232" s="163"/>
      <c r="FQ232" s="163"/>
      <c r="FR232" s="163"/>
      <c r="FS232" s="163"/>
      <c r="FT232" s="163"/>
      <c r="FU232" s="163"/>
      <c r="FV232" s="163"/>
      <c r="FW232" s="163"/>
      <c r="FX232" s="163"/>
      <c r="FY232" s="163"/>
      <c r="FZ232" s="163"/>
      <c r="GA232" s="163"/>
      <c r="GB232" s="163"/>
      <c r="GC232" s="163"/>
      <c r="GD232" s="163"/>
      <c r="GE232" s="163"/>
      <c r="GF232" s="163"/>
      <c r="GG232" s="163"/>
      <c r="GH232" s="163"/>
      <c r="GI232" s="163"/>
      <c r="GJ232" s="163"/>
      <c r="GK232" s="163"/>
      <c r="GL232" s="163"/>
      <c r="GM232" s="163"/>
      <c r="GN232" s="163"/>
      <c r="GO232" s="163"/>
      <c r="GP232" s="163"/>
      <c r="GQ232" s="163"/>
      <c r="GR232" s="163"/>
      <c r="GS232" s="163"/>
      <c r="GT232" s="163"/>
      <c r="GU232" s="163"/>
      <c r="GV232" s="163"/>
      <c r="GW232" s="163"/>
      <c r="GX232" s="163"/>
      <c r="GY232" s="163"/>
      <c r="GZ232" s="163"/>
      <c r="HA232" s="163"/>
      <c r="HB232" s="163"/>
      <c r="HC232" s="163"/>
      <c r="HD232" s="163"/>
      <c r="HE232" s="163"/>
      <c r="HF232" s="163"/>
    </row>
    <row r="233" spans="1:214" outlineLevel="1" x14ac:dyDescent="0.2">
      <c r="A233" s="163"/>
      <c r="B233" s="177" t="s">
        <v>249</v>
      </c>
      <c r="C233" s="173">
        <v>2020</v>
      </c>
      <c r="D233" s="163"/>
      <c r="E233" s="163" t="s">
        <v>79</v>
      </c>
      <c r="F233" s="163"/>
      <c r="G233" s="163"/>
      <c r="H233" s="163"/>
      <c r="I233" s="163"/>
      <c r="J233" s="70"/>
      <c r="K233" s="178"/>
      <c r="L233" s="178"/>
      <c r="M233" s="178"/>
      <c r="N233" s="178"/>
      <c r="O233" s="178"/>
      <c r="P233" s="178"/>
      <c r="Q233" s="178"/>
      <c r="R233" s="178"/>
      <c r="S233" s="178"/>
      <c r="T233" s="85">
        <f t="shared" si="21"/>
        <v>7.3657315769130247E-2</v>
      </c>
      <c r="U233" s="85">
        <f t="shared" si="22"/>
        <v>6.5147482425036859E-2</v>
      </c>
      <c r="V233" s="85">
        <f t="shared" ref="V233:V242" si="23">V217/$V$35</f>
        <v>5.7620813655813757E-2</v>
      </c>
      <c r="W233" s="85"/>
      <c r="X233" s="85"/>
      <c r="Y233" s="163"/>
      <c r="Z233" s="163"/>
      <c r="AA233" s="163"/>
      <c r="AB233" s="163"/>
      <c r="AC233" s="163"/>
      <c r="AD233" s="163"/>
      <c r="AE233" s="163"/>
      <c r="AF233" s="163"/>
      <c r="AG233" s="163"/>
      <c r="AH233" s="163"/>
      <c r="AI233" s="163"/>
      <c r="AJ233" s="163"/>
      <c r="AK233" s="163"/>
      <c r="AL233" s="163"/>
      <c r="AM233" s="163"/>
      <c r="AN233" s="163"/>
      <c r="AO233" s="163"/>
      <c r="AP233" s="163"/>
      <c r="AQ233" s="163"/>
      <c r="AR233" s="163"/>
      <c r="AS233" s="163"/>
      <c r="AT233" s="163"/>
      <c r="AU233" s="163"/>
      <c r="AV233" s="163"/>
      <c r="AW233" s="163"/>
      <c r="AX233" s="163"/>
      <c r="AY233" s="163"/>
      <c r="AZ233" s="163"/>
      <c r="BA233" s="163"/>
      <c r="BB233" s="163"/>
      <c r="BC233" s="163"/>
      <c r="BD233" s="163"/>
      <c r="BE233" s="163"/>
      <c r="BF233" s="163"/>
      <c r="BG233" s="163"/>
      <c r="BH233" s="163"/>
      <c r="BI233" s="163"/>
      <c r="BJ233" s="163"/>
      <c r="BK233" s="163"/>
      <c r="BL233" s="163"/>
      <c r="BM233" s="163"/>
      <c r="BN233" s="163"/>
      <c r="BO233" s="163"/>
      <c r="BP233" s="163"/>
      <c r="BQ233" s="163"/>
      <c r="BR233" s="163"/>
      <c r="BS233" s="163"/>
      <c r="BT233" s="163"/>
      <c r="BU233" s="163"/>
      <c r="BV233" s="163"/>
      <c r="BW233" s="163"/>
      <c r="BX233" s="163"/>
      <c r="BY233" s="163"/>
      <c r="BZ233" s="163"/>
      <c r="CA233" s="163"/>
      <c r="CB233" s="163"/>
      <c r="CC233" s="163"/>
      <c r="CD233" s="163"/>
      <c r="CE233" s="163"/>
      <c r="CF233" s="163"/>
      <c r="CG233" s="163"/>
      <c r="CH233" s="163"/>
      <c r="CI233" s="163"/>
      <c r="CJ233" s="163"/>
      <c r="CK233" s="163"/>
      <c r="CL233" s="163"/>
      <c r="CM233" s="163"/>
      <c r="CN233" s="163"/>
      <c r="CO233" s="163"/>
      <c r="CP233" s="163"/>
      <c r="CQ233" s="163"/>
      <c r="CR233" s="163"/>
      <c r="CS233" s="163"/>
      <c r="CT233" s="163"/>
      <c r="CU233" s="163"/>
      <c r="CV233" s="163"/>
      <c r="CW233" s="163"/>
      <c r="CX233" s="163"/>
      <c r="CY233" s="163"/>
      <c r="CZ233" s="163"/>
      <c r="DA233" s="163"/>
      <c r="DB233" s="163"/>
      <c r="DC233" s="163"/>
      <c r="DD233" s="163"/>
      <c r="DE233" s="163"/>
      <c r="DF233" s="163"/>
      <c r="DG233" s="163"/>
      <c r="DH233" s="163"/>
      <c r="DI233" s="163"/>
      <c r="DJ233" s="163"/>
      <c r="DK233" s="163"/>
      <c r="DL233" s="163"/>
      <c r="DM233" s="163"/>
      <c r="DN233" s="163"/>
      <c r="DO233" s="163"/>
      <c r="DP233" s="163"/>
      <c r="DQ233" s="163"/>
      <c r="DR233" s="163"/>
      <c r="DS233" s="163"/>
      <c r="DT233" s="163"/>
      <c r="DU233" s="163"/>
      <c r="DV233" s="163"/>
      <c r="DW233" s="163"/>
      <c r="DX233" s="163"/>
      <c r="DY233" s="163"/>
      <c r="DZ233" s="163"/>
      <c r="EA233" s="163"/>
      <c r="EB233" s="163"/>
      <c r="EC233" s="163"/>
      <c r="ED233" s="163"/>
      <c r="EE233" s="163"/>
      <c r="EF233" s="163"/>
      <c r="EG233" s="163"/>
      <c r="EH233" s="163"/>
      <c r="EI233" s="163"/>
      <c r="EJ233" s="163"/>
      <c r="EK233" s="163"/>
      <c r="EL233" s="163"/>
      <c r="EM233" s="163"/>
      <c r="EN233" s="163"/>
      <c r="EO233" s="163"/>
      <c r="EP233" s="163"/>
      <c r="EQ233" s="163"/>
      <c r="ER233" s="163"/>
      <c r="ES233" s="163"/>
      <c r="ET233" s="163"/>
      <c r="EU233" s="163"/>
      <c r="EV233" s="163"/>
      <c r="EW233" s="163"/>
      <c r="EX233" s="163"/>
      <c r="EY233" s="163"/>
      <c r="EZ233" s="163"/>
      <c r="FA233" s="163"/>
      <c r="FB233" s="163"/>
      <c r="FC233" s="163"/>
      <c r="FD233" s="163"/>
      <c r="FE233" s="163"/>
      <c r="FF233" s="163"/>
      <c r="FG233" s="163"/>
      <c r="FH233" s="163"/>
      <c r="FI233" s="163"/>
      <c r="FJ233" s="163"/>
      <c r="FK233" s="163"/>
      <c r="FL233" s="163"/>
      <c r="FM233" s="163"/>
      <c r="FN233" s="163"/>
      <c r="FO233" s="163"/>
      <c r="FP233" s="163"/>
      <c r="FQ233" s="163"/>
      <c r="FR233" s="163"/>
      <c r="FS233" s="163"/>
      <c r="FT233" s="163"/>
      <c r="FU233" s="163"/>
      <c r="FV233" s="163"/>
      <c r="FW233" s="163"/>
      <c r="FX233" s="163"/>
      <c r="FY233" s="163"/>
      <c r="FZ233" s="163"/>
      <c r="GA233" s="163"/>
      <c r="GB233" s="163"/>
      <c r="GC233" s="163"/>
      <c r="GD233" s="163"/>
      <c r="GE233" s="163"/>
      <c r="GF233" s="163"/>
      <c r="GG233" s="163"/>
      <c r="GH233" s="163"/>
      <c r="GI233" s="163"/>
      <c r="GJ233" s="163"/>
      <c r="GK233" s="163"/>
      <c r="GL233" s="163"/>
      <c r="GM233" s="163"/>
      <c r="GN233" s="163"/>
      <c r="GO233" s="163"/>
      <c r="GP233" s="163"/>
      <c r="GQ233" s="163"/>
      <c r="GR233" s="163"/>
      <c r="GS233" s="163"/>
      <c r="GT233" s="163"/>
      <c r="GU233" s="163"/>
      <c r="GV233" s="163"/>
      <c r="GW233" s="163"/>
      <c r="GX233" s="163"/>
      <c r="GY233" s="163"/>
      <c r="GZ233" s="163"/>
      <c r="HA233" s="163"/>
      <c r="HB233" s="163"/>
      <c r="HC233" s="163"/>
      <c r="HD233" s="163"/>
      <c r="HE233" s="163"/>
      <c r="HF233" s="163"/>
    </row>
    <row r="234" spans="1:214" outlineLevel="1" x14ac:dyDescent="0.2">
      <c r="A234" s="163"/>
      <c r="B234" s="177" t="s">
        <v>249</v>
      </c>
      <c r="C234" s="173">
        <v>2021</v>
      </c>
      <c r="D234" s="163"/>
      <c r="E234" s="163" t="s">
        <v>79</v>
      </c>
      <c r="F234" s="163"/>
      <c r="G234" s="163"/>
      <c r="H234" s="163"/>
      <c r="I234" s="163"/>
      <c r="J234" s="70"/>
      <c r="K234" s="178"/>
      <c r="L234" s="178"/>
      <c r="M234" s="178"/>
      <c r="N234" s="178"/>
      <c r="O234" s="178"/>
      <c r="P234" s="178"/>
      <c r="Q234" s="178"/>
      <c r="R234" s="178"/>
      <c r="S234" s="178"/>
      <c r="T234" s="85">
        <f t="shared" si="21"/>
        <v>6.2809956632072395E-2</v>
      </c>
      <c r="U234" s="85">
        <f t="shared" si="22"/>
        <v>5.5553348680677579E-2</v>
      </c>
      <c r="V234" s="85">
        <f t="shared" si="23"/>
        <v>4.9135116709522773E-2</v>
      </c>
      <c r="W234" s="85">
        <f t="shared" ref="W234:W243" si="24">W218/$W$35</f>
        <v>4.34584008236059E-2</v>
      </c>
      <c r="X234" s="85"/>
      <c r="Y234" s="163"/>
      <c r="Z234" s="163"/>
      <c r="AA234" s="163"/>
      <c r="AB234" s="163"/>
      <c r="AC234" s="163"/>
      <c r="AD234" s="163"/>
      <c r="AE234" s="163"/>
      <c r="AF234" s="163"/>
      <c r="AG234" s="163"/>
      <c r="AH234" s="163"/>
      <c r="AI234" s="163"/>
      <c r="AJ234" s="163"/>
      <c r="AK234" s="163"/>
      <c r="AL234" s="163"/>
      <c r="AM234" s="163"/>
      <c r="AN234" s="163"/>
      <c r="AO234" s="163"/>
      <c r="AP234" s="163"/>
      <c r="AQ234" s="163"/>
      <c r="AR234" s="163"/>
      <c r="AS234" s="163"/>
      <c r="AT234" s="163"/>
      <c r="AU234" s="163"/>
      <c r="AV234" s="163"/>
      <c r="AW234" s="163"/>
      <c r="AX234" s="163"/>
      <c r="AY234" s="163"/>
      <c r="AZ234" s="163"/>
      <c r="BA234" s="163"/>
      <c r="BB234" s="163"/>
      <c r="BC234" s="163"/>
      <c r="BD234" s="163"/>
      <c r="BE234" s="163"/>
      <c r="BF234" s="163"/>
      <c r="BG234" s="163"/>
      <c r="BH234" s="163"/>
      <c r="BI234" s="163"/>
      <c r="BJ234" s="163"/>
      <c r="BK234" s="163"/>
      <c r="BL234" s="163"/>
      <c r="BM234" s="163"/>
      <c r="BN234" s="163"/>
      <c r="BO234" s="163"/>
      <c r="BP234" s="163"/>
      <c r="BQ234" s="163"/>
      <c r="BR234" s="163"/>
      <c r="BS234" s="163"/>
      <c r="BT234" s="163"/>
      <c r="BU234" s="163"/>
      <c r="BV234" s="163"/>
      <c r="BW234" s="163"/>
      <c r="BX234" s="163"/>
      <c r="BY234" s="163"/>
      <c r="BZ234" s="163"/>
      <c r="CA234" s="163"/>
      <c r="CB234" s="163"/>
      <c r="CC234" s="163"/>
      <c r="CD234" s="163"/>
      <c r="CE234" s="163"/>
      <c r="CF234" s="163"/>
      <c r="CG234" s="163"/>
      <c r="CH234" s="163"/>
      <c r="CI234" s="163"/>
      <c r="CJ234" s="163"/>
      <c r="CK234" s="163"/>
      <c r="CL234" s="163"/>
      <c r="CM234" s="163"/>
      <c r="CN234" s="163"/>
      <c r="CO234" s="163"/>
      <c r="CP234" s="163"/>
      <c r="CQ234" s="163"/>
      <c r="CR234" s="163"/>
      <c r="CS234" s="163"/>
      <c r="CT234" s="163"/>
      <c r="CU234" s="163"/>
      <c r="CV234" s="163"/>
      <c r="CW234" s="163"/>
      <c r="CX234" s="163"/>
      <c r="CY234" s="163"/>
      <c r="CZ234" s="163"/>
      <c r="DA234" s="163"/>
      <c r="DB234" s="163"/>
      <c r="DC234" s="163"/>
      <c r="DD234" s="163"/>
      <c r="DE234" s="163"/>
      <c r="DF234" s="163"/>
      <c r="DG234" s="163"/>
      <c r="DH234" s="163"/>
      <c r="DI234" s="163"/>
      <c r="DJ234" s="163"/>
      <c r="DK234" s="163"/>
      <c r="DL234" s="163"/>
      <c r="DM234" s="163"/>
      <c r="DN234" s="163"/>
      <c r="DO234" s="163"/>
      <c r="DP234" s="163"/>
      <c r="DQ234" s="163"/>
      <c r="DR234" s="163"/>
      <c r="DS234" s="163"/>
      <c r="DT234" s="163"/>
      <c r="DU234" s="163"/>
      <c r="DV234" s="163"/>
      <c r="DW234" s="163"/>
      <c r="DX234" s="163"/>
      <c r="DY234" s="163"/>
      <c r="DZ234" s="163"/>
      <c r="EA234" s="163"/>
      <c r="EB234" s="163"/>
      <c r="EC234" s="163"/>
      <c r="ED234" s="163"/>
      <c r="EE234" s="163"/>
      <c r="EF234" s="163"/>
      <c r="EG234" s="163"/>
      <c r="EH234" s="163"/>
      <c r="EI234" s="163"/>
      <c r="EJ234" s="163"/>
      <c r="EK234" s="163"/>
      <c r="EL234" s="163"/>
      <c r="EM234" s="163"/>
      <c r="EN234" s="163"/>
      <c r="EO234" s="163"/>
      <c r="EP234" s="163"/>
      <c r="EQ234" s="163"/>
      <c r="ER234" s="163"/>
      <c r="ES234" s="163"/>
      <c r="ET234" s="163"/>
      <c r="EU234" s="163"/>
      <c r="EV234" s="163"/>
      <c r="EW234" s="163"/>
      <c r="EX234" s="163"/>
      <c r="EY234" s="163"/>
      <c r="EZ234" s="163"/>
      <c r="FA234" s="163"/>
      <c r="FB234" s="163"/>
      <c r="FC234" s="163"/>
      <c r="FD234" s="163"/>
      <c r="FE234" s="163"/>
      <c r="FF234" s="163"/>
      <c r="FG234" s="163"/>
      <c r="FH234" s="163"/>
      <c r="FI234" s="163"/>
      <c r="FJ234" s="163"/>
      <c r="FK234" s="163"/>
      <c r="FL234" s="163"/>
      <c r="FM234" s="163"/>
      <c r="FN234" s="163"/>
      <c r="FO234" s="163"/>
      <c r="FP234" s="163"/>
      <c r="FQ234" s="163"/>
      <c r="FR234" s="163"/>
      <c r="FS234" s="163"/>
      <c r="FT234" s="163"/>
      <c r="FU234" s="163"/>
      <c r="FV234" s="163"/>
      <c r="FW234" s="163"/>
      <c r="FX234" s="163"/>
      <c r="FY234" s="163"/>
      <c r="FZ234" s="163"/>
      <c r="GA234" s="163"/>
      <c r="GB234" s="163"/>
      <c r="GC234" s="163"/>
      <c r="GD234" s="163"/>
      <c r="GE234" s="163"/>
      <c r="GF234" s="163"/>
      <c r="GG234" s="163"/>
      <c r="GH234" s="163"/>
      <c r="GI234" s="163"/>
      <c r="GJ234" s="163"/>
      <c r="GK234" s="163"/>
      <c r="GL234" s="163"/>
      <c r="GM234" s="163"/>
      <c r="GN234" s="163"/>
      <c r="GO234" s="163"/>
      <c r="GP234" s="163"/>
      <c r="GQ234" s="163"/>
      <c r="GR234" s="163"/>
      <c r="GS234" s="163"/>
      <c r="GT234" s="163"/>
      <c r="GU234" s="163"/>
      <c r="GV234" s="163"/>
      <c r="GW234" s="163"/>
      <c r="GX234" s="163"/>
      <c r="GY234" s="163"/>
      <c r="GZ234" s="163"/>
      <c r="HA234" s="163"/>
      <c r="HB234" s="163"/>
      <c r="HC234" s="163"/>
      <c r="HD234" s="163"/>
      <c r="HE234" s="163"/>
      <c r="HF234" s="163"/>
    </row>
    <row r="235" spans="1:214" outlineLevel="1" x14ac:dyDescent="0.2">
      <c r="A235" s="163"/>
      <c r="B235" s="177" t="s">
        <v>249</v>
      </c>
      <c r="C235" s="173">
        <v>2022</v>
      </c>
      <c r="D235" s="163"/>
      <c r="E235" s="163" t="s">
        <v>79</v>
      </c>
      <c r="F235" s="163"/>
      <c r="G235" s="163"/>
      <c r="H235" s="163"/>
      <c r="I235" s="163"/>
      <c r="J235" s="70"/>
      <c r="K235" s="178"/>
      <c r="L235" s="178"/>
      <c r="M235" s="178"/>
      <c r="N235" s="178"/>
      <c r="O235" s="178"/>
      <c r="P235" s="178"/>
      <c r="Q235" s="178"/>
      <c r="R235" s="178"/>
      <c r="S235" s="178"/>
      <c r="T235" s="85">
        <f t="shared" si="21"/>
        <v>6.9571412442784614E-2</v>
      </c>
      <c r="U235" s="85">
        <f t="shared" si="22"/>
        <v>6.1533634806996716E-2</v>
      </c>
      <c r="V235" s="85">
        <f t="shared" si="23"/>
        <v>5.4424483844923453E-2</v>
      </c>
      <c r="W235" s="85">
        <f t="shared" si="24"/>
        <v>4.8136672749413717E-2</v>
      </c>
      <c r="X235" s="85">
        <f t="shared" ref="X235:X244" si="25">X219/$X$35</f>
        <v>4.2575309854781189E-2</v>
      </c>
      <c r="Y235" s="163"/>
      <c r="Z235" s="163"/>
      <c r="AA235" s="163"/>
      <c r="AB235" s="163"/>
      <c r="AC235" s="163"/>
      <c r="AD235" s="163"/>
      <c r="AE235" s="163"/>
      <c r="AF235" s="163"/>
      <c r="AG235" s="163"/>
      <c r="AH235" s="163"/>
      <c r="AI235" s="163"/>
      <c r="AJ235" s="163"/>
      <c r="AK235" s="163"/>
      <c r="AL235" s="163"/>
      <c r="AM235" s="163"/>
      <c r="AN235" s="163"/>
      <c r="AO235" s="163"/>
      <c r="AP235" s="163"/>
      <c r="AQ235" s="163"/>
      <c r="AR235" s="163"/>
      <c r="AS235" s="163"/>
      <c r="AT235" s="163"/>
      <c r="AU235" s="163"/>
      <c r="AV235" s="163"/>
      <c r="AW235" s="163"/>
      <c r="AX235" s="163"/>
      <c r="AY235" s="163"/>
      <c r="AZ235" s="163"/>
      <c r="BA235" s="163"/>
      <c r="BB235" s="163"/>
      <c r="BC235" s="163"/>
      <c r="BD235" s="163"/>
      <c r="BE235" s="163"/>
      <c r="BF235" s="163"/>
      <c r="BG235" s="163"/>
      <c r="BH235" s="163"/>
      <c r="BI235" s="163"/>
      <c r="BJ235" s="163"/>
      <c r="BK235" s="163"/>
      <c r="BL235" s="163"/>
      <c r="BM235" s="163"/>
      <c r="BN235" s="163"/>
      <c r="BO235" s="163"/>
      <c r="BP235" s="163"/>
      <c r="BQ235" s="163"/>
      <c r="BR235" s="163"/>
      <c r="BS235" s="163"/>
      <c r="BT235" s="163"/>
      <c r="BU235" s="163"/>
      <c r="BV235" s="163"/>
      <c r="BW235" s="163"/>
      <c r="BX235" s="163"/>
      <c r="BY235" s="163"/>
      <c r="BZ235" s="163"/>
      <c r="CA235" s="163"/>
      <c r="CB235" s="163"/>
      <c r="CC235" s="163"/>
      <c r="CD235" s="163"/>
      <c r="CE235" s="163"/>
      <c r="CF235" s="163"/>
      <c r="CG235" s="163"/>
      <c r="CH235" s="163"/>
      <c r="CI235" s="163"/>
      <c r="CJ235" s="163"/>
      <c r="CK235" s="163"/>
      <c r="CL235" s="163"/>
      <c r="CM235" s="163"/>
      <c r="CN235" s="163"/>
      <c r="CO235" s="163"/>
      <c r="CP235" s="163"/>
      <c r="CQ235" s="163"/>
      <c r="CR235" s="163"/>
      <c r="CS235" s="163"/>
      <c r="CT235" s="163"/>
      <c r="CU235" s="163"/>
      <c r="CV235" s="163"/>
      <c r="CW235" s="163"/>
      <c r="CX235" s="163"/>
      <c r="CY235" s="163"/>
      <c r="CZ235" s="163"/>
      <c r="DA235" s="163"/>
      <c r="DB235" s="163"/>
      <c r="DC235" s="163"/>
      <c r="DD235" s="163"/>
      <c r="DE235" s="163"/>
      <c r="DF235" s="163"/>
      <c r="DG235" s="163"/>
      <c r="DH235" s="163"/>
      <c r="DI235" s="163"/>
      <c r="DJ235" s="163"/>
      <c r="DK235" s="163"/>
      <c r="DL235" s="163"/>
      <c r="DM235" s="163"/>
      <c r="DN235" s="163"/>
      <c r="DO235" s="163"/>
      <c r="DP235" s="163"/>
      <c r="DQ235" s="163"/>
      <c r="DR235" s="163"/>
      <c r="DS235" s="163"/>
      <c r="DT235" s="163"/>
      <c r="DU235" s="163"/>
      <c r="DV235" s="163"/>
      <c r="DW235" s="163"/>
      <c r="DX235" s="163"/>
      <c r="DY235" s="163"/>
      <c r="DZ235" s="163"/>
      <c r="EA235" s="163"/>
      <c r="EB235" s="163"/>
      <c r="EC235" s="163"/>
      <c r="ED235" s="163"/>
      <c r="EE235" s="163"/>
      <c r="EF235" s="163"/>
      <c r="EG235" s="163"/>
      <c r="EH235" s="163"/>
      <c r="EI235" s="163"/>
      <c r="EJ235" s="163"/>
      <c r="EK235" s="163"/>
      <c r="EL235" s="163"/>
      <c r="EM235" s="163"/>
      <c r="EN235" s="163"/>
      <c r="EO235" s="163"/>
      <c r="EP235" s="163"/>
      <c r="EQ235" s="163"/>
      <c r="ER235" s="163"/>
      <c r="ES235" s="163"/>
      <c r="ET235" s="163"/>
      <c r="EU235" s="163"/>
      <c r="EV235" s="163"/>
      <c r="EW235" s="163"/>
      <c r="EX235" s="163"/>
      <c r="EY235" s="163"/>
      <c r="EZ235" s="163"/>
      <c r="FA235" s="163"/>
      <c r="FB235" s="163"/>
      <c r="FC235" s="163"/>
      <c r="FD235" s="163"/>
      <c r="FE235" s="163"/>
      <c r="FF235" s="163"/>
      <c r="FG235" s="163"/>
      <c r="FH235" s="163"/>
      <c r="FI235" s="163"/>
      <c r="FJ235" s="163"/>
      <c r="FK235" s="163"/>
      <c r="FL235" s="163"/>
      <c r="FM235" s="163"/>
      <c r="FN235" s="163"/>
      <c r="FO235" s="163"/>
      <c r="FP235" s="163"/>
      <c r="FQ235" s="163"/>
      <c r="FR235" s="163"/>
      <c r="FS235" s="163"/>
      <c r="FT235" s="163"/>
      <c r="FU235" s="163"/>
      <c r="FV235" s="163"/>
      <c r="FW235" s="163"/>
      <c r="FX235" s="163"/>
      <c r="FY235" s="163"/>
      <c r="FZ235" s="163"/>
      <c r="GA235" s="163"/>
      <c r="GB235" s="163"/>
      <c r="GC235" s="163"/>
      <c r="GD235" s="163"/>
      <c r="GE235" s="163"/>
      <c r="GF235" s="163"/>
      <c r="GG235" s="163"/>
      <c r="GH235" s="163"/>
      <c r="GI235" s="163"/>
      <c r="GJ235" s="163"/>
      <c r="GK235" s="163"/>
      <c r="GL235" s="163"/>
      <c r="GM235" s="163"/>
      <c r="GN235" s="163"/>
      <c r="GO235" s="163"/>
      <c r="GP235" s="163"/>
      <c r="GQ235" s="163"/>
      <c r="GR235" s="163"/>
      <c r="GS235" s="163"/>
      <c r="GT235" s="163"/>
      <c r="GU235" s="163"/>
      <c r="GV235" s="163"/>
      <c r="GW235" s="163"/>
      <c r="GX235" s="163"/>
      <c r="GY235" s="163"/>
      <c r="GZ235" s="163"/>
      <c r="HA235" s="163"/>
      <c r="HB235" s="163"/>
      <c r="HC235" s="163"/>
      <c r="HD235" s="163"/>
      <c r="HE235" s="163"/>
      <c r="HF235" s="163"/>
    </row>
    <row r="236" spans="1:214" outlineLevel="1" x14ac:dyDescent="0.2">
      <c r="A236" s="163"/>
      <c r="B236" s="177" t="s">
        <v>249</v>
      </c>
      <c r="C236" s="173">
        <v>2023</v>
      </c>
      <c r="D236" s="163"/>
      <c r="E236" s="163" t="s">
        <v>79</v>
      </c>
      <c r="F236" s="163"/>
      <c r="G236" s="163"/>
      <c r="H236" s="163"/>
      <c r="I236" s="163"/>
      <c r="J236" s="70"/>
      <c r="K236" s="178"/>
      <c r="L236" s="178"/>
      <c r="M236" s="178"/>
      <c r="N236" s="178"/>
      <c r="O236" s="178"/>
      <c r="P236" s="178"/>
      <c r="Q236" s="178"/>
      <c r="R236" s="178"/>
      <c r="S236" s="178"/>
      <c r="T236" s="85">
        <f t="shared" si="21"/>
        <v>9.4181879544421629E-2</v>
      </c>
      <c r="U236" s="85">
        <f t="shared" si="22"/>
        <v>8.3300786599511428E-2</v>
      </c>
      <c r="V236" s="85">
        <f t="shared" si="23"/>
        <v>7.3676816407390738E-2</v>
      </c>
      <c r="W236" s="85">
        <f t="shared" si="24"/>
        <v>6.516473010064229E-2</v>
      </c>
      <c r="X236" s="85">
        <f t="shared" si="25"/>
        <v>5.7636068659768828E-2</v>
      </c>
      <c r="Y236" s="163"/>
      <c r="Z236" s="163"/>
      <c r="AA236" s="163"/>
      <c r="AB236" s="163"/>
      <c r="AC236" s="163"/>
      <c r="AD236" s="163"/>
      <c r="AE236" s="163"/>
      <c r="AF236" s="163"/>
      <c r="AG236" s="163"/>
      <c r="AH236" s="163"/>
      <c r="AI236" s="163"/>
      <c r="AJ236" s="163"/>
      <c r="AK236" s="163"/>
      <c r="AL236" s="163"/>
      <c r="AM236" s="163"/>
      <c r="AN236" s="163"/>
      <c r="AO236" s="163"/>
      <c r="AP236" s="163"/>
      <c r="AQ236" s="163"/>
      <c r="AR236" s="163"/>
      <c r="AS236" s="163"/>
      <c r="AT236" s="163"/>
      <c r="AU236" s="163"/>
      <c r="AV236" s="163"/>
      <c r="AW236" s="163"/>
      <c r="AX236" s="163"/>
      <c r="AY236" s="163"/>
      <c r="AZ236" s="163"/>
      <c r="BA236" s="163"/>
      <c r="BB236" s="163"/>
      <c r="BC236" s="163"/>
      <c r="BD236" s="163"/>
      <c r="BE236" s="163"/>
      <c r="BF236" s="163"/>
      <c r="BG236" s="163"/>
      <c r="BH236" s="163"/>
      <c r="BI236" s="163"/>
      <c r="BJ236" s="163"/>
      <c r="BK236" s="163"/>
      <c r="BL236" s="163"/>
      <c r="BM236" s="163"/>
      <c r="BN236" s="163"/>
      <c r="BO236" s="163"/>
      <c r="BP236" s="163"/>
      <c r="BQ236" s="163"/>
      <c r="BR236" s="163"/>
      <c r="BS236" s="163"/>
      <c r="BT236" s="163"/>
      <c r="BU236" s="163"/>
      <c r="BV236" s="163"/>
      <c r="BW236" s="163"/>
      <c r="BX236" s="163"/>
      <c r="BY236" s="163"/>
      <c r="BZ236" s="163"/>
      <c r="CA236" s="163"/>
      <c r="CB236" s="163"/>
      <c r="CC236" s="163"/>
      <c r="CD236" s="163"/>
      <c r="CE236" s="163"/>
      <c r="CF236" s="163"/>
      <c r="CG236" s="163"/>
      <c r="CH236" s="163"/>
      <c r="CI236" s="163"/>
      <c r="CJ236" s="163"/>
      <c r="CK236" s="163"/>
      <c r="CL236" s="163"/>
      <c r="CM236" s="163"/>
      <c r="CN236" s="163"/>
      <c r="CO236" s="163"/>
      <c r="CP236" s="163"/>
      <c r="CQ236" s="163"/>
      <c r="CR236" s="163"/>
      <c r="CS236" s="163"/>
      <c r="CT236" s="163"/>
      <c r="CU236" s="163"/>
      <c r="CV236" s="163"/>
      <c r="CW236" s="163"/>
      <c r="CX236" s="163"/>
      <c r="CY236" s="163"/>
      <c r="CZ236" s="163"/>
      <c r="DA236" s="163"/>
      <c r="DB236" s="163"/>
      <c r="DC236" s="163"/>
      <c r="DD236" s="163"/>
      <c r="DE236" s="163"/>
      <c r="DF236" s="163"/>
      <c r="DG236" s="163"/>
      <c r="DH236" s="163"/>
      <c r="DI236" s="163"/>
      <c r="DJ236" s="163"/>
      <c r="DK236" s="163"/>
      <c r="DL236" s="163"/>
      <c r="DM236" s="163"/>
      <c r="DN236" s="163"/>
      <c r="DO236" s="163"/>
      <c r="DP236" s="163"/>
      <c r="DQ236" s="163"/>
      <c r="DR236" s="163"/>
      <c r="DS236" s="163"/>
      <c r="DT236" s="163"/>
      <c r="DU236" s="163"/>
      <c r="DV236" s="163"/>
      <c r="DW236" s="163"/>
      <c r="DX236" s="163"/>
      <c r="DY236" s="163"/>
      <c r="DZ236" s="163"/>
      <c r="EA236" s="163"/>
      <c r="EB236" s="163"/>
      <c r="EC236" s="163"/>
      <c r="ED236" s="163"/>
      <c r="EE236" s="163"/>
      <c r="EF236" s="163"/>
      <c r="EG236" s="163"/>
      <c r="EH236" s="163"/>
      <c r="EI236" s="163"/>
      <c r="EJ236" s="163"/>
      <c r="EK236" s="163"/>
      <c r="EL236" s="163"/>
      <c r="EM236" s="163"/>
      <c r="EN236" s="163"/>
      <c r="EO236" s="163"/>
      <c r="EP236" s="163"/>
      <c r="EQ236" s="163"/>
      <c r="ER236" s="163"/>
      <c r="ES236" s="163"/>
      <c r="ET236" s="163"/>
      <c r="EU236" s="163"/>
      <c r="EV236" s="163"/>
      <c r="EW236" s="163"/>
      <c r="EX236" s="163"/>
      <c r="EY236" s="163"/>
      <c r="EZ236" s="163"/>
      <c r="FA236" s="163"/>
      <c r="FB236" s="163"/>
      <c r="FC236" s="163"/>
      <c r="FD236" s="163"/>
      <c r="FE236" s="163"/>
      <c r="FF236" s="163"/>
      <c r="FG236" s="163"/>
      <c r="FH236" s="163"/>
      <c r="FI236" s="163"/>
      <c r="FJ236" s="163"/>
      <c r="FK236" s="163"/>
      <c r="FL236" s="163"/>
      <c r="FM236" s="163"/>
      <c r="FN236" s="163"/>
      <c r="FO236" s="163"/>
      <c r="FP236" s="163"/>
      <c r="FQ236" s="163"/>
      <c r="FR236" s="163"/>
      <c r="FS236" s="163"/>
      <c r="FT236" s="163"/>
      <c r="FU236" s="163"/>
      <c r="FV236" s="163"/>
      <c r="FW236" s="163"/>
      <c r="FX236" s="163"/>
      <c r="FY236" s="163"/>
      <c r="FZ236" s="163"/>
      <c r="GA236" s="163"/>
      <c r="GB236" s="163"/>
      <c r="GC236" s="163"/>
      <c r="GD236" s="163"/>
      <c r="GE236" s="163"/>
      <c r="GF236" s="163"/>
      <c r="GG236" s="163"/>
      <c r="GH236" s="163"/>
      <c r="GI236" s="163"/>
      <c r="GJ236" s="163"/>
      <c r="GK236" s="163"/>
      <c r="GL236" s="163"/>
      <c r="GM236" s="163"/>
      <c r="GN236" s="163"/>
      <c r="GO236" s="163"/>
      <c r="GP236" s="163"/>
      <c r="GQ236" s="163"/>
      <c r="GR236" s="163"/>
      <c r="GS236" s="163"/>
      <c r="GT236" s="163"/>
      <c r="GU236" s="163"/>
      <c r="GV236" s="163"/>
      <c r="GW236" s="163"/>
      <c r="GX236" s="163"/>
      <c r="GY236" s="163"/>
      <c r="GZ236" s="163"/>
      <c r="HA236" s="163"/>
      <c r="HB236" s="163"/>
      <c r="HC236" s="163"/>
      <c r="HD236" s="163"/>
      <c r="HE236" s="163"/>
      <c r="HF236" s="163"/>
    </row>
    <row r="237" spans="1:214" outlineLevel="1" x14ac:dyDescent="0.2">
      <c r="A237" s="163"/>
      <c r="B237" s="177" t="s">
        <v>249</v>
      </c>
      <c r="C237" s="173">
        <v>2024</v>
      </c>
      <c r="D237" s="163"/>
      <c r="E237" s="163" t="s">
        <v>79</v>
      </c>
      <c r="F237" s="163"/>
      <c r="G237" s="163"/>
      <c r="H237" s="163"/>
      <c r="I237" s="163"/>
      <c r="J237" s="70"/>
      <c r="K237" s="178"/>
      <c r="L237" s="178"/>
      <c r="M237" s="178"/>
      <c r="N237" s="178"/>
      <c r="O237" s="178"/>
      <c r="P237" s="178"/>
      <c r="Q237" s="178"/>
      <c r="R237" s="178"/>
      <c r="S237" s="178"/>
      <c r="T237" s="85">
        <f t="shared" si="21"/>
        <v>9.8965150073813207E-2</v>
      </c>
      <c r="U237" s="85">
        <f t="shared" si="22"/>
        <v>8.7531432659496325E-2</v>
      </c>
      <c r="V237" s="85">
        <f t="shared" si="23"/>
        <v>7.741868423085721E-2</v>
      </c>
      <c r="W237" s="85">
        <f t="shared" si="24"/>
        <v>6.8474289588666123E-2</v>
      </c>
      <c r="X237" s="85">
        <f t="shared" si="25"/>
        <v>6.0563265589622314E-2</v>
      </c>
      <c r="Y237" s="163"/>
      <c r="Z237" s="163"/>
      <c r="AA237" s="163"/>
      <c r="AB237" s="163"/>
      <c r="AC237" s="163"/>
      <c r="AD237" s="163"/>
      <c r="AE237" s="163"/>
      <c r="AF237" s="163"/>
      <c r="AG237" s="163"/>
      <c r="AH237" s="163"/>
      <c r="AI237" s="163"/>
      <c r="AJ237" s="163"/>
      <c r="AK237" s="163"/>
      <c r="AL237" s="163"/>
      <c r="AM237" s="163"/>
      <c r="AN237" s="163"/>
      <c r="AO237" s="163"/>
      <c r="AP237" s="163"/>
      <c r="AQ237" s="163"/>
      <c r="AR237" s="163"/>
      <c r="AS237" s="163"/>
      <c r="AT237" s="163"/>
      <c r="AU237" s="163"/>
      <c r="AV237" s="163"/>
      <c r="AW237" s="163"/>
      <c r="AX237" s="163"/>
      <c r="AY237" s="163"/>
      <c r="AZ237" s="163"/>
      <c r="BA237" s="163"/>
      <c r="BB237" s="163"/>
      <c r="BC237" s="163"/>
      <c r="BD237" s="163"/>
      <c r="BE237" s="163"/>
      <c r="BF237" s="163"/>
      <c r="BG237" s="163"/>
      <c r="BH237" s="163"/>
      <c r="BI237" s="163"/>
      <c r="BJ237" s="163"/>
      <c r="BK237" s="163"/>
      <c r="BL237" s="163"/>
      <c r="BM237" s="163"/>
      <c r="BN237" s="163"/>
      <c r="BO237" s="163"/>
      <c r="BP237" s="163"/>
      <c r="BQ237" s="163"/>
      <c r="BR237" s="163"/>
      <c r="BS237" s="163"/>
      <c r="BT237" s="163"/>
      <c r="BU237" s="163"/>
      <c r="BV237" s="163"/>
      <c r="BW237" s="163"/>
      <c r="BX237" s="163"/>
      <c r="BY237" s="163"/>
      <c r="BZ237" s="163"/>
      <c r="CA237" s="163"/>
      <c r="CB237" s="163"/>
      <c r="CC237" s="163"/>
      <c r="CD237" s="163"/>
      <c r="CE237" s="163"/>
      <c r="CF237" s="163"/>
      <c r="CG237" s="163"/>
      <c r="CH237" s="163"/>
      <c r="CI237" s="163"/>
      <c r="CJ237" s="163"/>
      <c r="CK237" s="163"/>
      <c r="CL237" s="163"/>
      <c r="CM237" s="163"/>
      <c r="CN237" s="163"/>
      <c r="CO237" s="163"/>
      <c r="CP237" s="163"/>
      <c r="CQ237" s="163"/>
      <c r="CR237" s="163"/>
      <c r="CS237" s="163"/>
      <c r="CT237" s="163"/>
      <c r="CU237" s="163"/>
      <c r="CV237" s="163"/>
      <c r="CW237" s="163"/>
      <c r="CX237" s="163"/>
      <c r="CY237" s="163"/>
      <c r="CZ237" s="163"/>
      <c r="DA237" s="163"/>
      <c r="DB237" s="163"/>
      <c r="DC237" s="163"/>
      <c r="DD237" s="163"/>
      <c r="DE237" s="163"/>
      <c r="DF237" s="163"/>
      <c r="DG237" s="163"/>
      <c r="DH237" s="163"/>
      <c r="DI237" s="163"/>
      <c r="DJ237" s="163"/>
      <c r="DK237" s="163"/>
      <c r="DL237" s="163"/>
      <c r="DM237" s="163"/>
      <c r="DN237" s="163"/>
      <c r="DO237" s="163"/>
      <c r="DP237" s="163"/>
      <c r="DQ237" s="163"/>
      <c r="DR237" s="163"/>
      <c r="DS237" s="163"/>
      <c r="DT237" s="163"/>
      <c r="DU237" s="163"/>
      <c r="DV237" s="163"/>
      <c r="DW237" s="163"/>
      <c r="DX237" s="163"/>
      <c r="DY237" s="163"/>
      <c r="DZ237" s="163"/>
      <c r="EA237" s="163"/>
      <c r="EB237" s="163"/>
      <c r="EC237" s="163"/>
      <c r="ED237" s="163"/>
      <c r="EE237" s="163"/>
      <c r="EF237" s="163"/>
      <c r="EG237" s="163"/>
      <c r="EH237" s="163"/>
      <c r="EI237" s="163"/>
      <c r="EJ237" s="163"/>
      <c r="EK237" s="163"/>
      <c r="EL237" s="163"/>
      <c r="EM237" s="163"/>
      <c r="EN237" s="163"/>
      <c r="EO237" s="163"/>
      <c r="EP237" s="163"/>
      <c r="EQ237" s="163"/>
      <c r="ER237" s="163"/>
      <c r="ES237" s="163"/>
      <c r="ET237" s="163"/>
      <c r="EU237" s="163"/>
      <c r="EV237" s="163"/>
      <c r="EW237" s="163"/>
      <c r="EX237" s="163"/>
      <c r="EY237" s="163"/>
      <c r="EZ237" s="163"/>
      <c r="FA237" s="163"/>
      <c r="FB237" s="163"/>
      <c r="FC237" s="163"/>
      <c r="FD237" s="163"/>
      <c r="FE237" s="163"/>
      <c r="FF237" s="163"/>
      <c r="FG237" s="163"/>
      <c r="FH237" s="163"/>
      <c r="FI237" s="163"/>
      <c r="FJ237" s="163"/>
      <c r="FK237" s="163"/>
      <c r="FL237" s="163"/>
      <c r="FM237" s="163"/>
      <c r="FN237" s="163"/>
      <c r="FO237" s="163"/>
      <c r="FP237" s="163"/>
      <c r="FQ237" s="163"/>
      <c r="FR237" s="163"/>
      <c r="FS237" s="163"/>
      <c r="FT237" s="163"/>
      <c r="FU237" s="163"/>
      <c r="FV237" s="163"/>
      <c r="FW237" s="163"/>
      <c r="FX237" s="163"/>
      <c r="FY237" s="163"/>
      <c r="FZ237" s="163"/>
      <c r="GA237" s="163"/>
      <c r="GB237" s="163"/>
      <c r="GC237" s="163"/>
      <c r="GD237" s="163"/>
      <c r="GE237" s="163"/>
      <c r="GF237" s="163"/>
      <c r="GG237" s="163"/>
      <c r="GH237" s="163"/>
      <c r="GI237" s="163"/>
      <c r="GJ237" s="163"/>
      <c r="GK237" s="163"/>
      <c r="GL237" s="163"/>
      <c r="GM237" s="163"/>
      <c r="GN237" s="163"/>
      <c r="GO237" s="163"/>
      <c r="GP237" s="163"/>
      <c r="GQ237" s="163"/>
      <c r="GR237" s="163"/>
      <c r="GS237" s="163"/>
      <c r="GT237" s="163"/>
      <c r="GU237" s="163"/>
      <c r="GV237" s="163"/>
      <c r="GW237" s="163"/>
      <c r="GX237" s="163"/>
      <c r="GY237" s="163"/>
      <c r="GZ237" s="163"/>
      <c r="HA237" s="163"/>
      <c r="HB237" s="163"/>
      <c r="HC237" s="163"/>
      <c r="HD237" s="163"/>
      <c r="HE237" s="163"/>
      <c r="HF237" s="163"/>
    </row>
    <row r="238" spans="1:214" outlineLevel="1" x14ac:dyDescent="0.2">
      <c r="A238" s="163"/>
      <c r="B238" s="177" t="s">
        <v>249</v>
      </c>
      <c r="C238" s="173">
        <v>2025</v>
      </c>
      <c r="D238" s="163"/>
      <c r="E238" s="163" t="s">
        <v>79</v>
      </c>
      <c r="F238" s="163"/>
      <c r="G238" s="163"/>
      <c r="H238" s="163"/>
      <c r="I238" s="163"/>
      <c r="J238" s="70"/>
      <c r="K238" s="178"/>
      <c r="L238" s="178"/>
      <c r="M238" s="178"/>
      <c r="N238" s="178"/>
      <c r="O238" s="178"/>
      <c r="P238" s="178"/>
      <c r="Q238" s="178"/>
      <c r="R238" s="178"/>
      <c r="S238" s="178"/>
      <c r="T238" s="85">
        <f t="shared" si="21"/>
        <v>0.14409565467405711</v>
      </c>
      <c r="U238" s="85">
        <f t="shared" si="22"/>
        <v>0.12744788528306103</v>
      </c>
      <c r="V238" s="85">
        <f t="shared" si="23"/>
        <v>0.11272347871881151</v>
      </c>
      <c r="W238" s="85">
        <f t="shared" si="24"/>
        <v>9.9700223556076287E-2</v>
      </c>
      <c r="X238" s="85">
        <f t="shared" si="25"/>
        <v>8.8181581069967124E-2</v>
      </c>
      <c r="Y238" s="163"/>
      <c r="Z238" s="163"/>
      <c r="AA238" s="163"/>
      <c r="AB238" s="163"/>
      <c r="AC238" s="163"/>
      <c r="AD238" s="163"/>
      <c r="AE238" s="163"/>
      <c r="AF238" s="163"/>
      <c r="AG238" s="163"/>
      <c r="AH238" s="163"/>
      <c r="AI238" s="163"/>
      <c r="AJ238" s="163"/>
      <c r="AK238" s="163"/>
      <c r="AL238" s="163"/>
      <c r="AM238" s="163"/>
      <c r="AN238" s="163"/>
      <c r="AO238" s="163"/>
      <c r="AP238" s="163"/>
      <c r="AQ238" s="163"/>
      <c r="AR238" s="163"/>
      <c r="AS238" s="163"/>
      <c r="AT238" s="163"/>
      <c r="AU238" s="163"/>
      <c r="AV238" s="163"/>
      <c r="AW238" s="163"/>
      <c r="AX238" s="163"/>
      <c r="AY238" s="163"/>
      <c r="AZ238" s="163"/>
      <c r="BA238" s="163"/>
      <c r="BB238" s="163"/>
      <c r="BC238" s="163"/>
      <c r="BD238" s="163"/>
      <c r="BE238" s="163"/>
      <c r="BF238" s="163"/>
      <c r="BG238" s="163"/>
      <c r="BH238" s="163"/>
      <c r="BI238" s="163"/>
      <c r="BJ238" s="163"/>
      <c r="BK238" s="163"/>
      <c r="BL238" s="163"/>
      <c r="BM238" s="163"/>
      <c r="BN238" s="163"/>
      <c r="BO238" s="163"/>
      <c r="BP238" s="163"/>
      <c r="BQ238" s="163"/>
      <c r="BR238" s="163"/>
      <c r="BS238" s="163"/>
      <c r="BT238" s="163"/>
      <c r="BU238" s="163"/>
      <c r="BV238" s="163"/>
      <c r="BW238" s="163"/>
      <c r="BX238" s="163"/>
      <c r="BY238" s="163"/>
      <c r="BZ238" s="163"/>
      <c r="CA238" s="163"/>
      <c r="CB238" s="163"/>
      <c r="CC238" s="163"/>
      <c r="CD238" s="163"/>
      <c r="CE238" s="163"/>
      <c r="CF238" s="163"/>
      <c r="CG238" s="163"/>
      <c r="CH238" s="163"/>
      <c r="CI238" s="163"/>
      <c r="CJ238" s="163"/>
      <c r="CK238" s="163"/>
      <c r="CL238" s="163"/>
      <c r="CM238" s="163"/>
      <c r="CN238" s="163"/>
      <c r="CO238" s="163"/>
      <c r="CP238" s="163"/>
      <c r="CQ238" s="163"/>
      <c r="CR238" s="163"/>
      <c r="CS238" s="163"/>
      <c r="CT238" s="163"/>
      <c r="CU238" s="163"/>
      <c r="CV238" s="163"/>
      <c r="CW238" s="163"/>
      <c r="CX238" s="163"/>
      <c r="CY238" s="163"/>
      <c r="CZ238" s="163"/>
      <c r="DA238" s="163"/>
      <c r="DB238" s="163"/>
      <c r="DC238" s="163"/>
      <c r="DD238" s="163"/>
      <c r="DE238" s="163"/>
      <c r="DF238" s="163"/>
      <c r="DG238" s="163"/>
      <c r="DH238" s="163"/>
      <c r="DI238" s="163"/>
      <c r="DJ238" s="163"/>
      <c r="DK238" s="163"/>
      <c r="DL238" s="163"/>
      <c r="DM238" s="163"/>
      <c r="DN238" s="163"/>
      <c r="DO238" s="163"/>
      <c r="DP238" s="163"/>
      <c r="DQ238" s="163"/>
      <c r="DR238" s="163"/>
      <c r="DS238" s="163"/>
      <c r="DT238" s="163"/>
      <c r="DU238" s="163"/>
      <c r="DV238" s="163"/>
      <c r="DW238" s="163"/>
      <c r="DX238" s="163"/>
      <c r="DY238" s="163"/>
      <c r="DZ238" s="163"/>
      <c r="EA238" s="163"/>
      <c r="EB238" s="163"/>
      <c r="EC238" s="163"/>
      <c r="ED238" s="163"/>
      <c r="EE238" s="163"/>
      <c r="EF238" s="163"/>
      <c r="EG238" s="163"/>
      <c r="EH238" s="163"/>
      <c r="EI238" s="163"/>
      <c r="EJ238" s="163"/>
      <c r="EK238" s="163"/>
      <c r="EL238" s="163"/>
      <c r="EM238" s="163"/>
      <c r="EN238" s="163"/>
      <c r="EO238" s="163"/>
      <c r="EP238" s="163"/>
      <c r="EQ238" s="163"/>
      <c r="ER238" s="163"/>
      <c r="ES238" s="163"/>
      <c r="ET238" s="163"/>
      <c r="EU238" s="163"/>
      <c r="EV238" s="163"/>
      <c r="EW238" s="163"/>
      <c r="EX238" s="163"/>
      <c r="EY238" s="163"/>
      <c r="EZ238" s="163"/>
      <c r="FA238" s="163"/>
      <c r="FB238" s="163"/>
      <c r="FC238" s="163"/>
      <c r="FD238" s="163"/>
      <c r="FE238" s="163"/>
      <c r="FF238" s="163"/>
      <c r="FG238" s="163"/>
      <c r="FH238" s="163"/>
      <c r="FI238" s="163"/>
      <c r="FJ238" s="163"/>
      <c r="FK238" s="163"/>
      <c r="FL238" s="163"/>
      <c r="FM238" s="163"/>
      <c r="FN238" s="163"/>
      <c r="FO238" s="163"/>
      <c r="FP238" s="163"/>
      <c r="FQ238" s="163"/>
      <c r="FR238" s="163"/>
      <c r="FS238" s="163"/>
      <c r="FT238" s="163"/>
      <c r="FU238" s="163"/>
      <c r="FV238" s="163"/>
      <c r="FW238" s="163"/>
      <c r="FX238" s="163"/>
      <c r="FY238" s="163"/>
      <c r="FZ238" s="163"/>
      <c r="GA238" s="163"/>
      <c r="GB238" s="163"/>
      <c r="GC238" s="163"/>
      <c r="GD238" s="163"/>
      <c r="GE238" s="163"/>
      <c r="GF238" s="163"/>
      <c r="GG238" s="163"/>
      <c r="GH238" s="163"/>
      <c r="GI238" s="163"/>
      <c r="GJ238" s="163"/>
      <c r="GK238" s="163"/>
      <c r="GL238" s="163"/>
      <c r="GM238" s="163"/>
      <c r="GN238" s="163"/>
      <c r="GO238" s="163"/>
      <c r="GP238" s="163"/>
      <c r="GQ238" s="163"/>
      <c r="GR238" s="163"/>
      <c r="GS238" s="163"/>
      <c r="GT238" s="163"/>
      <c r="GU238" s="163"/>
      <c r="GV238" s="163"/>
      <c r="GW238" s="163"/>
      <c r="GX238" s="163"/>
      <c r="GY238" s="163"/>
      <c r="GZ238" s="163"/>
      <c r="HA238" s="163"/>
      <c r="HB238" s="163"/>
      <c r="HC238" s="163"/>
      <c r="HD238" s="163"/>
      <c r="HE238" s="163"/>
      <c r="HF238" s="163"/>
    </row>
    <row r="239" spans="1:214" outlineLevel="1" x14ac:dyDescent="0.2">
      <c r="A239" s="163"/>
      <c r="B239" s="177" t="s">
        <v>249</v>
      </c>
      <c r="C239" s="173">
        <v>2026</v>
      </c>
      <c r="D239" s="163"/>
      <c r="E239" s="163" t="s">
        <v>79</v>
      </c>
      <c r="F239" s="163"/>
      <c r="G239" s="163"/>
      <c r="H239" s="163"/>
      <c r="I239" s="163"/>
      <c r="J239" s="70"/>
      <c r="K239" s="178"/>
      <c r="L239" s="178"/>
      <c r="M239" s="178"/>
      <c r="N239" s="178"/>
      <c r="O239" s="178"/>
      <c r="P239" s="178"/>
      <c r="Q239" s="178"/>
      <c r="R239" s="178"/>
      <c r="S239" s="178"/>
      <c r="T239" s="85">
        <f t="shared" si="21"/>
        <v>0.17362052597692459</v>
      </c>
      <c r="U239" s="85">
        <f t="shared" si="22"/>
        <v>0.15356166657172376</v>
      </c>
      <c r="V239" s="85">
        <f t="shared" si="23"/>
        <v>0.13582026265384872</v>
      </c>
      <c r="W239" s="85">
        <f t="shared" si="24"/>
        <v>0.12012857218337353</v>
      </c>
      <c r="X239" s="85">
        <f t="shared" si="25"/>
        <v>0.10624978609851818</v>
      </c>
      <c r="Y239" s="163"/>
      <c r="Z239" s="163"/>
      <c r="AA239" s="163"/>
      <c r="AB239" s="163"/>
      <c r="AC239" s="163"/>
      <c r="AD239" s="163"/>
      <c r="AE239" s="163"/>
      <c r="AF239" s="163"/>
      <c r="AG239" s="163"/>
      <c r="AH239" s="163"/>
      <c r="AI239" s="163"/>
      <c r="AJ239" s="163"/>
      <c r="AK239" s="163"/>
      <c r="AL239" s="163"/>
      <c r="AM239" s="163"/>
      <c r="AN239" s="163"/>
      <c r="AO239" s="163"/>
      <c r="AP239" s="163"/>
      <c r="AQ239" s="163"/>
      <c r="AR239" s="163"/>
      <c r="AS239" s="163"/>
      <c r="AT239" s="163"/>
      <c r="AU239" s="163"/>
      <c r="AV239" s="163"/>
      <c r="AW239" s="163"/>
      <c r="AX239" s="163"/>
      <c r="AY239" s="163"/>
      <c r="AZ239" s="163"/>
      <c r="BA239" s="163"/>
      <c r="BB239" s="163"/>
      <c r="BC239" s="163"/>
      <c r="BD239" s="163"/>
      <c r="BE239" s="163"/>
      <c r="BF239" s="163"/>
      <c r="BG239" s="163"/>
      <c r="BH239" s="163"/>
      <c r="BI239" s="163"/>
      <c r="BJ239" s="163"/>
      <c r="BK239" s="163"/>
      <c r="BL239" s="163"/>
      <c r="BM239" s="163"/>
      <c r="BN239" s="163"/>
      <c r="BO239" s="163"/>
      <c r="BP239" s="163"/>
      <c r="BQ239" s="163"/>
      <c r="BR239" s="163"/>
      <c r="BS239" s="163"/>
      <c r="BT239" s="163"/>
      <c r="BU239" s="163"/>
      <c r="BV239" s="163"/>
      <c r="BW239" s="163"/>
      <c r="BX239" s="163"/>
      <c r="BY239" s="163"/>
      <c r="BZ239" s="163"/>
      <c r="CA239" s="163"/>
      <c r="CB239" s="163"/>
      <c r="CC239" s="163"/>
      <c r="CD239" s="163"/>
      <c r="CE239" s="163"/>
      <c r="CF239" s="163"/>
      <c r="CG239" s="163"/>
      <c r="CH239" s="163"/>
      <c r="CI239" s="163"/>
      <c r="CJ239" s="163"/>
      <c r="CK239" s="163"/>
      <c r="CL239" s="163"/>
      <c r="CM239" s="163"/>
      <c r="CN239" s="163"/>
      <c r="CO239" s="163"/>
      <c r="CP239" s="163"/>
      <c r="CQ239" s="163"/>
      <c r="CR239" s="163"/>
      <c r="CS239" s="163"/>
      <c r="CT239" s="163"/>
      <c r="CU239" s="163"/>
      <c r="CV239" s="163"/>
      <c r="CW239" s="163"/>
      <c r="CX239" s="163"/>
      <c r="CY239" s="163"/>
      <c r="CZ239" s="163"/>
      <c r="DA239" s="163"/>
      <c r="DB239" s="163"/>
      <c r="DC239" s="163"/>
      <c r="DD239" s="163"/>
      <c r="DE239" s="163"/>
      <c r="DF239" s="163"/>
      <c r="DG239" s="163"/>
      <c r="DH239" s="163"/>
      <c r="DI239" s="163"/>
      <c r="DJ239" s="163"/>
      <c r="DK239" s="163"/>
      <c r="DL239" s="163"/>
      <c r="DM239" s="163"/>
      <c r="DN239" s="163"/>
      <c r="DO239" s="163"/>
      <c r="DP239" s="163"/>
      <c r="DQ239" s="163"/>
      <c r="DR239" s="163"/>
      <c r="DS239" s="163"/>
      <c r="DT239" s="163"/>
      <c r="DU239" s="163"/>
      <c r="DV239" s="163"/>
      <c r="DW239" s="163"/>
      <c r="DX239" s="163"/>
      <c r="DY239" s="163"/>
      <c r="DZ239" s="163"/>
      <c r="EA239" s="163"/>
      <c r="EB239" s="163"/>
      <c r="EC239" s="163"/>
      <c r="ED239" s="163"/>
      <c r="EE239" s="163"/>
      <c r="EF239" s="163"/>
      <c r="EG239" s="163"/>
      <c r="EH239" s="163"/>
      <c r="EI239" s="163"/>
      <c r="EJ239" s="163"/>
      <c r="EK239" s="163"/>
      <c r="EL239" s="163"/>
      <c r="EM239" s="163"/>
      <c r="EN239" s="163"/>
      <c r="EO239" s="163"/>
      <c r="EP239" s="163"/>
      <c r="EQ239" s="163"/>
      <c r="ER239" s="163"/>
      <c r="ES239" s="163"/>
      <c r="ET239" s="163"/>
      <c r="EU239" s="163"/>
      <c r="EV239" s="163"/>
      <c r="EW239" s="163"/>
      <c r="EX239" s="163"/>
      <c r="EY239" s="163"/>
      <c r="EZ239" s="163"/>
      <c r="FA239" s="163"/>
      <c r="FB239" s="163"/>
      <c r="FC239" s="163"/>
      <c r="FD239" s="163"/>
      <c r="FE239" s="163"/>
      <c r="FF239" s="163"/>
      <c r="FG239" s="163"/>
      <c r="FH239" s="163"/>
      <c r="FI239" s="163"/>
      <c r="FJ239" s="163"/>
      <c r="FK239" s="163"/>
      <c r="FL239" s="163"/>
      <c r="FM239" s="163"/>
      <c r="FN239" s="163"/>
      <c r="FO239" s="163"/>
      <c r="FP239" s="163"/>
      <c r="FQ239" s="163"/>
      <c r="FR239" s="163"/>
      <c r="FS239" s="163"/>
      <c r="FT239" s="163"/>
      <c r="FU239" s="163"/>
      <c r="FV239" s="163"/>
      <c r="FW239" s="163"/>
      <c r="FX239" s="163"/>
      <c r="FY239" s="163"/>
      <c r="FZ239" s="163"/>
      <c r="GA239" s="163"/>
      <c r="GB239" s="163"/>
      <c r="GC239" s="163"/>
      <c r="GD239" s="163"/>
      <c r="GE239" s="163"/>
      <c r="GF239" s="163"/>
      <c r="GG239" s="163"/>
      <c r="GH239" s="163"/>
      <c r="GI239" s="163"/>
      <c r="GJ239" s="163"/>
      <c r="GK239" s="163"/>
      <c r="GL239" s="163"/>
      <c r="GM239" s="163"/>
      <c r="GN239" s="163"/>
      <c r="GO239" s="163"/>
      <c r="GP239" s="163"/>
      <c r="GQ239" s="163"/>
      <c r="GR239" s="163"/>
      <c r="GS239" s="163"/>
      <c r="GT239" s="163"/>
      <c r="GU239" s="163"/>
      <c r="GV239" s="163"/>
      <c r="GW239" s="163"/>
      <c r="GX239" s="163"/>
      <c r="GY239" s="163"/>
      <c r="GZ239" s="163"/>
      <c r="HA239" s="163"/>
      <c r="HB239" s="163"/>
      <c r="HC239" s="163"/>
      <c r="HD239" s="163"/>
      <c r="HE239" s="163"/>
      <c r="HF239" s="163"/>
    </row>
    <row r="240" spans="1:214" outlineLevel="1" x14ac:dyDescent="0.2">
      <c r="A240" s="163"/>
      <c r="B240" s="177" t="s">
        <v>249</v>
      </c>
      <c r="C240" s="173">
        <v>2027</v>
      </c>
      <c r="D240" s="163"/>
      <c r="E240" s="163" t="s">
        <v>79</v>
      </c>
      <c r="F240" s="163"/>
      <c r="G240" s="163"/>
      <c r="H240" s="163"/>
      <c r="I240" s="163"/>
      <c r="J240" s="70"/>
      <c r="K240" s="178"/>
      <c r="L240" s="178"/>
      <c r="M240" s="178"/>
      <c r="N240" s="178"/>
      <c r="O240" s="178"/>
      <c r="P240" s="178"/>
      <c r="Q240" s="178"/>
      <c r="R240" s="178"/>
      <c r="S240" s="178"/>
      <c r="T240" s="85">
        <f t="shared" si="21"/>
        <v>0.1635926571626013</v>
      </c>
      <c r="U240" s="85">
        <f t="shared" si="22"/>
        <v>0.14469234516732504</v>
      </c>
      <c r="V240" s="85">
        <f t="shared" si="23"/>
        <v>0.12797563847386698</v>
      </c>
      <c r="W240" s="85">
        <f t="shared" si="24"/>
        <v>0.11319025912431194</v>
      </c>
      <c r="X240" s="85">
        <f t="shared" si="25"/>
        <v>0.1001130755307397</v>
      </c>
      <c r="Y240" s="163"/>
      <c r="Z240" s="163"/>
      <c r="AA240" s="163"/>
      <c r="AB240" s="163"/>
      <c r="AC240" s="163"/>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c r="AX240" s="163"/>
      <c r="AY240" s="163"/>
      <c r="AZ240" s="163"/>
      <c r="BA240" s="163"/>
      <c r="BB240" s="163"/>
      <c r="BC240" s="163"/>
      <c r="BD240" s="163"/>
      <c r="BE240" s="163"/>
      <c r="BF240" s="163"/>
      <c r="BG240" s="163"/>
      <c r="BH240" s="163"/>
      <c r="BI240" s="163"/>
      <c r="BJ240" s="163"/>
      <c r="BK240" s="163"/>
      <c r="BL240" s="163"/>
      <c r="BM240" s="163"/>
      <c r="BN240" s="163"/>
      <c r="BO240" s="163"/>
      <c r="BP240" s="163"/>
      <c r="BQ240" s="163"/>
      <c r="BR240" s="163"/>
      <c r="BS240" s="163"/>
      <c r="BT240" s="163"/>
      <c r="BU240" s="163"/>
      <c r="BV240" s="163"/>
      <c r="BW240" s="163"/>
      <c r="BX240" s="163"/>
      <c r="BY240" s="163"/>
      <c r="BZ240" s="163"/>
      <c r="CA240" s="163"/>
      <c r="CB240" s="163"/>
      <c r="CC240" s="163"/>
      <c r="CD240" s="163"/>
      <c r="CE240" s="163"/>
      <c r="CF240" s="163"/>
      <c r="CG240" s="163"/>
      <c r="CH240" s="163"/>
      <c r="CI240" s="163"/>
      <c r="CJ240" s="163"/>
      <c r="CK240" s="163"/>
      <c r="CL240" s="163"/>
      <c r="CM240" s="163"/>
      <c r="CN240" s="163"/>
      <c r="CO240" s="163"/>
      <c r="CP240" s="163"/>
      <c r="CQ240" s="163"/>
      <c r="CR240" s="163"/>
      <c r="CS240" s="163"/>
      <c r="CT240" s="163"/>
      <c r="CU240" s="163"/>
      <c r="CV240" s="163"/>
      <c r="CW240" s="163"/>
      <c r="CX240" s="163"/>
      <c r="CY240" s="163"/>
      <c r="CZ240" s="163"/>
      <c r="DA240" s="163"/>
      <c r="DB240" s="163"/>
      <c r="DC240" s="163"/>
      <c r="DD240" s="163"/>
      <c r="DE240" s="163"/>
      <c r="DF240" s="163"/>
      <c r="DG240" s="163"/>
      <c r="DH240" s="163"/>
      <c r="DI240" s="163"/>
      <c r="DJ240" s="163"/>
      <c r="DK240" s="163"/>
      <c r="DL240" s="163"/>
      <c r="DM240" s="163"/>
      <c r="DN240" s="163"/>
      <c r="DO240" s="163"/>
      <c r="DP240" s="163"/>
      <c r="DQ240" s="163"/>
      <c r="DR240" s="163"/>
      <c r="DS240" s="163"/>
      <c r="DT240" s="163"/>
      <c r="DU240" s="163"/>
      <c r="DV240" s="163"/>
      <c r="DW240" s="163"/>
      <c r="DX240" s="163"/>
      <c r="DY240" s="163"/>
      <c r="DZ240" s="163"/>
      <c r="EA240" s="163"/>
      <c r="EB240" s="163"/>
      <c r="EC240" s="163"/>
      <c r="ED240" s="163"/>
      <c r="EE240" s="163"/>
      <c r="EF240" s="163"/>
      <c r="EG240" s="163"/>
      <c r="EH240" s="163"/>
      <c r="EI240" s="163"/>
      <c r="EJ240" s="163"/>
      <c r="EK240" s="163"/>
      <c r="EL240" s="163"/>
      <c r="EM240" s="163"/>
      <c r="EN240" s="163"/>
      <c r="EO240" s="163"/>
      <c r="EP240" s="163"/>
      <c r="EQ240" s="163"/>
      <c r="ER240" s="163"/>
      <c r="ES240" s="163"/>
      <c r="ET240" s="163"/>
      <c r="EU240" s="163"/>
      <c r="EV240" s="163"/>
      <c r="EW240" s="163"/>
      <c r="EX240" s="163"/>
      <c r="EY240" s="163"/>
      <c r="EZ240" s="163"/>
      <c r="FA240" s="163"/>
      <c r="FB240" s="163"/>
      <c r="FC240" s="163"/>
      <c r="FD240" s="163"/>
      <c r="FE240" s="163"/>
      <c r="FF240" s="163"/>
      <c r="FG240" s="163"/>
      <c r="FH240" s="163"/>
      <c r="FI240" s="163"/>
      <c r="FJ240" s="163"/>
      <c r="FK240" s="163"/>
      <c r="FL240" s="163"/>
      <c r="FM240" s="163"/>
      <c r="FN240" s="163"/>
      <c r="FO240" s="163"/>
      <c r="FP240" s="163"/>
      <c r="FQ240" s="163"/>
      <c r="FR240" s="163"/>
      <c r="FS240" s="163"/>
      <c r="FT240" s="163"/>
      <c r="FU240" s="163"/>
      <c r="FV240" s="163"/>
      <c r="FW240" s="163"/>
      <c r="FX240" s="163"/>
      <c r="FY240" s="163"/>
      <c r="FZ240" s="163"/>
      <c r="GA240" s="163"/>
      <c r="GB240" s="163"/>
      <c r="GC240" s="163"/>
      <c r="GD240" s="163"/>
      <c r="GE240" s="163"/>
      <c r="GF240" s="163"/>
      <c r="GG240" s="163"/>
      <c r="GH240" s="163"/>
      <c r="GI240" s="163"/>
      <c r="GJ240" s="163"/>
      <c r="GK240" s="163"/>
      <c r="GL240" s="163"/>
      <c r="GM240" s="163"/>
      <c r="GN240" s="163"/>
      <c r="GO240" s="163"/>
      <c r="GP240" s="163"/>
      <c r="GQ240" s="163"/>
      <c r="GR240" s="163"/>
      <c r="GS240" s="163"/>
      <c r="GT240" s="163"/>
      <c r="GU240" s="163"/>
      <c r="GV240" s="163"/>
      <c r="GW240" s="163"/>
      <c r="GX240" s="163"/>
      <c r="GY240" s="163"/>
      <c r="GZ240" s="163"/>
      <c r="HA240" s="163"/>
      <c r="HB240" s="163"/>
      <c r="HC240" s="163"/>
      <c r="HD240" s="163"/>
      <c r="HE240" s="163"/>
      <c r="HF240" s="163"/>
    </row>
    <row r="241" spans="1:214" outlineLevel="1" x14ac:dyDescent="0.2">
      <c r="A241" s="163"/>
      <c r="B241" s="177" t="s">
        <v>249</v>
      </c>
      <c r="C241" s="173">
        <v>2028</v>
      </c>
      <c r="D241" s="163"/>
      <c r="E241" s="163" t="s">
        <v>79</v>
      </c>
      <c r="F241" s="163"/>
      <c r="G241" s="163"/>
      <c r="H241" s="163"/>
      <c r="I241" s="163"/>
      <c r="J241" s="70"/>
      <c r="K241" s="178"/>
      <c r="L241" s="178"/>
      <c r="M241" s="178"/>
      <c r="N241" s="178"/>
      <c r="O241" s="178"/>
      <c r="P241" s="178"/>
      <c r="Q241" s="178"/>
      <c r="R241" s="178"/>
      <c r="S241" s="178"/>
      <c r="T241" s="85"/>
      <c r="U241" s="85">
        <f t="shared" si="22"/>
        <v>0.16432854037475703</v>
      </c>
      <c r="V241" s="85">
        <f t="shared" si="23"/>
        <v>0.14534320975735518</v>
      </c>
      <c r="W241" s="85">
        <f t="shared" si="24"/>
        <v>0.12855130687825159</v>
      </c>
      <c r="X241" s="85">
        <f t="shared" si="25"/>
        <v>0.11369941896628669</v>
      </c>
      <c r="Y241" s="163"/>
      <c r="Z241" s="163"/>
      <c r="AA241" s="163"/>
      <c r="AB241" s="163"/>
      <c r="AC241" s="163"/>
      <c r="AD241" s="163"/>
      <c r="AE241" s="163"/>
      <c r="AF241" s="163"/>
      <c r="AG241" s="163"/>
      <c r="AH241" s="163"/>
      <c r="AI241" s="163"/>
      <c r="AJ241" s="163"/>
      <c r="AK241" s="163"/>
      <c r="AL241" s="163"/>
      <c r="AM241" s="163"/>
      <c r="AN241" s="163"/>
      <c r="AO241" s="163"/>
      <c r="AP241" s="163"/>
      <c r="AQ241" s="163"/>
      <c r="AR241" s="163"/>
      <c r="AS241" s="163"/>
      <c r="AT241" s="163"/>
      <c r="AU241" s="163"/>
      <c r="AV241" s="163"/>
      <c r="AW241" s="163"/>
      <c r="AX241" s="163"/>
      <c r="AY241" s="163"/>
      <c r="AZ241" s="163"/>
      <c r="BA241" s="163"/>
      <c r="BB241" s="163"/>
      <c r="BC241" s="163"/>
      <c r="BD241" s="163"/>
      <c r="BE241" s="163"/>
      <c r="BF241" s="163"/>
      <c r="BG241" s="163"/>
      <c r="BH241" s="163"/>
      <c r="BI241" s="163"/>
      <c r="BJ241" s="163"/>
      <c r="BK241" s="163"/>
      <c r="BL241" s="163"/>
      <c r="BM241" s="163"/>
      <c r="BN241" s="163"/>
      <c r="BO241" s="163"/>
      <c r="BP241" s="163"/>
      <c r="BQ241" s="163"/>
      <c r="BR241" s="163"/>
      <c r="BS241" s="163"/>
      <c r="BT241" s="163"/>
      <c r="BU241" s="163"/>
      <c r="BV241" s="163"/>
      <c r="BW241" s="163"/>
      <c r="BX241" s="163"/>
      <c r="BY241" s="163"/>
      <c r="BZ241" s="163"/>
      <c r="CA241" s="163"/>
      <c r="CB241" s="163"/>
      <c r="CC241" s="163"/>
      <c r="CD241" s="163"/>
      <c r="CE241" s="163"/>
      <c r="CF241" s="163"/>
      <c r="CG241" s="163"/>
      <c r="CH241" s="163"/>
      <c r="CI241" s="163"/>
      <c r="CJ241" s="163"/>
      <c r="CK241" s="163"/>
      <c r="CL241" s="163"/>
      <c r="CM241" s="163"/>
      <c r="CN241" s="163"/>
      <c r="CO241" s="163"/>
      <c r="CP241" s="163"/>
      <c r="CQ241" s="163"/>
      <c r="CR241" s="163"/>
      <c r="CS241" s="163"/>
      <c r="CT241" s="163"/>
      <c r="CU241" s="163"/>
      <c r="CV241" s="163"/>
      <c r="CW241" s="163"/>
      <c r="CX241" s="163"/>
      <c r="CY241" s="163"/>
      <c r="CZ241" s="163"/>
      <c r="DA241" s="163"/>
      <c r="DB241" s="163"/>
      <c r="DC241" s="163"/>
      <c r="DD241" s="163"/>
      <c r="DE241" s="163"/>
      <c r="DF241" s="163"/>
      <c r="DG241" s="163"/>
      <c r="DH241" s="163"/>
      <c r="DI241" s="163"/>
      <c r="DJ241" s="163"/>
      <c r="DK241" s="163"/>
      <c r="DL241" s="163"/>
      <c r="DM241" s="163"/>
      <c r="DN241" s="163"/>
      <c r="DO241" s="163"/>
      <c r="DP241" s="163"/>
      <c r="DQ241" s="163"/>
      <c r="DR241" s="163"/>
      <c r="DS241" s="163"/>
      <c r="DT241" s="163"/>
      <c r="DU241" s="163"/>
      <c r="DV241" s="163"/>
      <c r="DW241" s="163"/>
      <c r="DX241" s="163"/>
      <c r="DY241" s="163"/>
      <c r="DZ241" s="163"/>
      <c r="EA241" s="163"/>
      <c r="EB241" s="163"/>
      <c r="EC241" s="163"/>
      <c r="ED241" s="163"/>
      <c r="EE241" s="163"/>
      <c r="EF241" s="163"/>
      <c r="EG241" s="163"/>
      <c r="EH241" s="163"/>
      <c r="EI241" s="163"/>
      <c r="EJ241" s="163"/>
      <c r="EK241" s="163"/>
      <c r="EL241" s="163"/>
      <c r="EM241" s="163"/>
      <c r="EN241" s="163"/>
      <c r="EO241" s="163"/>
      <c r="EP241" s="163"/>
      <c r="EQ241" s="163"/>
      <c r="ER241" s="163"/>
      <c r="ES241" s="163"/>
      <c r="ET241" s="163"/>
      <c r="EU241" s="163"/>
      <c r="EV241" s="163"/>
      <c r="EW241" s="163"/>
      <c r="EX241" s="163"/>
      <c r="EY241" s="163"/>
      <c r="EZ241" s="163"/>
      <c r="FA241" s="163"/>
      <c r="FB241" s="163"/>
      <c r="FC241" s="163"/>
      <c r="FD241" s="163"/>
      <c r="FE241" s="163"/>
      <c r="FF241" s="163"/>
      <c r="FG241" s="163"/>
      <c r="FH241" s="163"/>
      <c r="FI241" s="163"/>
      <c r="FJ241" s="163"/>
      <c r="FK241" s="163"/>
      <c r="FL241" s="163"/>
      <c r="FM241" s="163"/>
      <c r="FN241" s="163"/>
      <c r="FO241" s="163"/>
      <c r="FP241" s="163"/>
      <c r="FQ241" s="163"/>
      <c r="FR241" s="163"/>
      <c r="FS241" s="163"/>
      <c r="FT241" s="163"/>
      <c r="FU241" s="163"/>
      <c r="FV241" s="163"/>
      <c r="FW241" s="163"/>
      <c r="FX241" s="163"/>
      <c r="FY241" s="163"/>
      <c r="FZ241" s="163"/>
      <c r="GA241" s="163"/>
      <c r="GB241" s="163"/>
      <c r="GC241" s="163"/>
      <c r="GD241" s="163"/>
      <c r="GE241" s="163"/>
      <c r="GF241" s="163"/>
      <c r="GG241" s="163"/>
      <c r="GH241" s="163"/>
      <c r="GI241" s="163"/>
      <c r="GJ241" s="163"/>
      <c r="GK241" s="163"/>
      <c r="GL241" s="163"/>
      <c r="GM241" s="163"/>
      <c r="GN241" s="163"/>
      <c r="GO241" s="163"/>
      <c r="GP241" s="163"/>
      <c r="GQ241" s="163"/>
      <c r="GR241" s="163"/>
      <c r="GS241" s="163"/>
      <c r="GT241" s="163"/>
      <c r="GU241" s="163"/>
      <c r="GV241" s="163"/>
      <c r="GW241" s="163"/>
      <c r="GX241" s="163"/>
      <c r="GY241" s="163"/>
      <c r="GZ241" s="163"/>
      <c r="HA241" s="163"/>
      <c r="HB241" s="163"/>
      <c r="HC241" s="163"/>
      <c r="HD241" s="163"/>
      <c r="HE241" s="163"/>
      <c r="HF241" s="163"/>
    </row>
    <row r="242" spans="1:214" outlineLevel="1" x14ac:dyDescent="0.2">
      <c r="A242" s="163"/>
      <c r="B242" s="177" t="s">
        <v>249</v>
      </c>
      <c r="C242" s="173">
        <v>2029</v>
      </c>
      <c r="D242" s="163"/>
      <c r="E242" s="163" t="s">
        <v>79</v>
      </c>
      <c r="F242" s="163"/>
      <c r="G242" s="163"/>
      <c r="H242" s="163"/>
      <c r="I242" s="163"/>
      <c r="J242" s="70"/>
      <c r="K242" s="178"/>
      <c r="L242" s="178"/>
      <c r="M242" s="178"/>
      <c r="N242" s="178"/>
      <c r="O242" s="178"/>
      <c r="P242" s="178"/>
      <c r="Q242" s="178"/>
      <c r="R242" s="178"/>
      <c r="S242" s="178"/>
      <c r="T242" s="85"/>
      <c r="U242" s="85"/>
      <c r="V242" s="85">
        <f t="shared" si="23"/>
        <v>0.16586149554760965</v>
      </c>
      <c r="W242" s="85">
        <f t="shared" si="24"/>
        <v>0.14669905838065841</v>
      </c>
      <c r="X242" s="85">
        <f t="shared" si="25"/>
        <v>0.12975051056135237</v>
      </c>
      <c r="Y242" s="163"/>
      <c r="Z242" s="163"/>
      <c r="AA242" s="163"/>
      <c r="AB242" s="163"/>
      <c r="AC242" s="163"/>
      <c r="AD242" s="163"/>
      <c r="AE242" s="163"/>
      <c r="AF242" s="163"/>
      <c r="AG242" s="163"/>
      <c r="AH242" s="163"/>
      <c r="AI242" s="163"/>
      <c r="AJ242" s="163"/>
      <c r="AK242" s="163"/>
      <c r="AL242" s="163"/>
      <c r="AM242" s="163"/>
      <c r="AN242" s="163"/>
      <c r="AO242" s="163"/>
      <c r="AP242" s="163"/>
      <c r="AQ242" s="163"/>
      <c r="AR242" s="163"/>
      <c r="AS242" s="163"/>
      <c r="AT242" s="163"/>
      <c r="AU242" s="163"/>
      <c r="AV242" s="163"/>
      <c r="AW242" s="163"/>
      <c r="AX242" s="163"/>
      <c r="AY242" s="163"/>
      <c r="AZ242" s="163"/>
      <c r="BA242" s="163"/>
      <c r="BB242" s="163"/>
      <c r="BC242" s="163"/>
      <c r="BD242" s="163"/>
      <c r="BE242" s="163"/>
      <c r="BF242" s="163"/>
      <c r="BG242" s="163"/>
      <c r="BH242" s="163"/>
      <c r="BI242" s="163"/>
      <c r="BJ242" s="163"/>
      <c r="BK242" s="163"/>
      <c r="BL242" s="163"/>
      <c r="BM242" s="163"/>
      <c r="BN242" s="163"/>
      <c r="BO242" s="163"/>
      <c r="BP242" s="163"/>
      <c r="BQ242" s="163"/>
      <c r="BR242" s="163"/>
      <c r="BS242" s="163"/>
      <c r="BT242" s="163"/>
      <c r="BU242" s="163"/>
      <c r="BV242" s="163"/>
      <c r="BW242" s="163"/>
      <c r="BX242" s="163"/>
      <c r="BY242" s="163"/>
      <c r="BZ242" s="163"/>
      <c r="CA242" s="163"/>
      <c r="CB242" s="163"/>
      <c r="CC242" s="163"/>
      <c r="CD242" s="163"/>
      <c r="CE242" s="163"/>
      <c r="CF242" s="163"/>
      <c r="CG242" s="163"/>
      <c r="CH242" s="163"/>
      <c r="CI242" s="163"/>
      <c r="CJ242" s="163"/>
      <c r="CK242" s="163"/>
      <c r="CL242" s="163"/>
      <c r="CM242" s="163"/>
      <c r="CN242" s="163"/>
      <c r="CO242" s="163"/>
      <c r="CP242" s="163"/>
      <c r="CQ242" s="163"/>
      <c r="CR242" s="163"/>
      <c r="CS242" s="163"/>
      <c r="CT242" s="163"/>
      <c r="CU242" s="163"/>
      <c r="CV242" s="163"/>
      <c r="CW242" s="163"/>
      <c r="CX242" s="163"/>
      <c r="CY242" s="163"/>
      <c r="CZ242" s="163"/>
      <c r="DA242" s="163"/>
      <c r="DB242" s="163"/>
      <c r="DC242" s="163"/>
      <c r="DD242" s="163"/>
      <c r="DE242" s="163"/>
      <c r="DF242" s="163"/>
      <c r="DG242" s="163"/>
      <c r="DH242" s="163"/>
      <c r="DI242" s="163"/>
      <c r="DJ242" s="163"/>
      <c r="DK242" s="163"/>
      <c r="DL242" s="163"/>
      <c r="DM242" s="163"/>
      <c r="DN242" s="163"/>
      <c r="DO242" s="163"/>
      <c r="DP242" s="163"/>
      <c r="DQ242" s="163"/>
      <c r="DR242" s="163"/>
      <c r="DS242" s="163"/>
      <c r="DT242" s="163"/>
      <c r="DU242" s="163"/>
      <c r="DV242" s="163"/>
      <c r="DW242" s="163"/>
      <c r="DX242" s="163"/>
      <c r="DY242" s="163"/>
      <c r="DZ242" s="163"/>
      <c r="EA242" s="163"/>
      <c r="EB242" s="163"/>
      <c r="EC242" s="163"/>
      <c r="ED242" s="163"/>
      <c r="EE242" s="163"/>
      <c r="EF242" s="163"/>
      <c r="EG242" s="163"/>
      <c r="EH242" s="163"/>
      <c r="EI242" s="163"/>
      <c r="EJ242" s="163"/>
      <c r="EK242" s="163"/>
      <c r="EL242" s="163"/>
      <c r="EM242" s="163"/>
      <c r="EN242" s="163"/>
      <c r="EO242" s="163"/>
      <c r="EP242" s="163"/>
      <c r="EQ242" s="163"/>
      <c r="ER242" s="163"/>
      <c r="ES242" s="163"/>
      <c r="ET242" s="163"/>
      <c r="EU242" s="163"/>
      <c r="EV242" s="163"/>
      <c r="EW242" s="163"/>
      <c r="EX242" s="163"/>
      <c r="EY242" s="163"/>
      <c r="EZ242" s="163"/>
      <c r="FA242" s="163"/>
      <c r="FB242" s="163"/>
      <c r="FC242" s="163"/>
      <c r="FD242" s="163"/>
      <c r="FE242" s="163"/>
      <c r="FF242" s="163"/>
      <c r="FG242" s="163"/>
      <c r="FH242" s="163"/>
      <c r="FI242" s="163"/>
      <c r="FJ242" s="163"/>
      <c r="FK242" s="163"/>
      <c r="FL242" s="163"/>
      <c r="FM242" s="163"/>
      <c r="FN242" s="163"/>
      <c r="FO242" s="163"/>
      <c r="FP242" s="163"/>
      <c r="FQ242" s="163"/>
      <c r="FR242" s="163"/>
      <c r="FS242" s="163"/>
      <c r="FT242" s="163"/>
      <c r="FU242" s="163"/>
      <c r="FV242" s="163"/>
      <c r="FW242" s="163"/>
      <c r="FX242" s="163"/>
      <c r="FY242" s="163"/>
      <c r="FZ242" s="163"/>
      <c r="GA242" s="163"/>
      <c r="GB242" s="163"/>
      <c r="GC242" s="163"/>
      <c r="GD242" s="163"/>
      <c r="GE242" s="163"/>
      <c r="GF242" s="163"/>
      <c r="GG242" s="163"/>
      <c r="GH242" s="163"/>
      <c r="GI242" s="163"/>
      <c r="GJ242" s="163"/>
      <c r="GK242" s="163"/>
      <c r="GL242" s="163"/>
      <c r="GM242" s="163"/>
      <c r="GN242" s="163"/>
      <c r="GO242" s="163"/>
      <c r="GP242" s="163"/>
      <c r="GQ242" s="163"/>
      <c r="GR242" s="163"/>
      <c r="GS242" s="163"/>
      <c r="GT242" s="163"/>
      <c r="GU242" s="163"/>
      <c r="GV242" s="163"/>
      <c r="GW242" s="163"/>
      <c r="GX242" s="163"/>
      <c r="GY242" s="163"/>
      <c r="GZ242" s="163"/>
      <c r="HA242" s="163"/>
      <c r="HB242" s="163"/>
      <c r="HC242" s="163"/>
      <c r="HD242" s="163"/>
      <c r="HE242" s="163"/>
      <c r="HF242" s="163"/>
    </row>
    <row r="243" spans="1:214" outlineLevel="1" x14ac:dyDescent="0.2">
      <c r="A243" s="163"/>
      <c r="B243" s="177" t="s">
        <v>249</v>
      </c>
      <c r="C243" s="173">
        <v>2030</v>
      </c>
      <c r="D243" s="163"/>
      <c r="E243" s="163" t="s">
        <v>79</v>
      </c>
      <c r="F243" s="163"/>
      <c r="G243" s="163"/>
      <c r="H243" s="163"/>
      <c r="I243" s="163"/>
      <c r="J243" s="70"/>
      <c r="K243" s="178"/>
      <c r="L243" s="178"/>
      <c r="M243" s="178"/>
      <c r="N243" s="178"/>
      <c r="O243" s="178"/>
      <c r="P243" s="178"/>
      <c r="Q243" s="178"/>
      <c r="R243" s="178"/>
      <c r="S243" s="178"/>
      <c r="T243" s="85"/>
      <c r="U243" s="85"/>
      <c r="V243" s="85"/>
      <c r="W243" s="85">
        <f t="shared" si="24"/>
        <v>0.16649648661500022</v>
      </c>
      <c r="X243" s="85">
        <f t="shared" si="25"/>
        <v>0.14726068717436228</v>
      </c>
      <c r="Y243" s="163"/>
      <c r="Z243" s="163"/>
      <c r="AA243" s="163"/>
      <c r="AB243" s="163"/>
      <c r="AC243" s="163"/>
      <c r="AD243" s="163"/>
      <c r="AE243" s="163"/>
      <c r="AF243" s="163"/>
      <c r="AG243" s="163"/>
      <c r="AH243" s="163"/>
      <c r="AI243" s="163"/>
      <c r="AJ243" s="163"/>
      <c r="AK243" s="163"/>
      <c r="AL243" s="163"/>
      <c r="AM243" s="163"/>
      <c r="AN243" s="163"/>
      <c r="AO243" s="163"/>
      <c r="AP243" s="163"/>
      <c r="AQ243" s="163"/>
      <c r="AR243" s="163"/>
      <c r="AS243" s="163"/>
      <c r="AT243" s="163"/>
      <c r="AU243" s="163"/>
      <c r="AV243" s="163"/>
      <c r="AW243" s="163"/>
      <c r="AX243" s="163"/>
      <c r="AY243" s="163"/>
      <c r="AZ243" s="163"/>
      <c r="BA243" s="163"/>
      <c r="BB243" s="163"/>
      <c r="BC243" s="163"/>
      <c r="BD243" s="163"/>
      <c r="BE243" s="163"/>
      <c r="BF243" s="163"/>
      <c r="BG243" s="163"/>
      <c r="BH243" s="163"/>
      <c r="BI243" s="163"/>
      <c r="BJ243" s="163"/>
      <c r="BK243" s="163"/>
      <c r="BL243" s="163"/>
      <c r="BM243" s="163"/>
      <c r="BN243" s="163"/>
      <c r="BO243" s="163"/>
      <c r="BP243" s="163"/>
      <c r="BQ243" s="163"/>
      <c r="BR243" s="163"/>
      <c r="BS243" s="163"/>
      <c r="BT243" s="163"/>
      <c r="BU243" s="163"/>
      <c r="BV243" s="163"/>
      <c r="BW243" s="163"/>
      <c r="BX243" s="163"/>
      <c r="BY243" s="163"/>
      <c r="BZ243" s="163"/>
      <c r="CA243" s="163"/>
      <c r="CB243" s="163"/>
      <c r="CC243" s="163"/>
      <c r="CD243" s="163"/>
      <c r="CE243" s="163"/>
      <c r="CF243" s="163"/>
      <c r="CG243" s="163"/>
      <c r="CH243" s="163"/>
      <c r="CI243" s="163"/>
      <c r="CJ243" s="163"/>
      <c r="CK243" s="163"/>
      <c r="CL243" s="163"/>
      <c r="CM243" s="163"/>
      <c r="CN243" s="163"/>
      <c r="CO243" s="163"/>
      <c r="CP243" s="163"/>
      <c r="CQ243" s="163"/>
      <c r="CR243" s="163"/>
      <c r="CS243" s="163"/>
      <c r="CT243" s="163"/>
      <c r="CU243" s="163"/>
      <c r="CV243" s="163"/>
      <c r="CW243" s="163"/>
      <c r="CX243" s="163"/>
      <c r="CY243" s="163"/>
      <c r="CZ243" s="163"/>
      <c r="DA243" s="163"/>
      <c r="DB243" s="163"/>
      <c r="DC243" s="163"/>
      <c r="DD243" s="163"/>
      <c r="DE243" s="163"/>
      <c r="DF243" s="163"/>
      <c r="DG243" s="163"/>
      <c r="DH243" s="163"/>
      <c r="DI243" s="163"/>
      <c r="DJ243" s="163"/>
      <c r="DK243" s="163"/>
      <c r="DL243" s="163"/>
      <c r="DM243" s="163"/>
      <c r="DN243" s="163"/>
      <c r="DO243" s="163"/>
      <c r="DP243" s="163"/>
      <c r="DQ243" s="163"/>
      <c r="DR243" s="163"/>
      <c r="DS243" s="163"/>
      <c r="DT243" s="163"/>
      <c r="DU243" s="163"/>
      <c r="DV243" s="163"/>
      <c r="DW243" s="163"/>
      <c r="DX243" s="163"/>
      <c r="DY243" s="163"/>
      <c r="DZ243" s="163"/>
      <c r="EA243" s="163"/>
      <c r="EB243" s="163"/>
      <c r="EC243" s="163"/>
      <c r="ED243" s="163"/>
      <c r="EE243" s="163"/>
      <c r="EF243" s="163"/>
      <c r="EG243" s="163"/>
      <c r="EH243" s="163"/>
      <c r="EI243" s="163"/>
      <c r="EJ243" s="163"/>
      <c r="EK243" s="163"/>
      <c r="EL243" s="163"/>
      <c r="EM243" s="163"/>
      <c r="EN243" s="163"/>
      <c r="EO243" s="163"/>
      <c r="EP243" s="163"/>
      <c r="EQ243" s="163"/>
      <c r="ER243" s="163"/>
      <c r="ES243" s="163"/>
      <c r="ET243" s="163"/>
      <c r="EU243" s="163"/>
      <c r="EV243" s="163"/>
      <c r="EW243" s="163"/>
      <c r="EX243" s="163"/>
      <c r="EY243" s="163"/>
      <c r="EZ243" s="163"/>
      <c r="FA243" s="163"/>
      <c r="FB243" s="163"/>
      <c r="FC243" s="163"/>
      <c r="FD243" s="163"/>
      <c r="FE243" s="163"/>
      <c r="FF243" s="163"/>
      <c r="FG243" s="163"/>
      <c r="FH243" s="163"/>
      <c r="FI243" s="163"/>
      <c r="FJ243" s="163"/>
      <c r="FK243" s="163"/>
      <c r="FL243" s="163"/>
      <c r="FM243" s="163"/>
      <c r="FN243" s="163"/>
      <c r="FO243" s="163"/>
      <c r="FP243" s="163"/>
      <c r="FQ243" s="163"/>
      <c r="FR243" s="163"/>
      <c r="FS243" s="163"/>
      <c r="FT243" s="163"/>
      <c r="FU243" s="163"/>
      <c r="FV243" s="163"/>
      <c r="FW243" s="163"/>
      <c r="FX243" s="163"/>
      <c r="FY243" s="163"/>
      <c r="FZ243" s="163"/>
      <c r="GA243" s="163"/>
      <c r="GB243" s="163"/>
      <c r="GC243" s="163"/>
      <c r="GD243" s="163"/>
      <c r="GE243" s="163"/>
      <c r="GF243" s="163"/>
      <c r="GG243" s="163"/>
      <c r="GH243" s="163"/>
      <c r="GI243" s="163"/>
      <c r="GJ243" s="163"/>
      <c r="GK243" s="163"/>
      <c r="GL243" s="163"/>
      <c r="GM243" s="163"/>
      <c r="GN243" s="163"/>
      <c r="GO243" s="163"/>
      <c r="GP243" s="163"/>
      <c r="GQ243" s="163"/>
      <c r="GR243" s="163"/>
      <c r="GS243" s="163"/>
      <c r="GT243" s="163"/>
      <c r="GU243" s="163"/>
      <c r="GV243" s="163"/>
      <c r="GW243" s="163"/>
      <c r="GX243" s="163"/>
      <c r="GY243" s="163"/>
      <c r="GZ243" s="163"/>
      <c r="HA243" s="163"/>
      <c r="HB243" s="163"/>
      <c r="HC243" s="163"/>
      <c r="HD243" s="163"/>
      <c r="HE243" s="163"/>
      <c r="HF243" s="163"/>
    </row>
    <row r="244" spans="1:214" outlineLevel="1" x14ac:dyDescent="0.2">
      <c r="A244" s="163"/>
      <c r="B244" s="177"/>
      <c r="C244" s="173"/>
      <c r="D244" s="163"/>
      <c r="E244" s="163"/>
      <c r="F244" s="163"/>
      <c r="G244" s="163"/>
      <c r="H244" s="163"/>
      <c r="I244" s="163"/>
      <c r="J244" s="70"/>
      <c r="K244" s="178"/>
      <c r="L244" s="178"/>
      <c r="M244" s="178"/>
      <c r="N244" s="178"/>
      <c r="O244" s="178"/>
      <c r="P244" s="178"/>
      <c r="Q244" s="178"/>
      <c r="R244" s="178"/>
      <c r="S244" s="178"/>
      <c r="T244" s="85"/>
      <c r="U244" s="85"/>
      <c r="V244" s="85"/>
      <c r="W244" s="85"/>
      <c r="X244" s="85">
        <f t="shared" si="25"/>
        <v>0.15397029649460139</v>
      </c>
      <c r="Y244" s="163"/>
      <c r="Z244" s="163"/>
      <c r="AA244" s="163"/>
      <c r="AB244" s="163"/>
      <c r="AC244" s="163"/>
      <c r="AD244" s="163"/>
      <c r="AE244" s="163"/>
      <c r="AF244" s="163"/>
      <c r="AG244" s="163"/>
      <c r="AH244" s="163"/>
      <c r="AI244" s="163"/>
      <c r="AJ244" s="163"/>
      <c r="AK244" s="163"/>
      <c r="AL244" s="163"/>
      <c r="AM244" s="163"/>
      <c r="AN244" s="163"/>
      <c r="AO244" s="163"/>
      <c r="AP244" s="163"/>
      <c r="AQ244" s="163"/>
      <c r="AR244" s="163"/>
      <c r="AS244" s="163"/>
      <c r="AT244" s="163"/>
      <c r="AU244" s="163"/>
      <c r="AV244" s="163"/>
      <c r="AW244" s="163"/>
      <c r="AX244" s="163"/>
      <c r="AY244" s="163"/>
      <c r="AZ244" s="163"/>
      <c r="BA244" s="163"/>
      <c r="BB244" s="163"/>
      <c r="BC244" s="163"/>
      <c r="BD244" s="163"/>
      <c r="BE244" s="163"/>
      <c r="BF244" s="163"/>
      <c r="BG244" s="163"/>
      <c r="BH244" s="163"/>
      <c r="BI244" s="163"/>
      <c r="BJ244" s="163"/>
      <c r="BK244" s="163"/>
      <c r="BL244" s="163"/>
      <c r="BM244" s="163"/>
      <c r="BN244" s="163"/>
      <c r="BO244" s="163"/>
      <c r="BP244" s="163"/>
      <c r="BQ244" s="163"/>
      <c r="BR244" s="163"/>
      <c r="BS244" s="163"/>
      <c r="BT244" s="163"/>
      <c r="BU244" s="163"/>
      <c r="BV244" s="163"/>
      <c r="BW244" s="163"/>
      <c r="BX244" s="163"/>
      <c r="BY244" s="163"/>
      <c r="BZ244" s="163"/>
      <c r="CA244" s="163"/>
      <c r="CB244" s="163"/>
      <c r="CC244" s="163"/>
      <c r="CD244" s="163"/>
      <c r="CE244" s="163"/>
      <c r="CF244" s="163"/>
      <c r="CG244" s="163"/>
      <c r="CH244" s="163"/>
      <c r="CI244" s="163"/>
      <c r="CJ244" s="163"/>
      <c r="CK244" s="163"/>
      <c r="CL244" s="163"/>
      <c r="CM244" s="163"/>
      <c r="CN244" s="163"/>
      <c r="CO244" s="163"/>
      <c r="CP244" s="163"/>
      <c r="CQ244" s="163"/>
      <c r="CR244" s="163"/>
      <c r="CS244" s="163"/>
      <c r="CT244" s="163"/>
      <c r="CU244" s="163"/>
      <c r="CV244" s="163"/>
      <c r="CW244" s="163"/>
      <c r="CX244" s="163"/>
      <c r="CY244" s="163"/>
      <c r="CZ244" s="163"/>
      <c r="DA244" s="163"/>
      <c r="DB244" s="163"/>
      <c r="DC244" s="163"/>
      <c r="DD244" s="163"/>
      <c r="DE244" s="163"/>
      <c r="DF244" s="163"/>
      <c r="DG244" s="163"/>
      <c r="DH244" s="163"/>
      <c r="DI244" s="163"/>
      <c r="DJ244" s="163"/>
      <c r="DK244" s="163"/>
      <c r="DL244" s="163"/>
      <c r="DM244" s="163"/>
      <c r="DN244" s="163"/>
      <c r="DO244" s="163"/>
      <c r="DP244" s="163"/>
      <c r="DQ244" s="163"/>
      <c r="DR244" s="163"/>
      <c r="DS244" s="163"/>
      <c r="DT244" s="163"/>
      <c r="DU244" s="163"/>
      <c r="DV244" s="163"/>
      <c r="DW244" s="163"/>
      <c r="DX244" s="163"/>
      <c r="DY244" s="163"/>
      <c r="DZ244" s="163"/>
      <c r="EA244" s="163"/>
      <c r="EB244" s="163"/>
      <c r="EC244" s="163"/>
      <c r="ED244" s="163"/>
      <c r="EE244" s="163"/>
      <c r="EF244" s="163"/>
      <c r="EG244" s="163"/>
      <c r="EH244" s="163"/>
      <c r="EI244" s="163"/>
      <c r="EJ244" s="163"/>
      <c r="EK244" s="163"/>
      <c r="EL244" s="163"/>
      <c r="EM244" s="163"/>
      <c r="EN244" s="163"/>
      <c r="EO244" s="163"/>
      <c r="EP244" s="163"/>
      <c r="EQ244" s="163"/>
      <c r="ER244" s="163"/>
      <c r="ES244" s="163"/>
      <c r="ET244" s="163"/>
      <c r="EU244" s="163"/>
      <c r="EV244" s="163"/>
      <c r="EW244" s="163"/>
      <c r="EX244" s="163"/>
      <c r="EY244" s="163"/>
      <c r="EZ244" s="163"/>
      <c r="FA244" s="163"/>
      <c r="FB244" s="163"/>
      <c r="FC244" s="163"/>
      <c r="FD244" s="163"/>
      <c r="FE244" s="163"/>
      <c r="FF244" s="163"/>
      <c r="FG244" s="163"/>
      <c r="FH244" s="163"/>
      <c r="FI244" s="163"/>
      <c r="FJ244" s="163"/>
      <c r="FK244" s="163"/>
      <c r="FL244" s="163"/>
      <c r="FM244" s="163"/>
      <c r="FN244" s="163"/>
      <c r="FO244" s="163"/>
      <c r="FP244" s="163"/>
      <c r="FQ244" s="163"/>
      <c r="FR244" s="163"/>
      <c r="FS244" s="163"/>
      <c r="FT244" s="163"/>
      <c r="FU244" s="163"/>
      <c r="FV244" s="163"/>
      <c r="FW244" s="163"/>
      <c r="FX244" s="163"/>
      <c r="FY244" s="163"/>
      <c r="FZ244" s="163"/>
      <c r="GA244" s="163"/>
      <c r="GB244" s="163"/>
      <c r="GC244" s="163"/>
      <c r="GD244" s="163"/>
      <c r="GE244" s="163"/>
      <c r="GF244" s="163"/>
      <c r="GG244" s="163"/>
      <c r="GH244" s="163"/>
      <c r="GI244" s="163"/>
      <c r="GJ244" s="163"/>
      <c r="GK244" s="163"/>
      <c r="GL244" s="163"/>
      <c r="GM244" s="163"/>
      <c r="GN244" s="163"/>
      <c r="GO244" s="163"/>
      <c r="GP244" s="163"/>
      <c r="GQ244" s="163"/>
      <c r="GR244" s="163"/>
      <c r="GS244" s="163"/>
      <c r="GT244" s="163"/>
      <c r="GU244" s="163"/>
      <c r="GV244" s="163"/>
      <c r="GW244" s="163"/>
      <c r="GX244" s="163"/>
      <c r="GY244" s="163"/>
      <c r="GZ244" s="163"/>
      <c r="HA244" s="163"/>
      <c r="HB244" s="163"/>
      <c r="HC244" s="163"/>
      <c r="HD244" s="163"/>
      <c r="HE244" s="163"/>
      <c r="HF244" s="163"/>
    </row>
    <row r="245" spans="1:214" outlineLevel="1" x14ac:dyDescent="0.2">
      <c r="A245" s="163"/>
      <c r="B245" s="177" t="s">
        <v>249</v>
      </c>
      <c r="C245" s="173">
        <v>2031</v>
      </c>
      <c r="D245" s="163"/>
      <c r="E245" s="163"/>
      <c r="F245" s="163"/>
      <c r="G245" s="163"/>
      <c r="H245" s="163"/>
      <c r="I245" s="163"/>
      <c r="J245" s="163"/>
      <c r="K245" s="176"/>
      <c r="L245" s="176"/>
      <c r="M245" s="176"/>
      <c r="N245" s="176"/>
      <c r="O245" s="176"/>
      <c r="P245" s="176"/>
      <c r="Q245" s="176"/>
      <c r="R245" s="176"/>
      <c r="S245" s="176"/>
      <c r="T245" s="176">
        <f>SUM(T231:T244)</f>
        <v>1</v>
      </c>
      <c r="U245" s="176">
        <f t="shared" ref="U245:X245" si="26">SUM(U231:U244)</f>
        <v>1</v>
      </c>
      <c r="V245" s="176">
        <f t="shared" si="26"/>
        <v>0.99999999999999989</v>
      </c>
      <c r="W245" s="176">
        <f t="shared" si="26"/>
        <v>1</v>
      </c>
      <c r="X245" s="176">
        <f t="shared" si="26"/>
        <v>0.99999999999999989</v>
      </c>
      <c r="Y245" s="163"/>
      <c r="Z245" s="163"/>
      <c r="AA245" s="163"/>
      <c r="AB245" s="163"/>
      <c r="AC245" s="163"/>
      <c r="AD245" s="163"/>
      <c r="AE245" s="163"/>
      <c r="AF245" s="163"/>
      <c r="AG245" s="163"/>
      <c r="AH245" s="163"/>
      <c r="AI245" s="163"/>
      <c r="AJ245" s="163"/>
      <c r="AK245" s="163"/>
      <c r="AL245" s="163"/>
      <c r="AM245" s="163"/>
      <c r="AN245" s="163"/>
      <c r="AO245" s="163"/>
      <c r="AP245" s="163"/>
      <c r="AQ245" s="163"/>
      <c r="AR245" s="163"/>
      <c r="AS245" s="163"/>
      <c r="AT245" s="163"/>
      <c r="AU245" s="163"/>
      <c r="AV245" s="163"/>
      <c r="AW245" s="163"/>
      <c r="AX245" s="163"/>
      <c r="AY245" s="163"/>
      <c r="AZ245" s="163"/>
      <c r="BA245" s="163"/>
      <c r="BB245" s="163"/>
      <c r="BC245" s="163"/>
      <c r="BD245" s="163"/>
      <c r="BE245" s="163"/>
      <c r="BF245" s="163"/>
      <c r="BG245" s="163"/>
      <c r="BH245" s="163"/>
      <c r="BI245" s="163"/>
      <c r="BJ245" s="163"/>
      <c r="BK245" s="163"/>
      <c r="BL245" s="163"/>
      <c r="BM245" s="163"/>
      <c r="BN245" s="163"/>
      <c r="BO245" s="163"/>
      <c r="BP245" s="163"/>
      <c r="BQ245" s="163"/>
      <c r="BR245" s="163"/>
      <c r="BS245" s="163"/>
      <c r="BT245" s="163"/>
      <c r="BU245" s="163"/>
      <c r="BV245" s="163"/>
      <c r="BW245" s="163"/>
      <c r="BX245" s="163"/>
      <c r="BY245" s="163"/>
      <c r="BZ245" s="163"/>
      <c r="CA245" s="163"/>
      <c r="CB245" s="163"/>
      <c r="CC245" s="163"/>
      <c r="CD245" s="163"/>
      <c r="CE245" s="163"/>
      <c r="CF245" s="163"/>
      <c r="CG245" s="163"/>
      <c r="CH245" s="163"/>
      <c r="CI245" s="163"/>
      <c r="CJ245" s="163"/>
      <c r="CK245" s="163"/>
      <c r="CL245" s="163"/>
      <c r="CM245" s="163"/>
      <c r="CN245" s="163"/>
      <c r="CO245" s="163"/>
      <c r="CP245" s="163"/>
      <c r="CQ245" s="163"/>
      <c r="CR245" s="163"/>
      <c r="CS245" s="163"/>
      <c r="CT245" s="163"/>
      <c r="CU245" s="163"/>
      <c r="CV245" s="163"/>
      <c r="CW245" s="163"/>
      <c r="CX245" s="163"/>
      <c r="CY245" s="163"/>
      <c r="CZ245" s="163"/>
      <c r="DA245" s="163"/>
      <c r="DB245" s="163"/>
      <c r="DC245" s="163"/>
      <c r="DD245" s="163"/>
      <c r="DE245" s="163"/>
      <c r="DF245" s="163"/>
      <c r="DG245" s="163"/>
      <c r="DH245" s="163"/>
      <c r="DI245" s="163"/>
      <c r="DJ245" s="163"/>
      <c r="DK245" s="163"/>
      <c r="DL245" s="163"/>
      <c r="DM245" s="163"/>
      <c r="DN245" s="163"/>
      <c r="DO245" s="163"/>
      <c r="DP245" s="163"/>
      <c r="DQ245" s="163"/>
      <c r="DR245" s="163"/>
      <c r="DS245" s="163"/>
      <c r="DT245" s="163"/>
      <c r="DU245" s="163"/>
      <c r="DV245" s="163"/>
      <c r="DW245" s="163"/>
      <c r="DX245" s="163"/>
      <c r="DY245" s="163"/>
      <c r="DZ245" s="163"/>
      <c r="EA245" s="163"/>
      <c r="EB245" s="163"/>
      <c r="EC245" s="163"/>
      <c r="ED245" s="163"/>
      <c r="EE245" s="163"/>
      <c r="EF245" s="163"/>
      <c r="EG245" s="163"/>
      <c r="EH245" s="163"/>
      <c r="EI245" s="163"/>
      <c r="EJ245" s="163"/>
      <c r="EK245" s="163"/>
      <c r="EL245" s="163"/>
      <c r="EM245" s="163"/>
      <c r="EN245" s="163"/>
      <c r="EO245" s="163"/>
      <c r="EP245" s="163"/>
      <c r="EQ245" s="163"/>
      <c r="ER245" s="163"/>
      <c r="ES245" s="163"/>
      <c r="ET245" s="163"/>
      <c r="EU245" s="163"/>
      <c r="EV245" s="163"/>
      <c r="EW245" s="163"/>
      <c r="EX245" s="163"/>
      <c r="EY245" s="163"/>
      <c r="EZ245" s="163"/>
      <c r="FA245" s="163"/>
      <c r="FB245" s="163"/>
      <c r="FC245" s="163"/>
      <c r="FD245" s="163"/>
      <c r="FE245" s="163"/>
      <c r="FF245" s="163"/>
      <c r="FG245" s="163"/>
      <c r="FH245" s="163"/>
      <c r="FI245" s="163"/>
      <c r="FJ245" s="163"/>
      <c r="FK245" s="163"/>
      <c r="FL245" s="163"/>
      <c r="FM245" s="163"/>
      <c r="FN245" s="163"/>
      <c r="FO245" s="163"/>
      <c r="FP245" s="163"/>
      <c r="FQ245" s="163"/>
      <c r="FR245" s="163"/>
      <c r="FS245" s="163"/>
      <c r="FT245" s="163"/>
      <c r="FU245" s="163"/>
      <c r="FV245" s="163"/>
      <c r="FW245" s="163"/>
      <c r="FX245" s="163"/>
      <c r="FY245" s="163"/>
      <c r="FZ245" s="163"/>
      <c r="GA245" s="163"/>
      <c r="GB245" s="163"/>
      <c r="GC245" s="163"/>
      <c r="GD245" s="163"/>
      <c r="GE245" s="163"/>
      <c r="GF245" s="163"/>
      <c r="GG245" s="163"/>
      <c r="GH245" s="163"/>
      <c r="GI245" s="163"/>
      <c r="GJ245" s="163"/>
      <c r="GK245" s="163"/>
      <c r="GL245" s="163"/>
      <c r="GM245" s="163"/>
      <c r="GN245" s="163"/>
      <c r="GO245" s="163"/>
      <c r="GP245" s="163"/>
      <c r="GQ245" s="163"/>
      <c r="GR245" s="163"/>
      <c r="GS245" s="163"/>
      <c r="GT245" s="163"/>
      <c r="GU245" s="163"/>
      <c r="GV245" s="163"/>
      <c r="GW245" s="163"/>
      <c r="GX245" s="163"/>
      <c r="GY245" s="163"/>
      <c r="GZ245" s="163"/>
      <c r="HA245" s="163"/>
      <c r="HB245" s="163"/>
      <c r="HC245" s="163"/>
      <c r="HD245" s="163"/>
      <c r="HE245" s="163"/>
      <c r="HF245" s="163"/>
    </row>
    <row r="246" spans="1:214" s="163" customFormat="1" outlineLevel="1" x14ac:dyDescent="0.2"/>
    <row r="247" spans="1:214" s="163" customFormat="1" outlineLevel="1" x14ac:dyDescent="0.2">
      <c r="B247" s="169" t="s">
        <v>232</v>
      </c>
      <c r="C247" s="169"/>
    </row>
    <row r="248" spans="1:214" s="163" customFormat="1" outlineLevel="1" x14ac:dyDescent="0.2">
      <c r="B248" s="163" t="s">
        <v>221</v>
      </c>
      <c r="E248" s="163" t="s">
        <v>79</v>
      </c>
      <c r="J248" s="70"/>
      <c r="K248" s="70"/>
      <c r="L248" s="70"/>
      <c r="M248" s="70"/>
      <c r="N248" s="70"/>
      <c r="O248" s="70"/>
      <c r="P248" s="70"/>
      <c r="Q248" s="70"/>
      <c r="R248" s="70"/>
      <c r="S248" s="70"/>
      <c r="T248" s="96" cm="1">
        <f t="array" ref="T248">SUMPRODUCT(T231:T240,TRANSPOSE(K22:T22))</f>
        <v>2.6685205642411714E-2</v>
      </c>
      <c r="U248" s="96" cm="1">
        <f t="array" ref="U248">SUMPRODUCT(U232:U241,TRANSPOSE(L22:U22))</f>
        <v>2.8573679460328513E-2</v>
      </c>
      <c r="V248" s="96" cm="1">
        <f t="array" ref="V248">SUMPRODUCT(V233:V242,TRANSPOSE(M22:V22))</f>
        <v>3.0598189409668509E-2</v>
      </c>
      <c r="W248" s="96" cm="1">
        <f t="array" ref="W248">SUMPRODUCT(W234:W243,TRANSPOSE(N22:W22))</f>
        <v>3.2520259423694596E-2</v>
      </c>
      <c r="X248" s="96" cm="1">
        <f t="array" ref="X248">SUMPRODUCT(X235:X244,TRANSPOSE(O22:X22))</f>
        <v>3.3891866982395949E-2</v>
      </c>
    </row>
    <row r="249" spans="1:214" outlineLevel="1" x14ac:dyDescent="0.2">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c r="BJ249" s="163"/>
      <c r="BK249" s="163"/>
      <c r="BL249" s="163"/>
      <c r="BM249" s="163"/>
      <c r="BN249" s="163"/>
      <c r="BO249" s="163"/>
      <c r="BP249" s="163"/>
      <c r="BQ249" s="163"/>
      <c r="BR249" s="163"/>
      <c r="BS249" s="163"/>
      <c r="BT249" s="163"/>
      <c r="BU249" s="163"/>
      <c r="BV249" s="163"/>
      <c r="BW249" s="163"/>
      <c r="BX249" s="163"/>
      <c r="BY249" s="163"/>
      <c r="BZ249" s="163"/>
      <c r="CA249" s="163"/>
      <c r="CB249" s="163"/>
      <c r="CC249" s="163"/>
      <c r="CD249" s="163"/>
      <c r="CE249" s="163"/>
      <c r="CF249" s="163"/>
      <c r="CG249" s="163"/>
      <c r="CH249" s="163"/>
      <c r="CI249" s="163"/>
      <c r="CJ249" s="163"/>
      <c r="CK249" s="163"/>
      <c r="CL249" s="163"/>
      <c r="CM249" s="163"/>
      <c r="CN249" s="163"/>
      <c r="CO249" s="163"/>
      <c r="CP249" s="163"/>
      <c r="CQ249" s="163"/>
      <c r="CR249" s="163"/>
      <c r="CS249" s="163"/>
      <c r="CT249" s="163"/>
      <c r="CU249" s="163"/>
      <c r="CV249" s="163"/>
      <c r="CW249" s="163"/>
      <c r="CX249" s="163"/>
      <c r="CY249" s="163"/>
      <c r="CZ249" s="163"/>
      <c r="DA249" s="163"/>
      <c r="DB249" s="163"/>
      <c r="DC249" s="163"/>
      <c r="DD249" s="163"/>
      <c r="DE249" s="163"/>
      <c r="DF249" s="163"/>
      <c r="DG249" s="163"/>
      <c r="DH249" s="163"/>
      <c r="DI249" s="163"/>
      <c r="DJ249" s="163"/>
      <c r="DK249" s="163"/>
      <c r="DL249" s="163"/>
      <c r="DM249" s="163"/>
      <c r="DN249" s="163"/>
      <c r="DO249" s="163"/>
      <c r="DP249" s="163"/>
      <c r="DQ249" s="163"/>
      <c r="DR249" s="163"/>
      <c r="DS249" s="163"/>
      <c r="DT249" s="163"/>
      <c r="DU249" s="163"/>
      <c r="DV249" s="163"/>
      <c r="DW249" s="163"/>
      <c r="DX249" s="163"/>
      <c r="DY249" s="163"/>
      <c r="DZ249" s="163"/>
      <c r="EA249" s="163"/>
      <c r="EB249" s="163"/>
      <c r="EC249" s="163"/>
      <c r="ED249" s="163"/>
      <c r="EE249" s="163"/>
      <c r="EF249" s="163"/>
      <c r="EG249" s="163"/>
      <c r="EH249" s="163"/>
      <c r="EI249" s="163"/>
      <c r="EJ249" s="163"/>
      <c r="EK249" s="163"/>
      <c r="EL249" s="163"/>
      <c r="EM249" s="163"/>
      <c r="EN249" s="163"/>
      <c r="EO249" s="163"/>
      <c r="EP249" s="163"/>
      <c r="EQ249" s="163"/>
      <c r="ER249" s="163"/>
      <c r="ES249" s="163"/>
      <c r="ET249" s="163"/>
      <c r="EU249" s="163"/>
      <c r="EV249" s="163"/>
      <c r="EW249" s="163"/>
      <c r="EX249" s="163"/>
      <c r="EY249" s="163"/>
      <c r="EZ249" s="163"/>
      <c r="FA249" s="163"/>
      <c r="FB249" s="163"/>
      <c r="FC249" s="163"/>
      <c r="FD249" s="163"/>
      <c r="FE249" s="163"/>
      <c r="FF249" s="163"/>
      <c r="FG249" s="163"/>
      <c r="FH249" s="163"/>
      <c r="FI249" s="163"/>
      <c r="FJ249" s="163"/>
      <c r="FK249" s="163"/>
      <c r="FL249" s="163"/>
      <c r="FM249" s="163"/>
      <c r="FN249" s="163"/>
      <c r="FO249" s="163"/>
      <c r="FP249" s="163"/>
      <c r="FQ249" s="163"/>
      <c r="FR249" s="163"/>
      <c r="FS249" s="163"/>
      <c r="FT249" s="163"/>
      <c r="FU249" s="163"/>
      <c r="FV249" s="163"/>
      <c r="FW249" s="163"/>
      <c r="FX249" s="163"/>
      <c r="FY249" s="163"/>
      <c r="FZ249" s="163"/>
      <c r="GA249" s="163"/>
      <c r="GB249" s="163"/>
      <c r="GC249" s="163"/>
      <c r="GD249" s="163"/>
      <c r="GE249" s="163"/>
      <c r="GF249" s="163"/>
      <c r="GG249" s="163"/>
      <c r="GH249" s="163"/>
      <c r="GI249" s="163"/>
      <c r="GJ249" s="163"/>
      <c r="GK249" s="163"/>
      <c r="GL249" s="163"/>
      <c r="GM249" s="163"/>
      <c r="GN249" s="163"/>
      <c r="GO249" s="163"/>
      <c r="GP249" s="163"/>
      <c r="GQ249" s="163"/>
      <c r="GR249" s="163"/>
      <c r="GS249" s="163"/>
      <c r="GT249" s="163"/>
      <c r="GU249" s="163"/>
      <c r="GV249" s="163"/>
      <c r="GW249" s="163"/>
      <c r="GX249" s="163"/>
      <c r="GY249" s="163"/>
      <c r="GZ249" s="163"/>
      <c r="HA249" s="163"/>
      <c r="HB249" s="163"/>
      <c r="HC249" s="163"/>
      <c r="HD249" s="163"/>
      <c r="HE249" s="163"/>
      <c r="HF249" s="163"/>
    </row>
    <row r="250" spans="1:214" s="163" customFormat="1" x14ac:dyDescent="0.2"/>
    <row r="251" spans="1:214" s="163" customFormat="1" x14ac:dyDescent="0.2">
      <c r="A251" s="87"/>
      <c r="B251" s="86"/>
      <c r="C251" s="86"/>
      <c r="D251" s="87"/>
      <c r="E251" s="87"/>
      <c r="F251" s="87"/>
      <c r="G251" s="87"/>
      <c r="H251" s="87"/>
      <c r="I251" s="87"/>
      <c r="J251" s="88"/>
      <c r="K251" s="88"/>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7"/>
      <c r="AY251" s="87"/>
      <c r="AZ251" s="87"/>
      <c r="BA251" s="87"/>
      <c r="BB251" s="87"/>
      <c r="BC251" s="87"/>
      <c r="BD251" s="87"/>
      <c r="BE251" s="87"/>
      <c r="BF251" s="87"/>
      <c r="BG251" s="87"/>
      <c r="BH251" s="87"/>
      <c r="BI251" s="87"/>
      <c r="BJ251" s="87"/>
      <c r="BK251" s="87"/>
      <c r="BL251" s="87"/>
      <c r="BM251" s="87"/>
      <c r="BN251" s="87"/>
      <c r="BO251" s="87"/>
      <c r="BP251" s="87"/>
      <c r="BQ251" s="87"/>
      <c r="BR251" s="87"/>
      <c r="BS251" s="87"/>
      <c r="BT251" s="87"/>
      <c r="BU251" s="87"/>
      <c r="BV251" s="87"/>
      <c r="BW251" s="87"/>
      <c r="BX251" s="87"/>
      <c r="BY251" s="87"/>
      <c r="BZ251" s="87"/>
      <c r="CA251" s="87"/>
      <c r="CB251" s="87"/>
      <c r="CC251" s="87"/>
      <c r="CD251" s="87"/>
      <c r="CE251" s="87"/>
      <c r="CF251" s="87"/>
      <c r="CG251" s="87"/>
      <c r="CH251" s="87"/>
      <c r="CI251" s="87"/>
      <c r="CJ251" s="87"/>
      <c r="CK251" s="87"/>
      <c r="CL251" s="87"/>
      <c r="CM251" s="87"/>
      <c r="CN251" s="87"/>
      <c r="CO251" s="87"/>
      <c r="CP251" s="87"/>
      <c r="CQ251" s="87"/>
      <c r="CR251" s="87"/>
      <c r="CS251" s="87"/>
      <c r="CT251" s="87"/>
      <c r="CU251" s="87"/>
      <c r="CV251" s="87"/>
      <c r="CW251" s="87"/>
      <c r="CX251" s="87"/>
      <c r="CY251" s="87"/>
      <c r="CZ251" s="87"/>
      <c r="DA251" s="87"/>
      <c r="DB251" s="87"/>
      <c r="DC251" s="87"/>
      <c r="DD251" s="87"/>
      <c r="DE251" s="87"/>
      <c r="DF251" s="87"/>
      <c r="DG251" s="87"/>
      <c r="DH251" s="87"/>
      <c r="DI251" s="87"/>
      <c r="DJ251" s="87"/>
      <c r="DK251" s="87"/>
      <c r="DL251" s="87"/>
      <c r="DM251" s="87"/>
      <c r="DN251" s="87"/>
      <c r="DO251" s="87"/>
      <c r="DP251" s="87"/>
      <c r="DQ251" s="87"/>
      <c r="DR251" s="87"/>
      <c r="DS251" s="87"/>
      <c r="DT251" s="87"/>
      <c r="DU251" s="87"/>
      <c r="DV251" s="87"/>
      <c r="DW251" s="87"/>
      <c r="DX251" s="87"/>
      <c r="DY251" s="87"/>
      <c r="DZ251" s="87"/>
      <c r="EA251" s="87"/>
      <c r="EB251" s="87"/>
      <c r="EC251" s="87"/>
      <c r="ED251" s="87"/>
      <c r="EE251" s="87"/>
      <c r="EF251" s="87"/>
      <c r="EG251" s="87"/>
      <c r="EH251" s="87"/>
      <c r="EI251" s="87"/>
      <c r="EJ251" s="87"/>
      <c r="EK251" s="87"/>
      <c r="EL251" s="87"/>
      <c r="EM251" s="87"/>
      <c r="EN251" s="87"/>
      <c r="EO251" s="87"/>
      <c r="EP251" s="87"/>
      <c r="EQ251" s="87"/>
      <c r="ER251" s="87"/>
      <c r="ES251" s="87"/>
      <c r="ET251" s="87"/>
      <c r="EU251" s="87"/>
      <c r="EV251" s="87"/>
      <c r="EW251" s="87"/>
      <c r="EX251" s="87"/>
      <c r="EY251" s="87"/>
      <c r="EZ251" s="87"/>
      <c r="FA251" s="87"/>
      <c r="FB251" s="87"/>
      <c r="FC251" s="87"/>
      <c r="FD251" s="87"/>
      <c r="FE251" s="87"/>
      <c r="FF251" s="87"/>
      <c r="FG251" s="87"/>
      <c r="FH251" s="87"/>
      <c r="FI251" s="87"/>
      <c r="FJ251" s="87"/>
      <c r="FK251" s="87"/>
      <c r="FL251" s="87"/>
      <c r="FM251" s="87"/>
      <c r="FN251" s="87"/>
      <c r="FO251" s="87"/>
      <c r="FP251" s="87"/>
      <c r="FQ251" s="87"/>
      <c r="FR251" s="87"/>
      <c r="FS251" s="87"/>
      <c r="FT251" s="87"/>
      <c r="FU251" s="87"/>
      <c r="FV251" s="87"/>
      <c r="FW251" s="87"/>
      <c r="FX251" s="87"/>
      <c r="FY251" s="87"/>
      <c r="FZ251" s="87"/>
      <c r="GA251" s="87"/>
      <c r="GB251" s="87"/>
      <c r="GC251" s="87"/>
      <c r="GD251" s="87"/>
      <c r="GE251" s="87"/>
      <c r="GF251" s="87"/>
      <c r="GG251" s="87"/>
      <c r="GH251" s="87"/>
      <c r="GI251" s="87"/>
      <c r="GJ251" s="87"/>
      <c r="GK251" s="87"/>
      <c r="GL251" s="87"/>
      <c r="GM251" s="87"/>
      <c r="GN251" s="87"/>
      <c r="GO251" s="87"/>
      <c r="GP251" s="87"/>
      <c r="GQ251" s="87"/>
      <c r="GR251" s="87"/>
      <c r="GS251" s="87"/>
      <c r="GT251" s="87"/>
      <c r="GU251" s="87"/>
      <c r="GV251" s="87"/>
      <c r="GW251" s="87"/>
      <c r="GX251" s="87"/>
      <c r="GY251" s="87"/>
      <c r="GZ251" s="87"/>
      <c r="HA251" s="87"/>
      <c r="HB251" s="87"/>
      <c r="HC251" s="87"/>
    </row>
    <row r="252" spans="1:214" s="87" customFormat="1" x14ac:dyDescent="0.2">
      <c r="A252" s="184"/>
      <c r="B252" s="184" t="s">
        <v>228</v>
      </c>
      <c r="C252" s="184"/>
      <c r="D252" s="184"/>
      <c r="E252" s="184"/>
      <c r="F252" s="184"/>
      <c r="G252" s="184"/>
      <c r="H252" s="184"/>
      <c r="I252" s="184"/>
      <c r="J252" s="185" t="s">
        <v>212</v>
      </c>
      <c r="K252" s="186">
        <v>2018</v>
      </c>
      <c r="L252" s="186">
        <v>2019</v>
      </c>
      <c r="M252" s="186">
        <v>2020</v>
      </c>
      <c r="N252" s="186">
        <v>2021</v>
      </c>
      <c r="O252" s="186">
        <v>2022</v>
      </c>
      <c r="P252" s="186">
        <v>2023</v>
      </c>
      <c r="Q252" s="186">
        <v>2024</v>
      </c>
      <c r="R252" s="186">
        <v>2025</v>
      </c>
      <c r="S252" s="186">
        <v>2026</v>
      </c>
      <c r="T252" s="186">
        <v>2027</v>
      </c>
      <c r="U252" s="186">
        <v>2028</v>
      </c>
      <c r="V252" s="186">
        <v>2029</v>
      </c>
      <c r="W252" s="186">
        <v>2030</v>
      </c>
      <c r="X252" s="186">
        <v>2031</v>
      </c>
      <c r="Y252" s="184"/>
      <c r="Z252" s="184"/>
      <c r="AA252" s="184" t="s">
        <v>40</v>
      </c>
      <c r="AB252" s="184"/>
      <c r="AC252" s="184"/>
      <c r="AD252" s="184"/>
      <c r="AE252" s="184"/>
      <c r="AF252" s="184"/>
      <c r="AG252" s="184"/>
      <c r="AH252" s="184"/>
      <c r="AI252" s="184"/>
      <c r="AJ252" s="184"/>
      <c r="AK252" s="184"/>
      <c r="AL252" s="184"/>
      <c r="AM252" s="184"/>
      <c r="AN252" s="184"/>
      <c r="AO252" s="184"/>
      <c r="AP252" s="184"/>
      <c r="AQ252" s="184"/>
      <c r="AR252" s="184"/>
      <c r="AS252" s="184"/>
      <c r="AT252" s="184"/>
      <c r="AU252" s="184"/>
      <c r="AV252" s="184"/>
      <c r="AW252" s="184"/>
      <c r="AX252" s="184"/>
      <c r="AY252" s="184"/>
      <c r="AZ252" s="184"/>
      <c r="BA252" s="184"/>
      <c r="BB252" s="184"/>
      <c r="BC252" s="184"/>
      <c r="BD252" s="184"/>
      <c r="BE252" s="184"/>
      <c r="BF252" s="184"/>
      <c r="BG252" s="184"/>
      <c r="BH252" s="184"/>
      <c r="BI252" s="184"/>
      <c r="BJ252" s="184"/>
      <c r="BK252" s="184"/>
      <c r="BL252" s="184"/>
      <c r="BM252" s="184"/>
      <c r="BN252" s="184"/>
      <c r="BO252" s="184"/>
      <c r="BP252" s="184"/>
      <c r="BQ252" s="184"/>
      <c r="BR252" s="184"/>
      <c r="BS252" s="184"/>
      <c r="BT252" s="184"/>
      <c r="BU252" s="184"/>
      <c r="BV252" s="184"/>
      <c r="BW252" s="184"/>
      <c r="BX252" s="184"/>
      <c r="BY252" s="184"/>
      <c r="BZ252" s="184"/>
      <c r="CA252" s="184"/>
      <c r="CB252" s="184"/>
      <c r="CC252" s="184"/>
      <c r="CD252" s="184"/>
      <c r="CE252" s="184"/>
      <c r="CF252" s="184"/>
      <c r="CG252" s="184"/>
      <c r="CH252" s="184"/>
      <c r="CI252" s="184"/>
      <c r="CJ252" s="184"/>
      <c r="CK252" s="184"/>
      <c r="CL252" s="184"/>
      <c r="CM252" s="184"/>
      <c r="CN252" s="184"/>
      <c r="CO252" s="184"/>
      <c r="CP252" s="184"/>
      <c r="CQ252" s="184"/>
      <c r="CR252" s="184"/>
      <c r="CS252" s="184"/>
      <c r="CT252" s="184"/>
      <c r="CU252" s="184"/>
      <c r="CV252" s="184"/>
      <c r="CW252" s="184"/>
      <c r="CX252" s="184"/>
      <c r="CY252" s="184"/>
      <c r="CZ252" s="184"/>
      <c r="DA252" s="184"/>
      <c r="DB252" s="184"/>
      <c r="DC252" s="184"/>
      <c r="DD252" s="184"/>
      <c r="DE252" s="184"/>
      <c r="DF252" s="184"/>
      <c r="DG252" s="184"/>
      <c r="DH252" s="184"/>
      <c r="DI252" s="184"/>
      <c r="DJ252" s="184"/>
      <c r="DK252" s="184"/>
      <c r="DL252" s="184"/>
      <c r="DM252" s="184"/>
      <c r="DN252" s="184"/>
      <c r="DO252" s="184"/>
      <c r="DP252" s="184"/>
      <c r="DQ252" s="184"/>
      <c r="DR252" s="184"/>
      <c r="DS252" s="184"/>
      <c r="DT252" s="184"/>
      <c r="DU252" s="184"/>
      <c r="DV252" s="184"/>
      <c r="DW252" s="184"/>
      <c r="DX252" s="184"/>
      <c r="DY252" s="184"/>
      <c r="DZ252" s="184"/>
      <c r="EA252" s="184"/>
      <c r="EB252" s="184"/>
      <c r="EC252" s="184"/>
      <c r="ED252" s="184"/>
      <c r="EE252" s="184"/>
      <c r="EF252" s="184"/>
      <c r="EG252" s="184"/>
      <c r="EH252" s="184"/>
      <c r="EI252" s="184"/>
      <c r="EJ252" s="184"/>
      <c r="EK252" s="184"/>
      <c r="EL252" s="184"/>
      <c r="EM252" s="184"/>
      <c r="EN252" s="184"/>
      <c r="EO252" s="184"/>
      <c r="EP252" s="184"/>
      <c r="EQ252" s="184"/>
      <c r="ER252" s="184"/>
      <c r="ES252" s="184"/>
      <c r="ET252" s="184"/>
      <c r="EU252" s="184"/>
      <c r="EV252" s="184"/>
      <c r="EW252" s="184"/>
      <c r="EX252" s="184"/>
      <c r="EY252" s="184"/>
      <c r="EZ252" s="184"/>
      <c r="FA252" s="184"/>
      <c r="FB252" s="184"/>
      <c r="FC252" s="184"/>
      <c r="FD252" s="184"/>
      <c r="FE252" s="184"/>
      <c r="FF252" s="184"/>
      <c r="FG252" s="184"/>
      <c r="FH252" s="184"/>
      <c r="FI252" s="184"/>
      <c r="FJ252" s="184"/>
      <c r="FK252" s="184"/>
      <c r="FL252" s="184"/>
      <c r="FM252" s="184"/>
      <c r="FN252" s="184"/>
      <c r="FO252" s="184"/>
      <c r="FP252" s="184"/>
      <c r="FQ252" s="184"/>
      <c r="FR252" s="184"/>
      <c r="FS252" s="184"/>
      <c r="FT252" s="184"/>
      <c r="FU252" s="184"/>
      <c r="FV252" s="184"/>
      <c r="FW252" s="184"/>
      <c r="FX252" s="184"/>
      <c r="FY252" s="184"/>
      <c r="FZ252" s="184"/>
      <c r="GA252" s="184"/>
      <c r="GB252" s="184"/>
      <c r="GC252" s="184"/>
      <c r="GD252" s="184"/>
      <c r="GE252" s="184"/>
      <c r="GF252" s="184"/>
      <c r="GG252" s="184"/>
      <c r="GH252" s="184"/>
      <c r="GI252" s="184"/>
      <c r="GJ252" s="184"/>
      <c r="GK252" s="184"/>
      <c r="GL252" s="184"/>
      <c r="GM252" s="184"/>
      <c r="GN252" s="184"/>
      <c r="GO252" s="184"/>
      <c r="GP252" s="184"/>
      <c r="GQ252" s="184"/>
      <c r="GR252" s="184"/>
      <c r="GS252" s="184"/>
      <c r="GT252" s="184"/>
      <c r="GU252" s="184"/>
      <c r="GV252" s="184"/>
      <c r="GW252" s="184"/>
      <c r="GX252" s="184"/>
      <c r="GY252" s="184"/>
      <c r="GZ252" s="184"/>
      <c r="HA252" s="184"/>
      <c r="HB252" s="184"/>
      <c r="HC252" s="184"/>
    </row>
    <row r="253" spans="1:214" s="184" customFormat="1" x14ac:dyDescent="0.2">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c r="BJ253" s="163"/>
      <c r="BK253" s="163"/>
      <c r="BL253" s="163"/>
      <c r="BM253" s="163"/>
      <c r="BN253" s="163"/>
      <c r="BO253" s="163"/>
      <c r="BP253" s="163"/>
      <c r="BQ253" s="163"/>
      <c r="BR253" s="163"/>
      <c r="BS253" s="163"/>
      <c r="BT253" s="163"/>
      <c r="BU253" s="163"/>
      <c r="BV253" s="163"/>
      <c r="BW253" s="163"/>
      <c r="BX253" s="163"/>
      <c r="BY253" s="163"/>
      <c r="BZ253" s="163"/>
      <c r="CA253" s="163"/>
      <c r="CB253" s="163"/>
      <c r="CC253" s="163"/>
      <c r="CD253" s="163"/>
      <c r="CE253" s="163"/>
      <c r="CF253" s="163"/>
      <c r="CG253" s="163"/>
      <c r="CH253" s="163"/>
      <c r="CI253" s="163"/>
      <c r="CJ253" s="163"/>
      <c r="CK253" s="163"/>
      <c r="CL253" s="163"/>
      <c r="CM253" s="163"/>
      <c r="CN253" s="163"/>
      <c r="CO253" s="163"/>
      <c r="CP253" s="163"/>
      <c r="CQ253" s="163"/>
      <c r="CR253" s="163"/>
      <c r="CS253" s="163"/>
      <c r="CT253" s="163"/>
      <c r="CU253" s="163"/>
      <c r="CV253" s="163"/>
      <c r="CW253" s="163"/>
      <c r="CX253" s="163"/>
      <c r="CY253" s="163"/>
      <c r="CZ253" s="163"/>
      <c r="DA253" s="163"/>
      <c r="DB253" s="163"/>
      <c r="DC253" s="163"/>
      <c r="DD253" s="163"/>
      <c r="DE253" s="163"/>
      <c r="DF253" s="163"/>
      <c r="DG253" s="163"/>
      <c r="DH253" s="163"/>
      <c r="DI253" s="163"/>
      <c r="DJ253" s="163"/>
      <c r="DK253" s="163"/>
      <c r="DL253" s="163"/>
      <c r="DM253" s="163"/>
      <c r="DN253" s="163"/>
      <c r="DO253" s="163"/>
      <c r="DP253" s="163"/>
      <c r="DQ253" s="163"/>
      <c r="DR253" s="163"/>
      <c r="DS253" s="163"/>
      <c r="DT253" s="163"/>
      <c r="DU253" s="163"/>
      <c r="DV253" s="163"/>
      <c r="DW253" s="163"/>
      <c r="DX253" s="163"/>
      <c r="DY253" s="163"/>
      <c r="DZ253" s="163"/>
      <c r="EA253" s="163"/>
      <c r="EB253" s="163"/>
      <c r="EC253" s="163"/>
      <c r="ED253" s="163"/>
      <c r="EE253" s="163"/>
      <c r="EF253" s="163"/>
      <c r="EG253" s="163"/>
      <c r="EH253" s="163"/>
      <c r="EI253" s="163"/>
      <c r="EJ253" s="163"/>
      <c r="EK253" s="163"/>
      <c r="EL253" s="163"/>
      <c r="EM253" s="163"/>
      <c r="EN253" s="163"/>
      <c r="EO253" s="163"/>
      <c r="EP253" s="163"/>
      <c r="EQ253" s="163"/>
      <c r="ER253" s="163"/>
      <c r="ES253" s="163"/>
      <c r="ET253" s="163"/>
      <c r="EU253" s="163"/>
      <c r="EV253" s="163"/>
      <c r="EW253" s="163"/>
      <c r="EX253" s="163"/>
      <c r="EY253" s="163"/>
      <c r="EZ253" s="163"/>
      <c r="FA253" s="163"/>
      <c r="FB253" s="163"/>
      <c r="FC253" s="163"/>
      <c r="FD253" s="163"/>
      <c r="FE253" s="163"/>
      <c r="FF253" s="163"/>
      <c r="FG253" s="163"/>
      <c r="FH253" s="163"/>
      <c r="FI253" s="163"/>
      <c r="FJ253" s="163"/>
      <c r="FK253" s="163"/>
      <c r="FL253" s="163"/>
      <c r="FM253" s="163"/>
      <c r="FN253" s="163"/>
      <c r="FO253" s="163"/>
      <c r="FP253" s="163"/>
      <c r="FQ253" s="163"/>
      <c r="FR253" s="163"/>
      <c r="FS253" s="163"/>
      <c r="FT253" s="163"/>
      <c r="FU253" s="163"/>
      <c r="FV253" s="163"/>
      <c r="FW253" s="163"/>
      <c r="FX253" s="163"/>
      <c r="FY253" s="163"/>
      <c r="FZ253" s="163"/>
      <c r="GA253" s="163"/>
      <c r="GB253" s="163"/>
      <c r="GC253" s="163"/>
      <c r="GD253" s="163"/>
      <c r="GE253" s="163"/>
      <c r="GF253" s="163"/>
      <c r="GG253" s="163"/>
      <c r="GH253" s="163"/>
      <c r="GI253" s="163"/>
      <c r="GJ253" s="163"/>
      <c r="GK253" s="163"/>
      <c r="GL253" s="163"/>
      <c r="GM253" s="163"/>
      <c r="GN253" s="163"/>
      <c r="GO253" s="163"/>
      <c r="GP253" s="163"/>
      <c r="GQ253" s="163"/>
      <c r="GR253" s="163"/>
      <c r="GS253" s="163"/>
      <c r="GT253" s="163"/>
      <c r="GU253" s="163"/>
      <c r="GV253" s="163"/>
      <c r="GW253" s="163"/>
      <c r="GX253" s="163"/>
      <c r="GY253" s="163"/>
      <c r="GZ253" s="163"/>
      <c r="HA253" s="163"/>
      <c r="HB253" s="163"/>
      <c r="HC253" s="163"/>
    </row>
    <row r="254" spans="1:214" s="163" customFormat="1" outlineLevel="1" x14ac:dyDescent="0.2">
      <c r="B254" s="169" t="s">
        <v>229</v>
      </c>
      <c r="C254" s="169"/>
      <c r="K254" s="174"/>
      <c r="L254" s="174"/>
      <c r="M254" s="174"/>
      <c r="N254" s="174"/>
      <c r="O254" s="174"/>
      <c r="P254" s="174"/>
      <c r="Q254" s="174"/>
      <c r="R254" s="174"/>
      <c r="S254" s="174"/>
      <c r="T254" s="174"/>
      <c r="U254" s="174"/>
      <c r="V254" s="174"/>
      <c r="W254" s="174"/>
      <c r="X254" s="174"/>
      <c r="Y254" s="175"/>
      <c r="Z254" s="175"/>
    </row>
    <row r="255" spans="1:214" s="163" customFormat="1" outlineLevel="1" x14ac:dyDescent="0.2">
      <c r="B255" s="177" t="s">
        <v>249</v>
      </c>
      <c r="C255" s="177">
        <v>2008</v>
      </c>
      <c r="E255" s="163" t="s">
        <v>142</v>
      </c>
      <c r="J255" s="195">
        <f>IF(AND(J$16=2017,$C255&lt;J$16),J$38/10,IF(J$16=$C255,J$38-SUM(J$254:J254),IF(J$16-$C255&lt;10,I255,0)))</f>
        <v>420633975.68933523</v>
      </c>
      <c r="K255" s="195">
        <f>IF(AND(K$16=2017,$C255&lt;K$16),K$38/10,IF(K$16=$C255,K$38-SUM(K$254:K254),IF(K$16-$C255&lt;10,J255,0)))</f>
        <v>0</v>
      </c>
      <c r="L255" s="195">
        <f>IF(AND(L$16=2017,$C255&lt;L$16),L$38/10,IF(L$16=$C255,L$38-SUM(L$254:L254),IF(L$16-$C255&lt;10,K255,0)))</f>
        <v>0</v>
      </c>
      <c r="M255" s="195">
        <f>IF(AND(M$16=2017,$C255&lt;M$16),M$38/10,IF(M$16=$C255,M$38-SUM(M$254:M254),IF(M$16-$C255&lt;10,L255,0)))</f>
        <v>0</v>
      </c>
      <c r="N255" s="195">
        <f>IF(AND(N$16=2017,$C255&lt;N$16),N$38/10,IF(N$16=$C255,N$38-SUM(N$254:N254),IF(N$16-$C255&lt;10,M255,0)))</f>
        <v>0</v>
      </c>
      <c r="O255" s="195">
        <f>IF(AND(O$16=2017,$C255&lt;O$16),O$38/10,IF(O$16=$C255,O$38-SUM(O$254:O254),IF(O$16-$C255&lt;10,N255,0)))</f>
        <v>0</v>
      </c>
      <c r="P255" s="195">
        <f>IF(AND(P$16=2017,$C255&lt;P$16),P$38/10,IF(P$16=$C255,P$38-SUM(P$254:P254),IF(P$16-$C255&lt;10,O255,0)))</f>
        <v>0</v>
      </c>
      <c r="Q255" s="195">
        <f>IF(AND(Q$16=2017,$C255&lt;Q$16),Q$38/10,IF(Q$16=$C255,Q$38-SUM(Q$254:Q254),IF(Q$16-$C255&lt;10,P255,0)))</f>
        <v>0</v>
      </c>
      <c r="R255" s="195">
        <f>IF(AND(R$16=2017,$C255&lt;R$16),R$38/10,IF(R$16=$C255,R$38-SUM(R$254:R254),IF(R$16-$C255&lt;10,Q255,0)))</f>
        <v>0</v>
      </c>
      <c r="S255" s="195">
        <f>IF(AND(S$16=2017,$C255&lt;S$16),S$38/10,IF(S$16=$C255,S$38-SUM(S$254:S254),IF(S$16-$C255&lt;10,R255,0)))</f>
        <v>0</v>
      </c>
      <c r="T255" s="195">
        <f>IF(AND(T$16=2017,$C255&lt;T$16),T$38/10,IF(T$16=$C255,T$38-SUM(T$254:T254),IF(T$16-$C255&lt;10,S255,0)))</f>
        <v>0</v>
      </c>
      <c r="U255" s="195">
        <f>IF(AND(U$16=2017,$C255&lt;U$16),U$38/10,IF(U$16=$C255,U$38-SUM(U$254:U254),IF(U$16-$C255&lt;10,T255,0)))</f>
        <v>0</v>
      </c>
      <c r="V255" s="195">
        <f>IF(AND(V$16=2017,$C255&lt;V$16),V$38/10,IF(V$16=$C255,V$38-SUM(V$254:V254),IF(V$16-$C255&lt;10,U255,0)))</f>
        <v>0</v>
      </c>
      <c r="W255" s="195">
        <f>IF(AND(W$16=2017,$C255&lt;W$16),W$38/10,IF(W$16=$C255,W$38-SUM(W$254:W254),IF(W$16-$C255&lt;10,V255,0)))</f>
        <v>0</v>
      </c>
      <c r="X255" s="195">
        <f>IF(AND(X$16=2017,$C255&lt;X$16),X$38/10,IF(X$16=$C255,X$38-SUM(X$254:X254),IF(X$16-$C255&lt;10,W255,0)))</f>
        <v>0</v>
      </c>
      <c r="Y255" s="175"/>
      <c r="Z255" s="175"/>
    </row>
    <row r="256" spans="1:214" s="163" customFormat="1" outlineLevel="1" x14ac:dyDescent="0.2">
      <c r="B256" s="177" t="s">
        <v>249</v>
      </c>
      <c r="C256" s="173">
        <v>2009</v>
      </c>
      <c r="E256" s="163" t="s">
        <v>142</v>
      </c>
      <c r="J256" s="195">
        <f>IF(AND(J$16=2017,$C256&lt;J$16),J$38/10,IF(J$16=$C256,J$38-SUM(J$254:J255),IF(J$16-$C256&lt;10,I256,0)))</f>
        <v>420633975.68933523</v>
      </c>
      <c r="K256" s="195">
        <f>IF(AND(K$16=2017,$C256&lt;K$16),K$38/10,IF(K$16=$C256,K$38-SUM(K$254:K255),IF(K$16-$C256&lt;10,J256,0)))</f>
        <v>420633975.68933523</v>
      </c>
      <c r="L256" s="195">
        <f>IF(AND(L$16=2017,$C256&lt;L$16),L$38/10,IF(L$16=$C256,L$38-SUM(L$254:L255),IF(L$16-$C256&lt;10,K256,0)))</f>
        <v>0</v>
      </c>
      <c r="M256" s="195">
        <f>IF(AND(M$16=2017,$C256&lt;M$16),M$38/10,IF(M$16=$C256,M$38-SUM(M$254:M255),IF(M$16-$C256&lt;10,L256,0)))</f>
        <v>0</v>
      </c>
      <c r="N256" s="195">
        <f>IF(AND(N$16=2017,$C256&lt;N$16),N$38/10,IF(N$16=$C256,N$38-SUM(N$254:N255),IF(N$16-$C256&lt;10,M256,0)))</f>
        <v>0</v>
      </c>
      <c r="O256" s="195">
        <f>IF(AND(O$16=2017,$C256&lt;O$16),O$38/10,IF(O$16=$C256,O$38-SUM(O$254:O255),IF(O$16-$C256&lt;10,N256,0)))</f>
        <v>0</v>
      </c>
      <c r="P256" s="195">
        <f>IF(AND(P$16=2017,$C256&lt;P$16),P$38/10,IF(P$16=$C256,P$38-SUM(P$254:P255),IF(P$16-$C256&lt;10,O256,0)))</f>
        <v>0</v>
      </c>
      <c r="Q256" s="195">
        <f>IF(AND(Q$16=2017,$C256&lt;Q$16),Q$38/10,IF(Q$16=$C256,Q$38-SUM(Q$254:Q255),IF(Q$16-$C256&lt;10,P256,0)))</f>
        <v>0</v>
      </c>
      <c r="R256" s="195">
        <f>IF(AND(R$16=2017,$C256&lt;R$16),R$38/10,IF(R$16=$C256,R$38-SUM(R$254:R255),IF(R$16-$C256&lt;10,Q256,0)))</f>
        <v>0</v>
      </c>
      <c r="S256" s="195">
        <f>IF(AND(S$16=2017,$C256&lt;S$16),S$38/10,IF(S$16=$C256,S$38-SUM(S$254:S255),IF(S$16-$C256&lt;10,R256,0)))</f>
        <v>0</v>
      </c>
      <c r="T256" s="195">
        <f>IF(AND(T$16=2017,$C256&lt;T$16),T$38/10,IF(T$16=$C256,T$38-SUM(T$254:T255),IF(T$16-$C256&lt;10,S256,0)))</f>
        <v>0</v>
      </c>
      <c r="U256" s="195">
        <f>IF(AND(U$16=2017,$C256&lt;U$16),U$38/10,IF(U$16=$C256,U$38-SUM(U$254:U255),IF(U$16-$C256&lt;10,T256,0)))</f>
        <v>0</v>
      </c>
      <c r="V256" s="195">
        <f>IF(AND(V$16=2017,$C256&lt;V$16),V$38/10,IF(V$16=$C256,V$38-SUM(V$254:V255),IF(V$16-$C256&lt;10,U256,0)))</f>
        <v>0</v>
      </c>
      <c r="W256" s="195">
        <f>IF(AND(W$16=2017,$C256&lt;W$16),W$38/10,IF(W$16=$C256,W$38-SUM(W$254:W255),IF(W$16-$C256&lt;10,V256,0)))</f>
        <v>0</v>
      </c>
      <c r="X256" s="195">
        <f>IF(AND(X$16=2017,$C256&lt;X$16),X$38/10,IF(X$16=$C256,X$38-SUM(X$254:X255),IF(X$16-$C256&lt;10,W256,0)))</f>
        <v>0</v>
      </c>
    </row>
    <row r="257" spans="1:214" outlineLevel="1" x14ac:dyDescent="0.2">
      <c r="A257" s="163"/>
      <c r="B257" s="177" t="s">
        <v>249</v>
      </c>
      <c r="C257" s="177">
        <v>2010</v>
      </c>
      <c r="D257" s="163"/>
      <c r="E257" s="163" t="s">
        <v>142</v>
      </c>
      <c r="F257" s="163"/>
      <c r="G257" s="163"/>
      <c r="H257" s="163"/>
      <c r="I257" s="163"/>
      <c r="J257" s="195">
        <f>IF(AND(J$16=2017,$C257&lt;J$16),J$38/10,IF(J$16=$C257,J$38-SUM(J$254:J256),IF(J$16-$C257&lt;10,I257,0)))</f>
        <v>420633975.68933523</v>
      </c>
      <c r="K257" s="195">
        <f>IF(AND(K$16=2017,$C257&lt;K$16),K$38/10,IF(K$16=$C257,K$38-SUM(K$254:K256),IF(K$16-$C257&lt;10,J257,0)))</f>
        <v>420633975.68933523</v>
      </c>
      <c r="L257" s="195">
        <f>IF(AND(L$16=2017,$C257&lt;L$16),L$38/10,IF(L$16=$C257,L$38-SUM(L$254:L256),IF(L$16-$C257&lt;10,K257,0)))</f>
        <v>420633975.68933523</v>
      </c>
      <c r="M257" s="195">
        <f>IF(AND(M$16=2017,$C257&lt;M$16),M$38/10,IF(M$16=$C257,M$38-SUM(M$254:M256),IF(M$16-$C257&lt;10,L257,0)))</f>
        <v>0</v>
      </c>
      <c r="N257" s="195">
        <f>IF(AND(N$16=2017,$C257&lt;N$16),N$38/10,IF(N$16=$C257,N$38-SUM(N$254:N256),IF(N$16-$C257&lt;10,M257,0)))</f>
        <v>0</v>
      </c>
      <c r="O257" s="195">
        <f>IF(AND(O$16=2017,$C257&lt;O$16),O$38/10,IF(O$16=$C257,O$38-SUM(O$254:O256),IF(O$16-$C257&lt;10,N257,0)))</f>
        <v>0</v>
      </c>
      <c r="P257" s="195">
        <f>IF(AND(P$16=2017,$C257&lt;P$16),P$38/10,IF(P$16=$C257,P$38-SUM(P$254:P256),IF(P$16-$C257&lt;10,O257,0)))</f>
        <v>0</v>
      </c>
      <c r="Q257" s="195">
        <f>IF(AND(Q$16=2017,$C257&lt;Q$16),Q$38/10,IF(Q$16=$C257,Q$38-SUM(Q$254:Q256),IF(Q$16-$C257&lt;10,P257,0)))</f>
        <v>0</v>
      </c>
      <c r="R257" s="195">
        <f>IF(AND(R$16=2017,$C257&lt;R$16),R$38/10,IF(R$16=$C257,R$38-SUM(R$254:R256),IF(R$16-$C257&lt;10,Q257,0)))</f>
        <v>0</v>
      </c>
      <c r="S257" s="195">
        <f>IF(AND(S$16=2017,$C257&lt;S$16),S$38/10,IF(S$16=$C257,S$38-SUM(S$254:S256),IF(S$16-$C257&lt;10,R257,0)))</f>
        <v>0</v>
      </c>
      <c r="T257" s="195">
        <f>IF(AND(T$16=2017,$C257&lt;T$16),T$38/10,IF(T$16=$C257,T$38-SUM(T$254:T256),IF(T$16-$C257&lt;10,S257,0)))</f>
        <v>0</v>
      </c>
      <c r="U257" s="195">
        <f>IF(AND(U$16=2017,$C257&lt;U$16),U$38/10,IF(U$16=$C257,U$38-SUM(U$254:U256),IF(U$16-$C257&lt;10,T257,0)))</f>
        <v>0</v>
      </c>
      <c r="V257" s="195">
        <f>IF(AND(V$16=2017,$C257&lt;V$16),V$38/10,IF(V$16=$C257,V$38-SUM(V$254:V256),IF(V$16-$C257&lt;10,U257,0)))</f>
        <v>0</v>
      </c>
      <c r="W257" s="195">
        <f>IF(AND(W$16=2017,$C257&lt;W$16),W$38/10,IF(W$16=$C257,W$38-SUM(W$254:W256),IF(W$16-$C257&lt;10,V257,0)))</f>
        <v>0</v>
      </c>
      <c r="X257" s="195">
        <f>IF(AND(X$16=2017,$C257&lt;X$16),X$38/10,IF(X$16=$C257,X$38-SUM(X$254:X256),IF(X$16-$C257&lt;10,W257,0)))</f>
        <v>0</v>
      </c>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c r="AX257" s="163"/>
      <c r="AY257" s="163"/>
      <c r="AZ257" s="163"/>
      <c r="BA257" s="163"/>
      <c r="BB257" s="163"/>
      <c r="BC257" s="163"/>
      <c r="BD257" s="163"/>
      <c r="BE257" s="163"/>
      <c r="BF257" s="163"/>
      <c r="BG257" s="163"/>
      <c r="BH257" s="163"/>
      <c r="BI257" s="163"/>
      <c r="BJ257" s="163"/>
      <c r="BK257" s="163"/>
      <c r="BL257" s="163"/>
      <c r="BM257" s="163"/>
      <c r="BN257" s="163"/>
      <c r="BO257" s="163"/>
      <c r="BP257" s="163"/>
      <c r="BQ257" s="163"/>
      <c r="BR257" s="163"/>
      <c r="BS257" s="163"/>
      <c r="BT257" s="163"/>
      <c r="BU257" s="163"/>
      <c r="BV257" s="163"/>
      <c r="BW257" s="163"/>
      <c r="BX257" s="163"/>
      <c r="BY257" s="163"/>
      <c r="BZ257" s="163"/>
      <c r="CA257" s="163"/>
      <c r="CB257" s="163"/>
      <c r="CC257" s="163"/>
      <c r="CD257" s="163"/>
      <c r="CE257" s="163"/>
      <c r="CF257" s="163"/>
      <c r="CG257" s="163"/>
      <c r="CH257" s="163"/>
      <c r="CI257" s="163"/>
      <c r="CJ257" s="163"/>
      <c r="CK257" s="163"/>
      <c r="CL257" s="163"/>
      <c r="CM257" s="163"/>
      <c r="CN257" s="163"/>
      <c r="CO257" s="163"/>
      <c r="CP257" s="163"/>
      <c r="CQ257" s="163"/>
      <c r="CR257" s="163"/>
      <c r="CS257" s="163"/>
      <c r="CT257" s="163"/>
      <c r="CU257" s="163"/>
      <c r="CV257" s="163"/>
      <c r="CW257" s="163"/>
      <c r="CX257" s="163"/>
      <c r="CY257" s="163"/>
      <c r="CZ257" s="163"/>
      <c r="DA257" s="163"/>
      <c r="DB257" s="163"/>
      <c r="DC257" s="163"/>
      <c r="DD257" s="163"/>
      <c r="DE257" s="163"/>
      <c r="DF257" s="163"/>
      <c r="DG257" s="163"/>
      <c r="DH257" s="163"/>
      <c r="DI257" s="163"/>
      <c r="DJ257" s="163"/>
      <c r="DK257" s="163"/>
      <c r="DL257" s="163"/>
      <c r="DM257" s="163"/>
      <c r="DN257" s="163"/>
      <c r="DO257" s="163"/>
      <c r="DP257" s="163"/>
      <c r="DQ257" s="163"/>
      <c r="DR257" s="163"/>
      <c r="DS257" s="163"/>
      <c r="DT257" s="163"/>
      <c r="DU257" s="163"/>
      <c r="DV257" s="163"/>
      <c r="DW257" s="163"/>
      <c r="DX257" s="163"/>
      <c r="DY257" s="163"/>
      <c r="DZ257" s="163"/>
      <c r="EA257" s="163"/>
      <c r="EB257" s="163"/>
      <c r="EC257" s="163"/>
      <c r="ED257" s="163"/>
      <c r="EE257" s="163"/>
      <c r="EF257" s="163"/>
      <c r="EG257" s="163"/>
      <c r="EH257" s="163"/>
      <c r="EI257" s="163"/>
      <c r="EJ257" s="163"/>
      <c r="EK257" s="163"/>
      <c r="EL257" s="163"/>
      <c r="EM257" s="163"/>
      <c r="EN257" s="163"/>
      <c r="EO257" s="163"/>
      <c r="EP257" s="163"/>
      <c r="EQ257" s="163"/>
      <c r="ER257" s="163"/>
      <c r="ES257" s="163"/>
      <c r="ET257" s="163"/>
      <c r="EU257" s="163"/>
      <c r="EV257" s="163"/>
      <c r="EW257" s="163"/>
      <c r="EX257" s="163"/>
      <c r="EY257" s="163"/>
      <c r="EZ257" s="163"/>
      <c r="FA257" s="163"/>
      <c r="FB257" s="163"/>
      <c r="FC257" s="163"/>
      <c r="FD257" s="163"/>
      <c r="FE257" s="163"/>
      <c r="FF257" s="163"/>
      <c r="FG257" s="163"/>
      <c r="FH257" s="163"/>
      <c r="FI257" s="163"/>
      <c r="FJ257" s="163"/>
      <c r="FK257" s="163"/>
      <c r="FL257" s="163"/>
      <c r="FM257" s="163"/>
      <c r="FN257" s="163"/>
      <c r="FO257" s="163"/>
      <c r="FP257" s="163"/>
      <c r="FQ257" s="163"/>
      <c r="FR257" s="163"/>
      <c r="FS257" s="163"/>
      <c r="FT257" s="163"/>
      <c r="FU257" s="163"/>
      <c r="FV257" s="163"/>
      <c r="FW257" s="163"/>
      <c r="FX257" s="163"/>
      <c r="FY257" s="163"/>
      <c r="FZ257" s="163"/>
      <c r="GA257" s="163"/>
      <c r="GB257" s="163"/>
      <c r="GC257" s="163"/>
      <c r="GD257" s="163"/>
      <c r="GE257" s="163"/>
      <c r="GF257" s="163"/>
      <c r="GG257" s="163"/>
      <c r="GH257" s="163"/>
      <c r="GI257" s="163"/>
      <c r="GJ257" s="163"/>
      <c r="GK257" s="163"/>
      <c r="GL257" s="163"/>
      <c r="GM257" s="163"/>
      <c r="GN257" s="163"/>
      <c r="GO257" s="163"/>
      <c r="GP257" s="163"/>
      <c r="GQ257" s="163"/>
      <c r="GR257" s="163"/>
      <c r="GS257" s="163"/>
      <c r="GT257" s="163"/>
      <c r="GU257" s="163"/>
      <c r="GV257" s="163"/>
      <c r="GW257" s="163"/>
      <c r="GX257" s="163"/>
      <c r="GY257" s="163"/>
      <c r="GZ257" s="163"/>
      <c r="HA257" s="163"/>
      <c r="HB257" s="163"/>
      <c r="HC257" s="163"/>
      <c r="HD257" s="163"/>
      <c r="HE257" s="163"/>
      <c r="HF257" s="163"/>
    </row>
    <row r="258" spans="1:214" outlineLevel="1" x14ac:dyDescent="0.2">
      <c r="A258" s="163"/>
      <c r="B258" s="177" t="s">
        <v>249</v>
      </c>
      <c r="C258" s="173">
        <v>2011</v>
      </c>
      <c r="D258" s="163"/>
      <c r="E258" s="163" t="s">
        <v>142</v>
      </c>
      <c r="F258" s="163"/>
      <c r="G258" s="163"/>
      <c r="H258" s="163"/>
      <c r="I258" s="163"/>
      <c r="J258" s="195">
        <f>IF(AND(J$16=2017,$C258&lt;J$16),J$38/10,IF(J$16=$C258,J$38-SUM(J$254:J257),IF(J$16-$C258&lt;10,I258,0)))</f>
        <v>420633975.68933523</v>
      </c>
      <c r="K258" s="195">
        <f>IF(AND(K$16=2017,$C258&lt;K$16),K$38/10,IF(K$16=$C258,K$38-SUM(K$254:K257),IF(K$16-$C258&lt;10,J258,0)))</f>
        <v>420633975.68933523</v>
      </c>
      <c r="L258" s="195">
        <f>IF(AND(L$16=2017,$C258&lt;L$16),L$38/10,IF(L$16=$C258,L$38-SUM(L$254:L257),IF(L$16-$C258&lt;10,K258,0)))</f>
        <v>420633975.68933523</v>
      </c>
      <c r="M258" s="195">
        <f>IF(AND(M$16=2017,$C258&lt;M$16),M$38/10,IF(M$16=$C258,M$38-SUM(M$254:M257),IF(M$16-$C258&lt;10,L258,0)))</f>
        <v>420633975.68933523</v>
      </c>
      <c r="N258" s="195">
        <f>IF(AND(N$16=2017,$C258&lt;N$16),N$38/10,IF(N$16=$C258,N$38-SUM(N$254:N257),IF(N$16-$C258&lt;10,M258,0)))</f>
        <v>0</v>
      </c>
      <c r="O258" s="195">
        <f>IF(AND(O$16=2017,$C258&lt;O$16),O$38/10,IF(O$16=$C258,O$38-SUM(O$254:O257),IF(O$16-$C258&lt;10,N258,0)))</f>
        <v>0</v>
      </c>
      <c r="P258" s="195">
        <f>IF(AND(P$16=2017,$C258&lt;P$16),P$38/10,IF(P$16=$C258,P$38-SUM(P$254:P257),IF(P$16-$C258&lt;10,O258,0)))</f>
        <v>0</v>
      </c>
      <c r="Q258" s="195">
        <f>IF(AND(Q$16=2017,$C258&lt;Q$16),Q$38/10,IF(Q$16=$C258,Q$38-SUM(Q$254:Q257),IF(Q$16-$C258&lt;10,P258,0)))</f>
        <v>0</v>
      </c>
      <c r="R258" s="195">
        <f>IF(AND(R$16=2017,$C258&lt;R$16),R$38/10,IF(R$16=$C258,R$38-SUM(R$254:R257),IF(R$16-$C258&lt;10,Q258,0)))</f>
        <v>0</v>
      </c>
      <c r="S258" s="195">
        <f>IF(AND(S$16=2017,$C258&lt;S$16),S$38/10,IF(S$16=$C258,S$38-SUM(S$254:S257),IF(S$16-$C258&lt;10,R258,0)))</f>
        <v>0</v>
      </c>
      <c r="T258" s="195">
        <f>IF(AND(T$16=2017,$C258&lt;T$16),T$38/10,IF(T$16=$C258,T$38-SUM(T$254:T257),IF(T$16-$C258&lt;10,S258,0)))</f>
        <v>0</v>
      </c>
      <c r="U258" s="195">
        <f>IF(AND(U$16=2017,$C258&lt;U$16),U$38/10,IF(U$16=$C258,U$38-SUM(U$254:U257),IF(U$16-$C258&lt;10,T258,0)))</f>
        <v>0</v>
      </c>
      <c r="V258" s="195">
        <f>IF(AND(V$16=2017,$C258&lt;V$16),V$38/10,IF(V$16=$C258,V$38-SUM(V$254:V257),IF(V$16-$C258&lt;10,U258,0)))</f>
        <v>0</v>
      </c>
      <c r="W258" s="195">
        <f>IF(AND(W$16=2017,$C258&lt;W$16),W$38/10,IF(W$16=$C258,W$38-SUM(W$254:W257),IF(W$16-$C258&lt;10,V258,0)))</f>
        <v>0</v>
      </c>
      <c r="X258" s="195">
        <f>IF(AND(X$16=2017,$C258&lt;X$16),X$38/10,IF(X$16=$C258,X$38-SUM(X$254:X257),IF(X$16-$C258&lt;10,W258,0)))</f>
        <v>0</v>
      </c>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c r="AX258" s="163"/>
      <c r="AY258" s="163"/>
      <c r="AZ258" s="163"/>
      <c r="BA258" s="163"/>
      <c r="BB258" s="163"/>
      <c r="BC258" s="163"/>
      <c r="BD258" s="163"/>
      <c r="BE258" s="163"/>
      <c r="BF258" s="163"/>
      <c r="BG258" s="163"/>
      <c r="BH258" s="163"/>
      <c r="BI258" s="163"/>
      <c r="BJ258" s="163"/>
      <c r="BK258" s="163"/>
      <c r="BL258" s="163"/>
      <c r="BM258" s="163"/>
      <c r="BN258" s="163"/>
      <c r="BO258" s="163"/>
      <c r="BP258" s="163"/>
      <c r="BQ258" s="163"/>
      <c r="BR258" s="163"/>
      <c r="BS258" s="163"/>
      <c r="BT258" s="163"/>
      <c r="BU258" s="163"/>
      <c r="BV258" s="163"/>
      <c r="BW258" s="163"/>
      <c r="BX258" s="163"/>
      <c r="BY258" s="163"/>
      <c r="BZ258" s="163"/>
      <c r="CA258" s="163"/>
      <c r="CB258" s="163"/>
      <c r="CC258" s="163"/>
      <c r="CD258" s="163"/>
      <c r="CE258" s="163"/>
      <c r="CF258" s="163"/>
      <c r="CG258" s="163"/>
      <c r="CH258" s="163"/>
      <c r="CI258" s="163"/>
      <c r="CJ258" s="163"/>
      <c r="CK258" s="163"/>
      <c r="CL258" s="163"/>
      <c r="CM258" s="163"/>
      <c r="CN258" s="163"/>
      <c r="CO258" s="163"/>
      <c r="CP258" s="163"/>
      <c r="CQ258" s="163"/>
      <c r="CR258" s="163"/>
      <c r="CS258" s="163"/>
      <c r="CT258" s="163"/>
      <c r="CU258" s="163"/>
      <c r="CV258" s="163"/>
      <c r="CW258" s="163"/>
      <c r="CX258" s="163"/>
      <c r="CY258" s="163"/>
      <c r="CZ258" s="163"/>
      <c r="DA258" s="163"/>
      <c r="DB258" s="163"/>
      <c r="DC258" s="163"/>
      <c r="DD258" s="163"/>
      <c r="DE258" s="163"/>
      <c r="DF258" s="163"/>
      <c r="DG258" s="163"/>
      <c r="DH258" s="163"/>
      <c r="DI258" s="163"/>
      <c r="DJ258" s="163"/>
      <c r="DK258" s="163"/>
      <c r="DL258" s="163"/>
      <c r="DM258" s="163"/>
      <c r="DN258" s="163"/>
      <c r="DO258" s="163"/>
      <c r="DP258" s="163"/>
      <c r="DQ258" s="163"/>
      <c r="DR258" s="163"/>
      <c r="DS258" s="163"/>
      <c r="DT258" s="163"/>
      <c r="DU258" s="163"/>
      <c r="DV258" s="163"/>
      <c r="DW258" s="163"/>
      <c r="DX258" s="163"/>
      <c r="DY258" s="163"/>
      <c r="DZ258" s="163"/>
      <c r="EA258" s="163"/>
      <c r="EB258" s="163"/>
      <c r="EC258" s="163"/>
      <c r="ED258" s="163"/>
      <c r="EE258" s="163"/>
      <c r="EF258" s="163"/>
      <c r="EG258" s="163"/>
      <c r="EH258" s="163"/>
      <c r="EI258" s="163"/>
      <c r="EJ258" s="163"/>
      <c r="EK258" s="163"/>
      <c r="EL258" s="163"/>
      <c r="EM258" s="163"/>
      <c r="EN258" s="163"/>
      <c r="EO258" s="163"/>
      <c r="EP258" s="163"/>
      <c r="EQ258" s="163"/>
      <c r="ER258" s="163"/>
      <c r="ES258" s="163"/>
      <c r="ET258" s="163"/>
      <c r="EU258" s="163"/>
      <c r="EV258" s="163"/>
      <c r="EW258" s="163"/>
      <c r="EX258" s="163"/>
      <c r="EY258" s="163"/>
      <c r="EZ258" s="163"/>
      <c r="FA258" s="163"/>
      <c r="FB258" s="163"/>
      <c r="FC258" s="163"/>
      <c r="FD258" s="163"/>
      <c r="FE258" s="163"/>
      <c r="FF258" s="163"/>
      <c r="FG258" s="163"/>
      <c r="FH258" s="163"/>
      <c r="FI258" s="163"/>
      <c r="FJ258" s="163"/>
      <c r="FK258" s="163"/>
      <c r="FL258" s="163"/>
      <c r="FM258" s="163"/>
      <c r="FN258" s="163"/>
      <c r="FO258" s="163"/>
      <c r="FP258" s="163"/>
      <c r="FQ258" s="163"/>
      <c r="FR258" s="163"/>
      <c r="FS258" s="163"/>
      <c r="FT258" s="163"/>
      <c r="FU258" s="163"/>
      <c r="FV258" s="163"/>
      <c r="FW258" s="163"/>
      <c r="FX258" s="163"/>
      <c r="FY258" s="163"/>
      <c r="FZ258" s="163"/>
      <c r="GA258" s="163"/>
      <c r="GB258" s="163"/>
      <c r="GC258" s="163"/>
      <c r="GD258" s="163"/>
      <c r="GE258" s="163"/>
      <c r="GF258" s="163"/>
      <c r="GG258" s="163"/>
      <c r="GH258" s="163"/>
      <c r="GI258" s="163"/>
      <c r="GJ258" s="163"/>
      <c r="GK258" s="163"/>
      <c r="GL258" s="163"/>
      <c r="GM258" s="163"/>
      <c r="GN258" s="163"/>
      <c r="GO258" s="163"/>
      <c r="GP258" s="163"/>
      <c r="GQ258" s="163"/>
      <c r="GR258" s="163"/>
      <c r="GS258" s="163"/>
      <c r="GT258" s="163"/>
      <c r="GU258" s="163"/>
      <c r="GV258" s="163"/>
      <c r="GW258" s="163"/>
      <c r="GX258" s="163"/>
      <c r="GY258" s="163"/>
      <c r="GZ258" s="163"/>
      <c r="HA258" s="163"/>
      <c r="HB258" s="163"/>
      <c r="HC258" s="163"/>
      <c r="HD258" s="163"/>
      <c r="HE258" s="163"/>
      <c r="HF258" s="163"/>
    </row>
    <row r="259" spans="1:214" outlineLevel="1" x14ac:dyDescent="0.2">
      <c r="A259" s="163"/>
      <c r="B259" s="177" t="s">
        <v>249</v>
      </c>
      <c r="C259" s="177">
        <v>2012</v>
      </c>
      <c r="D259" s="163"/>
      <c r="E259" s="163" t="s">
        <v>142</v>
      </c>
      <c r="F259" s="163"/>
      <c r="G259" s="163"/>
      <c r="H259" s="163"/>
      <c r="I259" s="163"/>
      <c r="J259" s="195">
        <f>IF(AND(J$16=2017,$C259&lt;J$16),J$38/10,IF(J$16=$C259,J$38-SUM(J$254:J258),IF(J$16-$C259&lt;10,I259,0)))</f>
        <v>420633975.68933523</v>
      </c>
      <c r="K259" s="195">
        <f>IF(AND(K$16=2017,$C259&lt;K$16),K$38/10,IF(K$16=$C259,K$38-SUM(K$254:K258),IF(K$16-$C259&lt;10,J259,0)))</f>
        <v>420633975.68933523</v>
      </c>
      <c r="L259" s="195">
        <f>IF(AND(L$16=2017,$C259&lt;L$16),L$38/10,IF(L$16=$C259,L$38-SUM(L$254:L258),IF(L$16-$C259&lt;10,K259,0)))</f>
        <v>420633975.68933523</v>
      </c>
      <c r="M259" s="195">
        <f>IF(AND(M$16=2017,$C259&lt;M$16),M$38/10,IF(M$16=$C259,M$38-SUM(M$254:M258),IF(M$16-$C259&lt;10,L259,0)))</f>
        <v>420633975.68933523</v>
      </c>
      <c r="N259" s="195">
        <f>IF(AND(N$16=2017,$C259&lt;N$16),N$38/10,IF(N$16=$C259,N$38-SUM(N$254:N258),IF(N$16-$C259&lt;10,M259,0)))</f>
        <v>420633975.68933523</v>
      </c>
      <c r="O259" s="195">
        <f>IF(AND(O$16=2017,$C259&lt;O$16),O$38/10,IF(O$16=$C259,O$38-SUM(O$254:O258),IF(O$16-$C259&lt;10,N259,0)))</f>
        <v>0</v>
      </c>
      <c r="P259" s="195">
        <f>IF(AND(P$16=2017,$C259&lt;P$16),P$38/10,IF(P$16=$C259,P$38-SUM(P$254:P258),IF(P$16-$C259&lt;10,O259,0)))</f>
        <v>0</v>
      </c>
      <c r="Q259" s="195">
        <f>IF(AND(Q$16=2017,$C259&lt;Q$16),Q$38/10,IF(Q$16=$C259,Q$38-SUM(Q$254:Q258),IF(Q$16-$C259&lt;10,P259,0)))</f>
        <v>0</v>
      </c>
      <c r="R259" s="195">
        <f>IF(AND(R$16=2017,$C259&lt;R$16),R$38/10,IF(R$16=$C259,R$38-SUM(R$254:R258),IF(R$16-$C259&lt;10,Q259,0)))</f>
        <v>0</v>
      </c>
      <c r="S259" s="195">
        <f>IF(AND(S$16=2017,$C259&lt;S$16),S$38/10,IF(S$16=$C259,S$38-SUM(S$254:S258),IF(S$16-$C259&lt;10,R259,0)))</f>
        <v>0</v>
      </c>
      <c r="T259" s="195">
        <f>IF(AND(T$16=2017,$C259&lt;T$16),T$38/10,IF(T$16=$C259,T$38-SUM(T$254:T258),IF(T$16-$C259&lt;10,S259,0)))</f>
        <v>0</v>
      </c>
      <c r="U259" s="195">
        <f>IF(AND(U$16=2017,$C259&lt;U$16),U$38/10,IF(U$16=$C259,U$38-SUM(U$254:U258),IF(U$16-$C259&lt;10,T259,0)))</f>
        <v>0</v>
      </c>
      <c r="V259" s="195">
        <f>IF(AND(V$16=2017,$C259&lt;V$16),V$38/10,IF(V$16=$C259,V$38-SUM(V$254:V258),IF(V$16-$C259&lt;10,U259,0)))</f>
        <v>0</v>
      </c>
      <c r="W259" s="195">
        <f>IF(AND(W$16=2017,$C259&lt;W$16),W$38/10,IF(W$16=$C259,W$38-SUM(W$254:W258),IF(W$16-$C259&lt;10,V259,0)))</f>
        <v>0</v>
      </c>
      <c r="X259" s="195">
        <f>IF(AND(X$16=2017,$C259&lt;X$16),X$38/10,IF(X$16=$C259,X$38-SUM(X$254:X258),IF(X$16-$C259&lt;10,W259,0)))</f>
        <v>0</v>
      </c>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c r="AX259" s="163"/>
      <c r="AY259" s="163"/>
      <c r="AZ259" s="163"/>
      <c r="BA259" s="163"/>
      <c r="BB259" s="163"/>
      <c r="BC259" s="163"/>
      <c r="BD259" s="163"/>
      <c r="BE259" s="163"/>
      <c r="BF259" s="163"/>
      <c r="BG259" s="163"/>
      <c r="BH259" s="163"/>
      <c r="BI259" s="163"/>
      <c r="BJ259" s="163"/>
      <c r="BK259" s="163"/>
      <c r="BL259" s="163"/>
      <c r="BM259" s="163"/>
      <c r="BN259" s="163"/>
      <c r="BO259" s="163"/>
      <c r="BP259" s="163"/>
      <c r="BQ259" s="163"/>
      <c r="BR259" s="163"/>
      <c r="BS259" s="163"/>
      <c r="BT259" s="163"/>
      <c r="BU259" s="163"/>
      <c r="BV259" s="163"/>
      <c r="BW259" s="163"/>
      <c r="BX259" s="163"/>
      <c r="BY259" s="163"/>
      <c r="BZ259" s="163"/>
      <c r="CA259" s="163"/>
      <c r="CB259" s="163"/>
      <c r="CC259" s="163"/>
      <c r="CD259" s="163"/>
      <c r="CE259" s="163"/>
      <c r="CF259" s="163"/>
      <c r="CG259" s="163"/>
      <c r="CH259" s="163"/>
      <c r="CI259" s="163"/>
      <c r="CJ259" s="163"/>
      <c r="CK259" s="163"/>
      <c r="CL259" s="163"/>
      <c r="CM259" s="163"/>
      <c r="CN259" s="163"/>
      <c r="CO259" s="163"/>
      <c r="CP259" s="163"/>
      <c r="CQ259" s="163"/>
      <c r="CR259" s="163"/>
      <c r="CS259" s="163"/>
      <c r="CT259" s="163"/>
      <c r="CU259" s="163"/>
      <c r="CV259" s="163"/>
      <c r="CW259" s="163"/>
      <c r="CX259" s="163"/>
      <c r="CY259" s="163"/>
      <c r="CZ259" s="163"/>
      <c r="DA259" s="163"/>
      <c r="DB259" s="163"/>
      <c r="DC259" s="163"/>
      <c r="DD259" s="163"/>
      <c r="DE259" s="163"/>
      <c r="DF259" s="163"/>
      <c r="DG259" s="163"/>
      <c r="DH259" s="163"/>
      <c r="DI259" s="163"/>
      <c r="DJ259" s="163"/>
      <c r="DK259" s="163"/>
      <c r="DL259" s="163"/>
      <c r="DM259" s="163"/>
      <c r="DN259" s="163"/>
      <c r="DO259" s="163"/>
      <c r="DP259" s="163"/>
      <c r="DQ259" s="163"/>
      <c r="DR259" s="163"/>
      <c r="DS259" s="163"/>
      <c r="DT259" s="163"/>
      <c r="DU259" s="163"/>
      <c r="DV259" s="163"/>
      <c r="DW259" s="163"/>
      <c r="DX259" s="163"/>
      <c r="DY259" s="163"/>
      <c r="DZ259" s="163"/>
      <c r="EA259" s="163"/>
      <c r="EB259" s="163"/>
      <c r="EC259" s="163"/>
      <c r="ED259" s="163"/>
      <c r="EE259" s="163"/>
      <c r="EF259" s="163"/>
      <c r="EG259" s="163"/>
      <c r="EH259" s="163"/>
      <c r="EI259" s="163"/>
      <c r="EJ259" s="163"/>
      <c r="EK259" s="163"/>
      <c r="EL259" s="163"/>
      <c r="EM259" s="163"/>
      <c r="EN259" s="163"/>
      <c r="EO259" s="163"/>
      <c r="EP259" s="163"/>
      <c r="EQ259" s="163"/>
      <c r="ER259" s="163"/>
      <c r="ES259" s="163"/>
      <c r="ET259" s="163"/>
      <c r="EU259" s="163"/>
      <c r="EV259" s="163"/>
      <c r="EW259" s="163"/>
      <c r="EX259" s="163"/>
      <c r="EY259" s="163"/>
      <c r="EZ259" s="163"/>
      <c r="FA259" s="163"/>
      <c r="FB259" s="163"/>
      <c r="FC259" s="163"/>
      <c r="FD259" s="163"/>
      <c r="FE259" s="163"/>
      <c r="FF259" s="163"/>
      <c r="FG259" s="163"/>
      <c r="FH259" s="163"/>
      <c r="FI259" s="163"/>
      <c r="FJ259" s="163"/>
      <c r="FK259" s="163"/>
      <c r="FL259" s="163"/>
      <c r="FM259" s="163"/>
      <c r="FN259" s="163"/>
      <c r="FO259" s="163"/>
      <c r="FP259" s="163"/>
      <c r="FQ259" s="163"/>
      <c r="FR259" s="163"/>
      <c r="FS259" s="163"/>
      <c r="FT259" s="163"/>
      <c r="FU259" s="163"/>
      <c r="FV259" s="163"/>
      <c r="FW259" s="163"/>
      <c r="FX259" s="163"/>
      <c r="FY259" s="163"/>
      <c r="FZ259" s="163"/>
      <c r="GA259" s="163"/>
      <c r="GB259" s="163"/>
      <c r="GC259" s="163"/>
      <c r="GD259" s="163"/>
      <c r="GE259" s="163"/>
      <c r="GF259" s="163"/>
      <c r="GG259" s="163"/>
      <c r="GH259" s="163"/>
      <c r="GI259" s="163"/>
      <c r="GJ259" s="163"/>
      <c r="GK259" s="163"/>
      <c r="GL259" s="163"/>
      <c r="GM259" s="163"/>
      <c r="GN259" s="163"/>
      <c r="GO259" s="163"/>
      <c r="GP259" s="163"/>
      <c r="GQ259" s="163"/>
      <c r="GR259" s="163"/>
      <c r="GS259" s="163"/>
      <c r="GT259" s="163"/>
      <c r="GU259" s="163"/>
      <c r="GV259" s="163"/>
      <c r="GW259" s="163"/>
      <c r="GX259" s="163"/>
      <c r="GY259" s="163"/>
      <c r="GZ259" s="163"/>
      <c r="HA259" s="163"/>
      <c r="HB259" s="163"/>
      <c r="HC259" s="163"/>
      <c r="HD259" s="163"/>
      <c r="HE259" s="163"/>
      <c r="HF259" s="163"/>
    </row>
    <row r="260" spans="1:214" outlineLevel="1" x14ac:dyDescent="0.2">
      <c r="A260" s="163"/>
      <c r="B260" s="177" t="s">
        <v>249</v>
      </c>
      <c r="C260" s="173">
        <v>2013</v>
      </c>
      <c r="D260" s="163"/>
      <c r="E260" s="163" t="s">
        <v>142</v>
      </c>
      <c r="F260" s="163"/>
      <c r="G260" s="163"/>
      <c r="H260" s="163"/>
      <c r="I260" s="163"/>
      <c r="J260" s="195">
        <f>IF(AND(J$16=2017,$C260&lt;J$16),J$38/10,IF(J$16=$C260,J$38-SUM(J$254:J259),IF(J$16-$C260&lt;10,I260,0)))</f>
        <v>420633975.68933523</v>
      </c>
      <c r="K260" s="195">
        <f>IF(AND(K$16=2017,$C260&lt;K$16),K$38/10,IF(K$16=$C260,K$38-SUM(K$254:K259),IF(K$16-$C260&lt;10,J260,0)))</f>
        <v>420633975.68933523</v>
      </c>
      <c r="L260" s="195">
        <f>IF(AND(L$16=2017,$C260&lt;L$16),L$38/10,IF(L$16=$C260,L$38-SUM(L$254:L259),IF(L$16-$C260&lt;10,K260,0)))</f>
        <v>420633975.68933523</v>
      </c>
      <c r="M260" s="195">
        <f>IF(AND(M$16=2017,$C260&lt;M$16),M$38/10,IF(M$16=$C260,M$38-SUM(M$254:M259),IF(M$16-$C260&lt;10,L260,0)))</f>
        <v>420633975.68933523</v>
      </c>
      <c r="N260" s="195">
        <f>IF(AND(N$16=2017,$C260&lt;N$16),N$38/10,IF(N$16=$C260,N$38-SUM(N$254:N259),IF(N$16-$C260&lt;10,M260,0)))</f>
        <v>420633975.68933523</v>
      </c>
      <c r="O260" s="195">
        <f>IF(AND(O$16=2017,$C260&lt;O$16),O$38/10,IF(O$16=$C260,O$38-SUM(O$254:O259),IF(O$16-$C260&lt;10,N260,0)))</f>
        <v>420633975.68933523</v>
      </c>
      <c r="P260" s="195">
        <f>IF(AND(P$16=2017,$C260&lt;P$16),P$38/10,IF(P$16=$C260,P$38-SUM(P$254:P259),IF(P$16-$C260&lt;10,O260,0)))</f>
        <v>0</v>
      </c>
      <c r="Q260" s="195">
        <f>IF(AND(Q$16=2017,$C260&lt;Q$16),Q$38/10,IF(Q$16=$C260,Q$38-SUM(Q$254:Q259),IF(Q$16-$C260&lt;10,P260,0)))</f>
        <v>0</v>
      </c>
      <c r="R260" s="195">
        <f>IF(AND(R$16=2017,$C260&lt;R$16),R$38/10,IF(R$16=$C260,R$38-SUM(R$254:R259),IF(R$16-$C260&lt;10,Q260,0)))</f>
        <v>0</v>
      </c>
      <c r="S260" s="195">
        <f>IF(AND(S$16=2017,$C260&lt;S$16),S$38/10,IF(S$16=$C260,S$38-SUM(S$254:S259),IF(S$16-$C260&lt;10,R260,0)))</f>
        <v>0</v>
      </c>
      <c r="T260" s="195">
        <f>IF(AND(T$16=2017,$C260&lt;T$16),T$38/10,IF(T$16=$C260,T$38-SUM(T$254:T259),IF(T$16-$C260&lt;10,S260,0)))</f>
        <v>0</v>
      </c>
      <c r="U260" s="195">
        <f>IF(AND(U$16=2017,$C260&lt;U$16),U$38/10,IF(U$16=$C260,U$38-SUM(U$254:U259),IF(U$16-$C260&lt;10,T260,0)))</f>
        <v>0</v>
      </c>
      <c r="V260" s="195">
        <f>IF(AND(V$16=2017,$C260&lt;V$16),V$38/10,IF(V$16=$C260,V$38-SUM(V$254:V259),IF(V$16-$C260&lt;10,U260,0)))</f>
        <v>0</v>
      </c>
      <c r="W260" s="195">
        <f>IF(AND(W$16=2017,$C260&lt;W$16),W$38/10,IF(W$16=$C260,W$38-SUM(W$254:W259),IF(W$16-$C260&lt;10,V260,0)))</f>
        <v>0</v>
      </c>
      <c r="X260" s="195">
        <f>IF(AND(X$16=2017,$C260&lt;X$16),X$38/10,IF(X$16=$C260,X$38-SUM(X$254:X259),IF(X$16-$C260&lt;10,W260,0)))</f>
        <v>0</v>
      </c>
      <c r="Y260" s="163"/>
      <c r="Z260" s="163"/>
      <c r="AA260" s="163"/>
      <c r="AB260" s="163"/>
      <c r="AC260" s="163"/>
      <c r="AD260" s="163"/>
      <c r="AE260" s="163"/>
      <c r="AF260" s="163"/>
      <c r="AG260" s="163"/>
      <c r="AH260" s="163"/>
      <c r="AI260" s="163"/>
      <c r="AJ260" s="163"/>
      <c r="AK260" s="163"/>
      <c r="AL260" s="163"/>
      <c r="AM260" s="163"/>
      <c r="AN260" s="163"/>
      <c r="AO260" s="163"/>
      <c r="AP260" s="163"/>
      <c r="AQ260" s="163"/>
      <c r="AR260" s="163"/>
      <c r="AS260" s="163"/>
      <c r="AT260" s="163"/>
      <c r="AU260" s="163"/>
      <c r="AV260" s="163"/>
      <c r="AW260" s="163"/>
      <c r="AX260" s="163"/>
      <c r="AY260" s="163"/>
      <c r="AZ260" s="163"/>
      <c r="BA260" s="163"/>
      <c r="BB260" s="163"/>
      <c r="BC260" s="163"/>
      <c r="BD260" s="163"/>
      <c r="BE260" s="163"/>
      <c r="BF260" s="163"/>
      <c r="BG260" s="163"/>
      <c r="BH260" s="163"/>
      <c r="BI260" s="163"/>
      <c r="BJ260" s="163"/>
      <c r="BK260" s="163"/>
      <c r="BL260" s="163"/>
      <c r="BM260" s="163"/>
      <c r="BN260" s="163"/>
      <c r="BO260" s="163"/>
      <c r="BP260" s="163"/>
      <c r="BQ260" s="163"/>
      <c r="BR260" s="163"/>
      <c r="BS260" s="163"/>
      <c r="BT260" s="163"/>
      <c r="BU260" s="163"/>
      <c r="BV260" s="163"/>
      <c r="BW260" s="163"/>
      <c r="BX260" s="163"/>
      <c r="BY260" s="163"/>
      <c r="BZ260" s="163"/>
      <c r="CA260" s="163"/>
      <c r="CB260" s="163"/>
      <c r="CC260" s="163"/>
      <c r="CD260" s="163"/>
      <c r="CE260" s="163"/>
      <c r="CF260" s="163"/>
      <c r="CG260" s="163"/>
      <c r="CH260" s="163"/>
      <c r="CI260" s="163"/>
      <c r="CJ260" s="163"/>
      <c r="CK260" s="163"/>
      <c r="CL260" s="163"/>
      <c r="CM260" s="163"/>
      <c r="CN260" s="163"/>
      <c r="CO260" s="163"/>
      <c r="CP260" s="163"/>
      <c r="CQ260" s="163"/>
      <c r="CR260" s="163"/>
      <c r="CS260" s="163"/>
      <c r="CT260" s="163"/>
      <c r="CU260" s="163"/>
      <c r="CV260" s="163"/>
      <c r="CW260" s="163"/>
      <c r="CX260" s="163"/>
      <c r="CY260" s="163"/>
      <c r="CZ260" s="163"/>
      <c r="DA260" s="163"/>
      <c r="DB260" s="163"/>
      <c r="DC260" s="163"/>
      <c r="DD260" s="163"/>
      <c r="DE260" s="163"/>
      <c r="DF260" s="163"/>
      <c r="DG260" s="163"/>
      <c r="DH260" s="163"/>
      <c r="DI260" s="163"/>
      <c r="DJ260" s="163"/>
      <c r="DK260" s="163"/>
      <c r="DL260" s="163"/>
      <c r="DM260" s="163"/>
      <c r="DN260" s="163"/>
      <c r="DO260" s="163"/>
      <c r="DP260" s="163"/>
      <c r="DQ260" s="163"/>
      <c r="DR260" s="163"/>
      <c r="DS260" s="163"/>
      <c r="DT260" s="163"/>
      <c r="DU260" s="163"/>
      <c r="DV260" s="163"/>
      <c r="DW260" s="163"/>
      <c r="DX260" s="163"/>
      <c r="DY260" s="163"/>
      <c r="DZ260" s="163"/>
      <c r="EA260" s="163"/>
      <c r="EB260" s="163"/>
      <c r="EC260" s="163"/>
      <c r="ED260" s="163"/>
      <c r="EE260" s="163"/>
      <c r="EF260" s="163"/>
      <c r="EG260" s="163"/>
      <c r="EH260" s="163"/>
      <c r="EI260" s="163"/>
      <c r="EJ260" s="163"/>
      <c r="EK260" s="163"/>
      <c r="EL260" s="163"/>
      <c r="EM260" s="163"/>
      <c r="EN260" s="163"/>
      <c r="EO260" s="163"/>
      <c r="EP260" s="163"/>
      <c r="EQ260" s="163"/>
      <c r="ER260" s="163"/>
      <c r="ES260" s="163"/>
      <c r="ET260" s="163"/>
      <c r="EU260" s="163"/>
      <c r="EV260" s="163"/>
      <c r="EW260" s="163"/>
      <c r="EX260" s="163"/>
      <c r="EY260" s="163"/>
      <c r="EZ260" s="163"/>
      <c r="FA260" s="163"/>
      <c r="FB260" s="163"/>
      <c r="FC260" s="163"/>
      <c r="FD260" s="163"/>
      <c r="FE260" s="163"/>
      <c r="FF260" s="163"/>
      <c r="FG260" s="163"/>
      <c r="FH260" s="163"/>
      <c r="FI260" s="163"/>
      <c r="FJ260" s="163"/>
      <c r="FK260" s="163"/>
      <c r="FL260" s="163"/>
      <c r="FM260" s="163"/>
      <c r="FN260" s="163"/>
      <c r="FO260" s="163"/>
      <c r="FP260" s="163"/>
      <c r="FQ260" s="163"/>
      <c r="FR260" s="163"/>
      <c r="FS260" s="163"/>
      <c r="FT260" s="163"/>
      <c r="FU260" s="163"/>
      <c r="FV260" s="163"/>
      <c r="FW260" s="163"/>
      <c r="FX260" s="163"/>
      <c r="FY260" s="163"/>
      <c r="FZ260" s="163"/>
      <c r="GA260" s="163"/>
      <c r="GB260" s="163"/>
      <c r="GC260" s="163"/>
      <c r="GD260" s="163"/>
      <c r="GE260" s="163"/>
      <c r="GF260" s="163"/>
      <c r="GG260" s="163"/>
      <c r="GH260" s="163"/>
      <c r="GI260" s="163"/>
      <c r="GJ260" s="163"/>
      <c r="GK260" s="163"/>
      <c r="GL260" s="163"/>
      <c r="GM260" s="163"/>
      <c r="GN260" s="163"/>
      <c r="GO260" s="163"/>
      <c r="GP260" s="163"/>
      <c r="GQ260" s="163"/>
      <c r="GR260" s="163"/>
      <c r="GS260" s="163"/>
      <c r="GT260" s="163"/>
      <c r="GU260" s="163"/>
      <c r="GV260" s="163"/>
      <c r="GW260" s="163"/>
      <c r="GX260" s="163"/>
      <c r="GY260" s="163"/>
      <c r="GZ260" s="163"/>
      <c r="HA260" s="163"/>
      <c r="HB260" s="163"/>
      <c r="HC260" s="163"/>
      <c r="HD260" s="163"/>
      <c r="HE260" s="163"/>
      <c r="HF260" s="163"/>
    </row>
    <row r="261" spans="1:214" outlineLevel="1" x14ac:dyDescent="0.2">
      <c r="A261" s="163"/>
      <c r="B261" s="177" t="s">
        <v>249</v>
      </c>
      <c r="C261" s="177">
        <v>2014</v>
      </c>
      <c r="D261" s="163"/>
      <c r="E261" s="163" t="s">
        <v>142</v>
      </c>
      <c r="F261" s="163"/>
      <c r="G261" s="163"/>
      <c r="H261" s="163"/>
      <c r="I261" s="163"/>
      <c r="J261" s="195">
        <f>IF(AND(J$16=2017,$C261&lt;J$16),J$38/10,IF(J$16=$C261,J$38-SUM(J$254:J260),IF(J$16-$C261&lt;10,I261,0)))</f>
        <v>420633975.68933523</v>
      </c>
      <c r="K261" s="195">
        <f>IF(AND(K$16=2017,$C261&lt;K$16),K$38/10,IF(K$16=$C261,K$38-SUM(K$254:K260),IF(K$16-$C261&lt;10,J261,0)))</f>
        <v>420633975.68933523</v>
      </c>
      <c r="L261" s="195">
        <f>IF(AND(L$16=2017,$C261&lt;L$16),L$38/10,IF(L$16=$C261,L$38-SUM(L$254:L260),IF(L$16-$C261&lt;10,K261,0)))</f>
        <v>420633975.68933523</v>
      </c>
      <c r="M261" s="195">
        <f>IF(AND(M$16=2017,$C261&lt;M$16),M$38/10,IF(M$16=$C261,M$38-SUM(M$254:M260),IF(M$16-$C261&lt;10,L261,0)))</f>
        <v>420633975.68933523</v>
      </c>
      <c r="N261" s="195">
        <f>IF(AND(N$16=2017,$C261&lt;N$16),N$38/10,IF(N$16=$C261,N$38-SUM(N$254:N260),IF(N$16-$C261&lt;10,M261,0)))</f>
        <v>420633975.68933523</v>
      </c>
      <c r="O261" s="195">
        <f>IF(AND(O$16=2017,$C261&lt;O$16),O$38/10,IF(O$16=$C261,O$38-SUM(O$254:O260),IF(O$16-$C261&lt;10,N261,0)))</f>
        <v>420633975.68933523</v>
      </c>
      <c r="P261" s="195">
        <f>IF(AND(P$16=2017,$C261&lt;P$16),P$38/10,IF(P$16=$C261,P$38-SUM(P$254:P260),IF(P$16-$C261&lt;10,O261,0)))</f>
        <v>420633975.68933523</v>
      </c>
      <c r="Q261" s="195">
        <f>IF(AND(Q$16=2017,$C261&lt;Q$16),Q$38/10,IF(Q$16=$C261,Q$38-SUM(Q$254:Q260),IF(Q$16-$C261&lt;10,P261,0)))</f>
        <v>0</v>
      </c>
      <c r="R261" s="195">
        <f>IF(AND(R$16=2017,$C261&lt;R$16),R$38/10,IF(R$16=$C261,R$38-SUM(R$254:R260),IF(R$16-$C261&lt;10,Q261,0)))</f>
        <v>0</v>
      </c>
      <c r="S261" s="195">
        <f>IF(AND(S$16=2017,$C261&lt;S$16),S$38/10,IF(S$16=$C261,S$38-SUM(S$254:S260),IF(S$16-$C261&lt;10,R261,0)))</f>
        <v>0</v>
      </c>
      <c r="T261" s="195">
        <f>IF(AND(T$16=2017,$C261&lt;T$16),T$38/10,IF(T$16=$C261,T$38-SUM(T$254:T260),IF(T$16-$C261&lt;10,S261,0)))</f>
        <v>0</v>
      </c>
      <c r="U261" s="195">
        <f>IF(AND(U$16=2017,$C261&lt;U$16),U$38/10,IF(U$16=$C261,U$38-SUM(U$254:U260),IF(U$16-$C261&lt;10,T261,0)))</f>
        <v>0</v>
      </c>
      <c r="V261" s="195">
        <f>IF(AND(V$16=2017,$C261&lt;V$16),V$38/10,IF(V$16=$C261,V$38-SUM(V$254:V260),IF(V$16-$C261&lt;10,U261,0)))</f>
        <v>0</v>
      </c>
      <c r="W261" s="195">
        <f>IF(AND(W$16=2017,$C261&lt;W$16),W$38/10,IF(W$16=$C261,W$38-SUM(W$254:W260),IF(W$16-$C261&lt;10,V261,0)))</f>
        <v>0</v>
      </c>
      <c r="X261" s="195">
        <f>IF(AND(X$16=2017,$C261&lt;X$16),X$38/10,IF(X$16=$C261,X$38-SUM(X$254:X260),IF(X$16-$C261&lt;10,W261,0)))</f>
        <v>0</v>
      </c>
      <c r="Y261" s="163"/>
      <c r="Z261" s="163"/>
      <c r="AA261" s="163"/>
      <c r="AB261" s="163"/>
      <c r="AC261" s="163"/>
      <c r="AD261" s="163"/>
      <c r="AE261" s="163"/>
      <c r="AF261" s="163"/>
      <c r="AG261" s="163"/>
      <c r="AH261" s="163"/>
      <c r="AI261" s="163"/>
      <c r="AJ261" s="163"/>
      <c r="AK261" s="163"/>
      <c r="AL261" s="163"/>
      <c r="AM261" s="163"/>
      <c r="AN261" s="163"/>
      <c r="AO261" s="163"/>
      <c r="AP261" s="163"/>
      <c r="AQ261" s="163"/>
      <c r="AR261" s="163"/>
      <c r="AS261" s="163"/>
      <c r="AT261" s="163"/>
      <c r="AU261" s="163"/>
      <c r="AV261" s="163"/>
      <c r="AW261" s="163"/>
      <c r="AX261" s="163"/>
      <c r="AY261" s="163"/>
      <c r="AZ261" s="163"/>
      <c r="BA261" s="163"/>
      <c r="BB261" s="163"/>
      <c r="BC261" s="163"/>
      <c r="BD261" s="163"/>
      <c r="BE261" s="163"/>
      <c r="BF261" s="163"/>
      <c r="BG261" s="163"/>
      <c r="BH261" s="163"/>
      <c r="BI261" s="163"/>
      <c r="BJ261" s="163"/>
      <c r="BK261" s="163"/>
      <c r="BL261" s="163"/>
      <c r="BM261" s="163"/>
      <c r="BN261" s="163"/>
      <c r="BO261" s="163"/>
      <c r="BP261" s="163"/>
      <c r="BQ261" s="163"/>
      <c r="BR261" s="163"/>
      <c r="BS261" s="163"/>
      <c r="BT261" s="163"/>
      <c r="BU261" s="163"/>
      <c r="BV261" s="163"/>
      <c r="BW261" s="163"/>
      <c r="BX261" s="163"/>
      <c r="BY261" s="163"/>
      <c r="BZ261" s="163"/>
      <c r="CA261" s="163"/>
      <c r="CB261" s="163"/>
      <c r="CC261" s="163"/>
      <c r="CD261" s="163"/>
      <c r="CE261" s="163"/>
      <c r="CF261" s="163"/>
      <c r="CG261" s="163"/>
      <c r="CH261" s="163"/>
      <c r="CI261" s="163"/>
      <c r="CJ261" s="163"/>
      <c r="CK261" s="163"/>
      <c r="CL261" s="163"/>
      <c r="CM261" s="163"/>
      <c r="CN261" s="163"/>
      <c r="CO261" s="163"/>
      <c r="CP261" s="163"/>
      <c r="CQ261" s="163"/>
      <c r="CR261" s="163"/>
      <c r="CS261" s="163"/>
      <c r="CT261" s="163"/>
      <c r="CU261" s="163"/>
      <c r="CV261" s="163"/>
      <c r="CW261" s="163"/>
      <c r="CX261" s="163"/>
      <c r="CY261" s="163"/>
      <c r="CZ261" s="163"/>
      <c r="DA261" s="163"/>
      <c r="DB261" s="163"/>
      <c r="DC261" s="163"/>
      <c r="DD261" s="163"/>
      <c r="DE261" s="163"/>
      <c r="DF261" s="163"/>
      <c r="DG261" s="163"/>
      <c r="DH261" s="163"/>
      <c r="DI261" s="163"/>
      <c r="DJ261" s="163"/>
      <c r="DK261" s="163"/>
      <c r="DL261" s="163"/>
      <c r="DM261" s="163"/>
      <c r="DN261" s="163"/>
      <c r="DO261" s="163"/>
      <c r="DP261" s="163"/>
      <c r="DQ261" s="163"/>
      <c r="DR261" s="163"/>
      <c r="DS261" s="163"/>
      <c r="DT261" s="163"/>
      <c r="DU261" s="163"/>
      <c r="DV261" s="163"/>
      <c r="DW261" s="163"/>
      <c r="DX261" s="163"/>
      <c r="DY261" s="163"/>
      <c r="DZ261" s="163"/>
      <c r="EA261" s="163"/>
      <c r="EB261" s="163"/>
      <c r="EC261" s="163"/>
      <c r="ED261" s="163"/>
      <c r="EE261" s="163"/>
      <c r="EF261" s="163"/>
      <c r="EG261" s="163"/>
      <c r="EH261" s="163"/>
      <c r="EI261" s="163"/>
      <c r="EJ261" s="163"/>
      <c r="EK261" s="163"/>
      <c r="EL261" s="163"/>
      <c r="EM261" s="163"/>
      <c r="EN261" s="163"/>
      <c r="EO261" s="163"/>
      <c r="EP261" s="163"/>
      <c r="EQ261" s="163"/>
      <c r="ER261" s="163"/>
      <c r="ES261" s="163"/>
      <c r="ET261" s="163"/>
      <c r="EU261" s="163"/>
      <c r="EV261" s="163"/>
      <c r="EW261" s="163"/>
      <c r="EX261" s="163"/>
      <c r="EY261" s="163"/>
      <c r="EZ261" s="163"/>
      <c r="FA261" s="163"/>
      <c r="FB261" s="163"/>
      <c r="FC261" s="163"/>
      <c r="FD261" s="163"/>
      <c r="FE261" s="163"/>
      <c r="FF261" s="163"/>
      <c r="FG261" s="163"/>
      <c r="FH261" s="163"/>
      <c r="FI261" s="163"/>
      <c r="FJ261" s="163"/>
      <c r="FK261" s="163"/>
      <c r="FL261" s="163"/>
      <c r="FM261" s="163"/>
      <c r="FN261" s="163"/>
      <c r="FO261" s="163"/>
      <c r="FP261" s="163"/>
      <c r="FQ261" s="163"/>
      <c r="FR261" s="163"/>
      <c r="FS261" s="163"/>
      <c r="FT261" s="163"/>
      <c r="FU261" s="163"/>
      <c r="FV261" s="163"/>
      <c r="FW261" s="163"/>
      <c r="FX261" s="163"/>
      <c r="FY261" s="163"/>
      <c r="FZ261" s="163"/>
      <c r="GA261" s="163"/>
      <c r="GB261" s="163"/>
      <c r="GC261" s="163"/>
      <c r="GD261" s="163"/>
      <c r="GE261" s="163"/>
      <c r="GF261" s="163"/>
      <c r="GG261" s="163"/>
      <c r="GH261" s="163"/>
      <c r="GI261" s="163"/>
      <c r="GJ261" s="163"/>
      <c r="GK261" s="163"/>
      <c r="GL261" s="163"/>
      <c r="GM261" s="163"/>
      <c r="GN261" s="163"/>
      <c r="GO261" s="163"/>
      <c r="GP261" s="163"/>
      <c r="GQ261" s="163"/>
      <c r="GR261" s="163"/>
      <c r="GS261" s="163"/>
      <c r="GT261" s="163"/>
      <c r="GU261" s="163"/>
      <c r="GV261" s="163"/>
      <c r="GW261" s="163"/>
      <c r="GX261" s="163"/>
      <c r="GY261" s="163"/>
      <c r="GZ261" s="163"/>
      <c r="HA261" s="163"/>
      <c r="HB261" s="163"/>
      <c r="HC261" s="163"/>
      <c r="HD261" s="163"/>
      <c r="HE261" s="163"/>
      <c r="HF261" s="163"/>
    </row>
    <row r="262" spans="1:214" outlineLevel="1" x14ac:dyDescent="0.2">
      <c r="A262" s="163"/>
      <c r="B262" s="177" t="s">
        <v>249</v>
      </c>
      <c r="C262" s="173">
        <v>2015</v>
      </c>
      <c r="D262" s="163"/>
      <c r="E262" s="163" t="s">
        <v>142</v>
      </c>
      <c r="F262" s="163"/>
      <c r="G262" s="163"/>
      <c r="H262" s="163"/>
      <c r="I262" s="163"/>
      <c r="J262" s="195">
        <f>IF(AND(J$16=2017,$C262&lt;J$16),J$38/10,IF(J$16=$C262,J$38-SUM(J$254:J261),IF(J$16-$C262&lt;10,I262,0)))</f>
        <v>420633975.68933523</v>
      </c>
      <c r="K262" s="195">
        <f>IF(AND(K$16=2017,$C262&lt;K$16),K$38/10,IF(K$16=$C262,K$38-SUM(K$254:K261),IF(K$16-$C262&lt;10,J262,0)))</f>
        <v>420633975.68933523</v>
      </c>
      <c r="L262" s="195">
        <f>IF(AND(L$16=2017,$C262&lt;L$16),L$38/10,IF(L$16=$C262,L$38-SUM(L$254:L261),IF(L$16-$C262&lt;10,K262,0)))</f>
        <v>420633975.68933523</v>
      </c>
      <c r="M262" s="195">
        <f>IF(AND(M$16=2017,$C262&lt;M$16),M$38/10,IF(M$16=$C262,M$38-SUM(M$254:M261),IF(M$16-$C262&lt;10,L262,0)))</f>
        <v>420633975.68933523</v>
      </c>
      <c r="N262" s="195">
        <f>IF(AND(N$16=2017,$C262&lt;N$16),N$38/10,IF(N$16=$C262,N$38-SUM(N$254:N261),IF(N$16-$C262&lt;10,M262,0)))</f>
        <v>420633975.68933523</v>
      </c>
      <c r="O262" s="195">
        <f>IF(AND(O$16=2017,$C262&lt;O$16),O$38/10,IF(O$16=$C262,O$38-SUM(O$254:O261),IF(O$16-$C262&lt;10,N262,0)))</f>
        <v>420633975.68933523</v>
      </c>
      <c r="P262" s="195">
        <f>IF(AND(P$16=2017,$C262&lt;P$16),P$38/10,IF(P$16=$C262,P$38-SUM(P$254:P261),IF(P$16-$C262&lt;10,O262,0)))</f>
        <v>420633975.68933523</v>
      </c>
      <c r="Q262" s="195">
        <f>IF(AND(Q$16=2017,$C262&lt;Q$16),Q$38/10,IF(Q$16=$C262,Q$38-SUM(Q$254:Q261),IF(Q$16-$C262&lt;10,P262,0)))</f>
        <v>420633975.68933523</v>
      </c>
      <c r="R262" s="195">
        <f>IF(AND(R$16=2017,$C262&lt;R$16),R$38/10,IF(R$16=$C262,R$38-SUM(R$254:R261),IF(R$16-$C262&lt;10,Q262,0)))</f>
        <v>0</v>
      </c>
      <c r="S262" s="195">
        <f>IF(AND(S$16=2017,$C262&lt;S$16),S$38/10,IF(S$16=$C262,S$38-SUM(S$254:S261),IF(S$16-$C262&lt;10,R262,0)))</f>
        <v>0</v>
      </c>
      <c r="T262" s="195">
        <f>IF(AND(T$16=2017,$C262&lt;T$16),T$38/10,IF(T$16=$C262,T$38-SUM(T$254:T261),IF(T$16-$C262&lt;10,S262,0)))</f>
        <v>0</v>
      </c>
      <c r="U262" s="195">
        <f>IF(AND(U$16=2017,$C262&lt;U$16),U$38/10,IF(U$16=$C262,U$38-SUM(U$254:U261),IF(U$16-$C262&lt;10,T262,0)))</f>
        <v>0</v>
      </c>
      <c r="V262" s="195">
        <f>IF(AND(V$16=2017,$C262&lt;V$16),V$38/10,IF(V$16=$C262,V$38-SUM(V$254:V261),IF(V$16-$C262&lt;10,U262,0)))</f>
        <v>0</v>
      </c>
      <c r="W262" s="195">
        <f>IF(AND(W$16=2017,$C262&lt;W$16),W$38/10,IF(W$16=$C262,W$38-SUM(W$254:W261),IF(W$16-$C262&lt;10,V262,0)))</f>
        <v>0</v>
      </c>
      <c r="X262" s="195">
        <f>IF(AND(X$16=2017,$C262&lt;X$16),X$38/10,IF(X$16=$C262,X$38-SUM(X$254:X261),IF(X$16-$C262&lt;10,W262,0)))</f>
        <v>0</v>
      </c>
      <c r="Y262" s="163"/>
      <c r="Z262" s="163"/>
      <c r="AA262" s="163"/>
      <c r="AB262" s="163"/>
      <c r="AC262" s="163"/>
      <c r="AD262" s="163"/>
      <c r="AE262" s="163"/>
      <c r="AF262" s="163"/>
      <c r="AG262" s="163"/>
      <c r="AH262" s="163"/>
      <c r="AI262" s="163"/>
      <c r="AJ262" s="163"/>
      <c r="AK262" s="163"/>
      <c r="AL262" s="163"/>
      <c r="AM262" s="163"/>
      <c r="AN262" s="163"/>
      <c r="AO262" s="163"/>
      <c r="AP262" s="163"/>
      <c r="AQ262" s="163"/>
      <c r="AR262" s="163"/>
      <c r="AS262" s="163"/>
      <c r="AT262" s="163"/>
      <c r="AU262" s="163"/>
      <c r="AV262" s="163"/>
      <c r="AW262" s="163"/>
      <c r="AX262" s="163"/>
      <c r="AY262" s="163"/>
      <c r="AZ262" s="163"/>
      <c r="BA262" s="163"/>
      <c r="BB262" s="163"/>
      <c r="BC262" s="163"/>
      <c r="BD262" s="163"/>
      <c r="BE262" s="163"/>
      <c r="BF262" s="163"/>
      <c r="BG262" s="163"/>
      <c r="BH262" s="163"/>
      <c r="BI262" s="163"/>
      <c r="BJ262" s="163"/>
      <c r="BK262" s="163"/>
      <c r="BL262" s="163"/>
      <c r="BM262" s="163"/>
      <c r="BN262" s="163"/>
      <c r="BO262" s="163"/>
      <c r="BP262" s="163"/>
      <c r="BQ262" s="163"/>
      <c r="BR262" s="163"/>
      <c r="BS262" s="163"/>
      <c r="BT262" s="163"/>
      <c r="BU262" s="163"/>
      <c r="BV262" s="163"/>
      <c r="BW262" s="163"/>
      <c r="BX262" s="163"/>
      <c r="BY262" s="163"/>
      <c r="BZ262" s="163"/>
      <c r="CA262" s="163"/>
      <c r="CB262" s="163"/>
      <c r="CC262" s="163"/>
      <c r="CD262" s="163"/>
      <c r="CE262" s="163"/>
      <c r="CF262" s="163"/>
      <c r="CG262" s="163"/>
      <c r="CH262" s="163"/>
      <c r="CI262" s="163"/>
      <c r="CJ262" s="163"/>
      <c r="CK262" s="163"/>
      <c r="CL262" s="163"/>
      <c r="CM262" s="163"/>
      <c r="CN262" s="163"/>
      <c r="CO262" s="163"/>
      <c r="CP262" s="163"/>
      <c r="CQ262" s="163"/>
      <c r="CR262" s="163"/>
      <c r="CS262" s="163"/>
      <c r="CT262" s="163"/>
      <c r="CU262" s="163"/>
      <c r="CV262" s="163"/>
      <c r="CW262" s="163"/>
      <c r="CX262" s="163"/>
      <c r="CY262" s="163"/>
      <c r="CZ262" s="163"/>
      <c r="DA262" s="163"/>
      <c r="DB262" s="163"/>
      <c r="DC262" s="163"/>
      <c r="DD262" s="163"/>
      <c r="DE262" s="163"/>
      <c r="DF262" s="163"/>
      <c r="DG262" s="163"/>
      <c r="DH262" s="163"/>
      <c r="DI262" s="163"/>
      <c r="DJ262" s="163"/>
      <c r="DK262" s="163"/>
      <c r="DL262" s="163"/>
      <c r="DM262" s="163"/>
      <c r="DN262" s="163"/>
      <c r="DO262" s="163"/>
      <c r="DP262" s="163"/>
      <c r="DQ262" s="163"/>
      <c r="DR262" s="163"/>
      <c r="DS262" s="163"/>
      <c r="DT262" s="163"/>
      <c r="DU262" s="163"/>
      <c r="DV262" s="163"/>
      <c r="DW262" s="163"/>
      <c r="DX262" s="163"/>
      <c r="DY262" s="163"/>
      <c r="DZ262" s="163"/>
      <c r="EA262" s="163"/>
      <c r="EB262" s="163"/>
      <c r="EC262" s="163"/>
      <c r="ED262" s="163"/>
      <c r="EE262" s="163"/>
      <c r="EF262" s="163"/>
      <c r="EG262" s="163"/>
      <c r="EH262" s="163"/>
      <c r="EI262" s="163"/>
      <c r="EJ262" s="163"/>
      <c r="EK262" s="163"/>
      <c r="EL262" s="163"/>
      <c r="EM262" s="163"/>
      <c r="EN262" s="163"/>
      <c r="EO262" s="163"/>
      <c r="EP262" s="163"/>
      <c r="EQ262" s="163"/>
      <c r="ER262" s="163"/>
      <c r="ES262" s="163"/>
      <c r="ET262" s="163"/>
      <c r="EU262" s="163"/>
      <c r="EV262" s="163"/>
      <c r="EW262" s="163"/>
      <c r="EX262" s="163"/>
      <c r="EY262" s="163"/>
      <c r="EZ262" s="163"/>
      <c r="FA262" s="163"/>
      <c r="FB262" s="163"/>
      <c r="FC262" s="163"/>
      <c r="FD262" s="163"/>
      <c r="FE262" s="163"/>
      <c r="FF262" s="163"/>
      <c r="FG262" s="163"/>
      <c r="FH262" s="163"/>
      <c r="FI262" s="163"/>
      <c r="FJ262" s="163"/>
      <c r="FK262" s="163"/>
      <c r="FL262" s="163"/>
      <c r="FM262" s="163"/>
      <c r="FN262" s="163"/>
      <c r="FO262" s="163"/>
      <c r="FP262" s="163"/>
      <c r="FQ262" s="163"/>
      <c r="FR262" s="163"/>
      <c r="FS262" s="163"/>
      <c r="FT262" s="163"/>
      <c r="FU262" s="163"/>
      <c r="FV262" s="163"/>
      <c r="FW262" s="163"/>
      <c r="FX262" s="163"/>
      <c r="FY262" s="163"/>
      <c r="FZ262" s="163"/>
      <c r="GA262" s="163"/>
      <c r="GB262" s="163"/>
      <c r="GC262" s="163"/>
      <c r="GD262" s="163"/>
      <c r="GE262" s="163"/>
      <c r="GF262" s="163"/>
      <c r="GG262" s="163"/>
      <c r="GH262" s="163"/>
      <c r="GI262" s="163"/>
      <c r="GJ262" s="163"/>
      <c r="GK262" s="163"/>
      <c r="GL262" s="163"/>
      <c r="GM262" s="163"/>
      <c r="GN262" s="163"/>
      <c r="GO262" s="163"/>
      <c r="GP262" s="163"/>
      <c r="GQ262" s="163"/>
      <c r="GR262" s="163"/>
      <c r="GS262" s="163"/>
      <c r="GT262" s="163"/>
      <c r="GU262" s="163"/>
      <c r="GV262" s="163"/>
      <c r="GW262" s="163"/>
      <c r="GX262" s="163"/>
      <c r="GY262" s="163"/>
      <c r="GZ262" s="163"/>
      <c r="HA262" s="163"/>
      <c r="HB262" s="163"/>
      <c r="HC262" s="163"/>
      <c r="HD262" s="163"/>
      <c r="HE262" s="163"/>
      <c r="HF262" s="163"/>
    </row>
    <row r="263" spans="1:214" outlineLevel="1" x14ac:dyDescent="0.2">
      <c r="A263" s="163"/>
      <c r="B263" s="177" t="s">
        <v>249</v>
      </c>
      <c r="C263" s="177">
        <v>2016</v>
      </c>
      <c r="D263" s="163"/>
      <c r="E263" s="163" t="s">
        <v>142</v>
      </c>
      <c r="F263" s="163"/>
      <c r="G263" s="163"/>
      <c r="H263" s="163"/>
      <c r="I263" s="163"/>
      <c r="J263" s="195">
        <f>IF(AND(J$16=2017,$C263&lt;J$16),J$38/10,IF(J$16=$C263,J$38-SUM(J$254:J262),IF(J$16-$C263&lt;10,I263,0)))</f>
        <v>420633975.68933523</v>
      </c>
      <c r="K263" s="195">
        <f>IF(AND(K$16=2017,$C263&lt;K$16),K$38/10,IF(K$16=$C263,K$38-SUM(K$254:K262),IF(K$16-$C263&lt;10,J263,0)))</f>
        <v>420633975.68933523</v>
      </c>
      <c r="L263" s="195">
        <f>IF(AND(L$16=2017,$C263&lt;L$16),L$38/10,IF(L$16=$C263,L$38-SUM(L$254:L262),IF(L$16-$C263&lt;10,K263,0)))</f>
        <v>420633975.68933523</v>
      </c>
      <c r="M263" s="195">
        <f>IF(AND(M$16=2017,$C263&lt;M$16),M$38/10,IF(M$16=$C263,M$38-SUM(M$254:M262),IF(M$16-$C263&lt;10,L263,0)))</f>
        <v>420633975.68933523</v>
      </c>
      <c r="N263" s="195">
        <f>IF(AND(N$16=2017,$C263&lt;N$16),N$38/10,IF(N$16=$C263,N$38-SUM(N$254:N262),IF(N$16-$C263&lt;10,M263,0)))</f>
        <v>420633975.68933523</v>
      </c>
      <c r="O263" s="195">
        <f>IF(AND(O$16=2017,$C263&lt;O$16),O$38/10,IF(O$16=$C263,O$38-SUM(O$254:O262),IF(O$16-$C263&lt;10,N263,0)))</f>
        <v>420633975.68933523</v>
      </c>
      <c r="P263" s="195">
        <f>IF(AND(P$16=2017,$C263&lt;P$16),P$38/10,IF(P$16=$C263,P$38-SUM(P$254:P262),IF(P$16-$C263&lt;10,O263,0)))</f>
        <v>420633975.68933523</v>
      </c>
      <c r="Q263" s="195">
        <f>IF(AND(Q$16=2017,$C263&lt;Q$16),Q$38/10,IF(Q$16=$C263,Q$38-SUM(Q$254:Q262),IF(Q$16-$C263&lt;10,P263,0)))</f>
        <v>420633975.68933523</v>
      </c>
      <c r="R263" s="195">
        <f>IF(AND(R$16=2017,$C263&lt;R$16),R$38/10,IF(R$16=$C263,R$38-SUM(R$254:R262),IF(R$16-$C263&lt;10,Q263,0)))</f>
        <v>420633975.68933523</v>
      </c>
      <c r="S263" s="195">
        <f>IF(AND(S$16=2017,$C263&lt;S$16),S$38/10,IF(S$16=$C263,S$38-SUM(S$254:S262),IF(S$16-$C263&lt;10,R263,0)))</f>
        <v>0</v>
      </c>
      <c r="T263" s="195">
        <f>IF(AND(T$16=2017,$C263&lt;T$16),T$38/10,IF(T$16=$C263,T$38-SUM(T$254:T262),IF(T$16-$C263&lt;10,S263,0)))</f>
        <v>0</v>
      </c>
      <c r="U263" s="195">
        <f>IF(AND(U$16=2017,$C263&lt;U$16),U$38/10,IF(U$16=$C263,U$38-SUM(U$254:U262),IF(U$16-$C263&lt;10,T263,0)))</f>
        <v>0</v>
      </c>
      <c r="V263" s="195">
        <f>IF(AND(V$16=2017,$C263&lt;V$16),V$38/10,IF(V$16=$C263,V$38-SUM(V$254:V262),IF(V$16-$C263&lt;10,U263,0)))</f>
        <v>0</v>
      </c>
      <c r="W263" s="195">
        <f>IF(AND(W$16=2017,$C263&lt;W$16),W$38/10,IF(W$16=$C263,W$38-SUM(W$254:W262),IF(W$16-$C263&lt;10,V263,0)))</f>
        <v>0</v>
      </c>
      <c r="X263" s="195">
        <f>IF(AND(X$16=2017,$C263&lt;X$16),X$38/10,IF(X$16=$C263,X$38-SUM(X$254:X262),IF(X$16-$C263&lt;10,W263,0)))</f>
        <v>0</v>
      </c>
      <c r="Y263" s="163"/>
      <c r="Z263" s="163"/>
      <c r="AA263" s="163"/>
      <c r="AB263" s="163"/>
      <c r="AC263" s="163"/>
      <c r="AD263" s="163"/>
      <c r="AE263" s="163"/>
      <c r="AF263" s="163"/>
      <c r="AG263" s="163"/>
      <c r="AH263" s="163"/>
      <c r="AI263" s="163"/>
      <c r="AJ263" s="163"/>
      <c r="AK263" s="163"/>
      <c r="AL263" s="163"/>
      <c r="AM263" s="163"/>
      <c r="AN263" s="163"/>
      <c r="AO263" s="163"/>
      <c r="AP263" s="163"/>
      <c r="AQ263" s="163"/>
      <c r="AR263" s="163"/>
      <c r="AS263" s="163"/>
      <c r="AT263" s="163"/>
      <c r="AU263" s="163"/>
      <c r="AV263" s="163"/>
      <c r="AW263" s="163"/>
      <c r="AX263" s="163"/>
      <c r="AY263" s="163"/>
      <c r="AZ263" s="163"/>
      <c r="BA263" s="163"/>
      <c r="BB263" s="163"/>
      <c r="BC263" s="163"/>
      <c r="BD263" s="163"/>
      <c r="BE263" s="163"/>
      <c r="BF263" s="163"/>
      <c r="BG263" s="163"/>
      <c r="BH263" s="163"/>
      <c r="BI263" s="163"/>
      <c r="BJ263" s="163"/>
      <c r="BK263" s="163"/>
      <c r="BL263" s="163"/>
      <c r="BM263" s="163"/>
      <c r="BN263" s="163"/>
      <c r="BO263" s="163"/>
      <c r="BP263" s="163"/>
      <c r="BQ263" s="163"/>
      <c r="BR263" s="163"/>
      <c r="BS263" s="163"/>
      <c r="BT263" s="163"/>
      <c r="BU263" s="163"/>
      <c r="BV263" s="163"/>
      <c r="BW263" s="163"/>
      <c r="BX263" s="163"/>
      <c r="BY263" s="163"/>
      <c r="BZ263" s="163"/>
      <c r="CA263" s="163"/>
      <c r="CB263" s="163"/>
      <c r="CC263" s="163"/>
      <c r="CD263" s="163"/>
      <c r="CE263" s="163"/>
      <c r="CF263" s="163"/>
      <c r="CG263" s="163"/>
      <c r="CH263" s="163"/>
      <c r="CI263" s="163"/>
      <c r="CJ263" s="163"/>
      <c r="CK263" s="163"/>
      <c r="CL263" s="163"/>
      <c r="CM263" s="163"/>
      <c r="CN263" s="163"/>
      <c r="CO263" s="163"/>
      <c r="CP263" s="163"/>
      <c r="CQ263" s="163"/>
      <c r="CR263" s="163"/>
      <c r="CS263" s="163"/>
      <c r="CT263" s="163"/>
      <c r="CU263" s="163"/>
      <c r="CV263" s="163"/>
      <c r="CW263" s="163"/>
      <c r="CX263" s="163"/>
      <c r="CY263" s="163"/>
      <c r="CZ263" s="163"/>
      <c r="DA263" s="163"/>
      <c r="DB263" s="163"/>
      <c r="DC263" s="163"/>
      <c r="DD263" s="163"/>
      <c r="DE263" s="163"/>
      <c r="DF263" s="163"/>
      <c r="DG263" s="163"/>
      <c r="DH263" s="163"/>
      <c r="DI263" s="163"/>
      <c r="DJ263" s="163"/>
      <c r="DK263" s="163"/>
      <c r="DL263" s="163"/>
      <c r="DM263" s="163"/>
      <c r="DN263" s="163"/>
      <c r="DO263" s="163"/>
      <c r="DP263" s="163"/>
      <c r="DQ263" s="163"/>
      <c r="DR263" s="163"/>
      <c r="DS263" s="163"/>
      <c r="DT263" s="163"/>
      <c r="DU263" s="163"/>
      <c r="DV263" s="163"/>
      <c r="DW263" s="163"/>
      <c r="DX263" s="163"/>
      <c r="DY263" s="163"/>
      <c r="DZ263" s="163"/>
      <c r="EA263" s="163"/>
      <c r="EB263" s="163"/>
      <c r="EC263" s="163"/>
      <c r="ED263" s="163"/>
      <c r="EE263" s="163"/>
      <c r="EF263" s="163"/>
      <c r="EG263" s="163"/>
      <c r="EH263" s="163"/>
      <c r="EI263" s="163"/>
      <c r="EJ263" s="163"/>
      <c r="EK263" s="163"/>
      <c r="EL263" s="163"/>
      <c r="EM263" s="163"/>
      <c r="EN263" s="163"/>
      <c r="EO263" s="163"/>
      <c r="EP263" s="163"/>
      <c r="EQ263" s="163"/>
      <c r="ER263" s="163"/>
      <c r="ES263" s="163"/>
      <c r="ET263" s="163"/>
      <c r="EU263" s="163"/>
      <c r="EV263" s="163"/>
      <c r="EW263" s="163"/>
      <c r="EX263" s="163"/>
      <c r="EY263" s="163"/>
      <c r="EZ263" s="163"/>
      <c r="FA263" s="163"/>
      <c r="FB263" s="163"/>
      <c r="FC263" s="163"/>
      <c r="FD263" s="163"/>
      <c r="FE263" s="163"/>
      <c r="FF263" s="163"/>
      <c r="FG263" s="163"/>
      <c r="FH263" s="163"/>
      <c r="FI263" s="163"/>
      <c r="FJ263" s="163"/>
      <c r="FK263" s="163"/>
      <c r="FL263" s="163"/>
      <c r="FM263" s="163"/>
      <c r="FN263" s="163"/>
      <c r="FO263" s="163"/>
      <c r="FP263" s="163"/>
      <c r="FQ263" s="163"/>
      <c r="FR263" s="163"/>
      <c r="FS263" s="163"/>
      <c r="FT263" s="163"/>
      <c r="FU263" s="163"/>
      <c r="FV263" s="163"/>
      <c r="FW263" s="163"/>
      <c r="FX263" s="163"/>
      <c r="FY263" s="163"/>
      <c r="FZ263" s="163"/>
      <c r="GA263" s="163"/>
      <c r="GB263" s="163"/>
      <c r="GC263" s="163"/>
      <c r="GD263" s="163"/>
      <c r="GE263" s="163"/>
      <c r="GF263" s="163"/>
      <c r="GG263" s="163"/>
      <c r="GH263" s="163"/>
      <c r="GI263" s="163"/>
      <c r="GJ263" s="163"/>
      <c r="GK263" s="163"/>
      <c r="GL263" s="163"/>
      <c r="GM263" s="163"/>
      <c r="GN263" s="163"/>
      <c r="GO263" s="163"/>
      <c r="GP263" s="163"/>
      <c r="GQ263" s="163"/>
      <c r="GR263" s="163"/>
      <c r="GS263" s="163"/>
      <c r="GT263" s="163"/>
      <c r="GU263" s="163"/>
      <c r="GV263" s="163"/>
      <c r="GW263" s="163"/>
      <c r="GX263" s="163"/>
      <c r="GY263" s="163"/>
      <c r="GZ263" s="163"/>
      <c r="HA263" s="163"/>
      <c r="HB263" s="163"/>
      <c r="HC263" s="163"/>
      <c r="HD263" s="163"/>
      <c r="HE263" s="163"/>
      <c r="HF263" s="163"/>
    </row>
    <row r="264" spans="1:214" outlineLevel="1" x14ac:dyDescent="0.2">
      <c r="A264" s="163"/>
      <c r="B264" s="177" t="s">
        <v>249</v>
      </c>
      <c r="C264" s="173">
        <v>2017</v>
      </c>
      <c r="D264" s="163"/>
      <c r="E264" s="163" t="s">
        <v>142</v>
      </c>
      <c r="F264" s="163"/>
      <c r="G264" s="163"/>
      <c r="H264" s="163"/>
      <c r="I264" s="163"/>
      <c r="J264" s="195">
        <f>IF(AND(J$16=2017,$C264&lt;J$16),J$38/10,IF(J$16=$C264,J$38-SUM(J$254:J263),IF(J$16-$C264&lt;10,I264,0)))</f>
        <v>420633975.68933439</v>
      </c>
      <c r="K264" s="195">
        <f>IF(AND(K$16=2017,$C264&lt;K$16),K$38/10,IF(K$16=$C264,K$38-SUM(K$254:K263),IF(K$16-$C264&lt;10,J264,0)))</f>
        <v>420633975.68933439</v>
      </c>
      <c r="L264" s="195">
        <f>IF(AND(L$16=2017,$C264&lt;L$16),L$38/10,IF(L$16=$C264,L$38-SUM(L$254:L263),IF(L$16-$C264&lt;10,K264,0)))</f>
        <v>420633975.68933439</v>
      </c>
      <c r="M264" s="195">
        <f>IF(AND(M$16=2017,$C264&lt;M$16),M$38/10,IF(M$16=$C264,M$38-SUM(M$254:M263),IF(M$16-$C264&lt;10,L264,0)))</f>
        <v>420633975.68933439</v>
      </c>
      <c r="N264" s="195">
        <f>IF(AND(N$16=2017,$C264&lt;N$16),N$38/10,IF(N$16=$C264,N$38-SUM(N$254:N263),IF(N$16-$C264&lt;10,M264,0)))</f>
        <v>420633975.68933439</v>
      </c>
      <c r="O264" s="195">
        <f>IF(AND(O$16=2017,$C264&lt;O$16),O$38/10,IF(O$16=$C264,O$38-SUM(O$254:O263),IF(O$16-$C264&lt;10,N264,0)))</f>
        <v>420633975.68933439</v>
      </c>
      <c r="P264" s="195">
        <f>IF(AND(P$16=2017,$C264&lt;P$16),P$38/10,IF(P$16=$C264,P$38-SUM(P$254:P263),IF(P$16-$C264&lt;10,O264,0)))</f>
        <v>420633975.68933439</v>
      </c>
      <c r="Q264" s="195">
        <f>IF(AND(Q$16=2017,$C264&lt;Q$16),Q$38/10,IF(Q$16=$C264,Q$38-SUM(Q$254:Q263),IF(Q$16-$C264&lt;10,P264,0)))</f>
        <v>420633975.68933439</v>
      </c>
      <c r="R264" s="195">
        <f>IF(AND(R$16=2017,$C264&lt;R$16),R$38/10,IF(R$16=$C264,R$38-SUM(R$254:R263),IF(R$16-$C264&lt;10,Q264,0)))</f>
        <v>420633975.68933439</v>
      </c>
      <c r="S264" s="195">
        <f>IF(AND(S$16=2017,$C264&lt;S$16),S$38/10,IF(S$16=$C264,S$38-SUM(S$254:S263),IF(S$16-$C264&lt;10,R264,0)))</f>
        <v>420633975.68933439</v>
      </c>
      <c r="T264" s="195">
        <f>IF(AND(T$16=2017,$C264&lt;T$16),T$38/10,IF(T$16=$C264,T$38-SUM(T$254:T263),IF(T$16-$C264&lt;10,S264,0)))</f>
        <v>0</v>
      </c>
      <c r="U264" s="195">
        <f>IF(AND(U$16=2017,$C264&lt;U$16),U$38/10,IF(U$16=$C264,U$38-SUM(U$254:U263),IF(U$16-$C264&lt;10,T264,0)))</f>
        <v>0</v>
      </c>
      <c r="V264" s="195">
        <f>IF(AND(V$16=2017,$C264&lt;V$16),V$38/10,IF(V$16=$C264,V$38-SUM(V$254:V263),IF(V$16-$C264&lt;10,U264,0)))</f>
        <v>0</v>
      </c>
      <c r="W264" s="195">
        <f>IF(AND(W$16=2017,$C264&lt;W$16),W$38/10,IF(W$16=$C264,W$38-SUM(W$254:W263),IF(W$16-$C264&lt;10,V264,0)))</f>
        <v>0</v>
      </c>
      <c r="X264" s="195">
        <f>IF(AND(X$16=2017,$C264&lt;X$16),X$38/10,IF(X$16=$C264,X$38-SUM(X$254:X263),IF(X$16-$C264&lt;10,W264,0)))</f>
        <v>0</v>
      </c>
      <c r="Y264" s="163"/>
      <c r="Z264" s="163"/>
      <c r="AA264" s="163"/>
      <c r="AB264" s="163"/>
      <c r="AC264" s="163"/>
      <c r="AD264" s="163"/>
      <c r="AE264" s="163"/>
      <c r="AF264" s="163"/>
      <c r="AG264" s="163"/>
      <c r="AH264" s="163"/>
      <c r="AI264" s="163"/>
      <c r="AJ264" s="163"/>
      <c r="AK264" s="163"/>
      <c r="AL264" s="163"/>
      <c r="AM264" s="163"/>
      <c r="AN264" s="163"/>
      <c r="AO264" s="163"/>
      <c r="AP264" s="163"/>
      <c r="AQ264" s="163"/>
      <c r="AR264" s="163"/>
      <c r="AS264" s="163"/>
      <c r="AT264" s="163"/>
      <c r="AU264" s="163"/>
      <c r="AV264" s="163"/>
      <c r="AW264" s="163"/>
      <c r="AX264" s="163"/>
      <c r="AY264" s="163"/>
      <c r="AZ264" s="163"/>
      <c r="BA264" s="163"/>
      <c r="BB264" s="163"/>
      <c r="BC264" s="163"/>
      <c r="BD264" s="163"/>
      <c r="BE264" s="163"/>
      <c r="BF264" s="163"/>
      <c r="BG264" s="163"/>
      <c r="BH264" s="163"/>
      <c r="BI264" s="163"/>
      <c r="BJ264" s="163"/>
      <c r="BK264" s="163"/>
      <c r="BL264" s="163"/>
      <c r="BM264" s="163"/>
      <c r="BN264" s="163"/>
      <c r="BO264" s="163"/>
      <c r="BP264" s="163"/>
      <c r="BQ264" s="163"/>
      <c r="BR264" s="163"/>
      <c r="BS264" s="163"/>
      <c r="BT264" s="163"/>
      <c r="BU264" s="163"/>
      <c r="BV264" s="163"/>
      <c r="BW264" s="163"/>
      <c r="BX264" s="163"/>
      <c r="BY264" s="163"/>
      <c r="BZ264" s="163"/>
      <c r="CA264" s="163"/>
      <c r="CB264" s="163"/>
      <c r="CC264" s="163"/>
      <c r="CD264" s="163"/>
      <c r="CE264" s="163"/>
      <c r="CF264" s="163"/>
      <c r="CG264" s="163"/>
      <c r="CH264" s="163"/>
      <c r="CI264" s="163"/>
      <c r="CJ264" s="163"/>
      <c r="CK264" s="163"/>
      <c r="CL264" s="163"/>
      <c r="CM264" s="163"/>
      <c r="CN264" s="163"/>
      <c r="CO264" s="163"/>
      <c r="CP264" s="163"/>
      <c r="CQ264" s="163"/>
      <c r="CR264" s="163"/>
      <c r="CS264" s="163"/>
      <c r="CT264" s="163"/>
      <c r="CU264" s="163"/>
      <c r="CV264" s="163"/>
      <c r="CW264" s="163"/>
      <c r="CX264" s="163"/>
      <c r="CY264" s="163"/>
      <c r="CZ264" s="163"/>
      <c r="DA264" s="163"/>
      <c r="DB264" s="163"/>
      <c r="DC264" s="163"/>
      <c r="DD264" s="163"/>
      <c r="DE264" s="163"/>
      <c r="DF264" s="163"/>
      <c r="DG264" s="163"/>
      <c r="DH264" s="163"/>
      <c r="DI264" s="163"/>
      <c r="DJ264" s="163"/>
      <c r="DK264" s="163"/>
      <c r="DL264" s="163"/>
      <c r="DM264" s="163"/>
      <c r="DN264" s="163"/>
      <c r="DO264" s="163"/>
      <c r="DP264" s="163"/>
      <c r="DQ264" s="163"/>
      <c r="DR264" s="163"/>
      <c r="DS264" s="163"/>
      <c r="DT264" s="163"/>
      <c r="DU264" s="163"/>
      <c r="DV264" s="163"/>
      <c r="DW264" s="163"/>
      <c r="DX264" s="163"/>
      <c r="DY264" s="163"/>
      <c r="DZ264" s="163"/>
      <c r="EA264" s="163"/>
      <c r="EB264" s="163"/>
      <c r="EC264" s="163"/>
      <c r="ED264" s="163"/>
      <c r="EE264" s="163"/>
      <c r="EF264" s="163"/>
      <c r="EG264" s="163"/>
      <c r="EH264" s="163"/>
      <c r="EI264" s="163"/>
      <c r="EJ264" s="163"/>
      <c r="EK264" s="163"/>
      <c r="EL264" s="163"/>
      <c r="EM264" s="163"/>
      <c r="EN264" s="163"/>
      <c r="EO264" s="163"/>
      <c r="EP264" s="163"/>
      <c r="EQ264" s="163"/>
      <c r="ER264" s="163"/>
      <c r="ES264" s="163"/>
      <c r="ET264" s="163"/>
      <c r="EU264" s="163"/>
      <c r="EV264" s="163"/>
      <c r="EW264" s="163"/>
      <c r="EX264" s="163"/>
      <c r="EY264" s="163"/>
      <c r="EZ264" s="163"/>
      <c r="FA264" s="163"/>
      <c r="FB264" s="163"/>
      <c r="FC264" s="163"/>
      <c r="FD264" s="163"/>
      <c r="FE264" s="163"/>
      <c r="FF264" s="163"/>
      <c r="FG264" s="163"/>
      <c r="FH264" s="163"/>
      <c r="FI264" s="163"/>
      <c r="FJ264" s="163"/>
      <c r="FK264" s="163"/>
      <c r="FL264" s="163"/>
      <c r="FM264" s="163"/>
      <c r="FN264" s="163"/>
      <c r="FO264" s="163"/>
      <c r="FP264" s="163"/>
      <c r="FQ264" s="163"/>
      <c r="FR264" s="163"/>
      <c r="FS264" s="163"/>
      <c r="FT264" s="163"/>
      <c r="FU264" s="163"/>
      <c r="FV264" s="163"/>
      <c r="FW264" s="163"/>
      <c r="FX264" s="163"/>
      <c r="FY264" s="163"/>
      <c r="FZ264" s="163"/>
      <c r="GA264" s="163"/>
      <c r="GB264" s="163"/>
      <c r="GC264" s="163"/>
      <c r="GD264" s="163"/>
      <c r="GE264" s="163"/>
      <c r="GF264" s="163"/>
      <c r="GG264" s="163"/>
      <c r="GH264" s="163"/>
      <c r="GI264" s="163"/>
      <c r="GJ264" s="163"/>
      <c r="GK264" s="163"/>
      <c r="GL264" s="163"/>
      <c r="GM264" s="163"/>
      <c r="GN264" s="163"/>
      <c r="GO264" s="163"/>
      <c r="GP264" s="163"/>
      <c r="GQ264" s="163"/>
      <c r="GR264" s="163"/>
      <c r="GS264" s="163"/>
      <c r="GT264" s="163"/>
      <c r="GU264" s="163"/>
      <c r="GV264" s="163"/>
      <c r="GW264" s="163"/>
      <c r="GX264" s="163"/>
      <c r="GY264" s="163"/>
      <c r="GZ264" s="163"/>
      <c r="HA264" s="163"/>
      <c r="HB264" s="163"/>
      <c r="HC264" s="163"/>
      <c r="HD264" s="163"/>
      <c r="HE264" s="163"/>
      <c r="HF264" s="163"/>
    </row>
    <row r="265" spans="1:214" outlineLevel="1" x14ac:dyDescent="0.2">
      <c r="A265" s="163"/>
      <c r="B265" s="177" t="s">
        <v>249</v>
      </c>
      <c r="C265" s="177">
        <v>2018</v>
      </c>
      <c r="D265" s="163"/>
      <c r="E265" s="163" t="s">
        <v>142</v>
      </c>
      <c r="F265" s="163"/>
      <c r="G265" s="163"/>
      <c r="H265" s="163"/>
      <c r="I265" s="163"/>
      <c r="J265" s="195">
        <f>IF(AND(J$16=2017,$C265&lt;J$16),J$38/10,IF(J$16=$C265,J$38-SUM(J$254:J264),IF(J$16-$C265&lt;10,I265,0)))</f>
        <v>0</v>
      </c>
      <c r="K265" s="195">
        <f>IF(AND(K$16=2017,$C265&lt;K$16),K$38/10,IF(K$16=$C265,K$38-SUM(K$254:K264),IF(K$16-$C265&lt;10,J265,0)))</f>
        <v>606852567.65292835</v>
      </c>
      <c r="L265" s="195">
        <f>IF(AND(L$16=2017,$C265&lt;L$16),L$38/10,IF(L$16=$C265,L$38-SUM(L$254:L264),IF(L$16-$C265&lt;10,K265,0)))</f>
        <v>606852567.65292835</v>
      </c>
      <c r="M265" s="195">
        <f>IF(AND(M$16=2017,$C265&lt;M$16),M$38/10,IF(M$16=$C265,M$38-SUM(M$254:M264),IF(M$16-$C265&lt;10,L265,0)))</f>
        <v>606852567.65292835</v>
      </c>
      <c r="N265" s="195">
        <f>IF(AND(N$16=2017,$C265&lt;N$16),N$38/10,IF(N$16=$C265,N$38-SUM(N$254:N264),IF(N$16-$C265&lt;10,M265,0)))</f>
        <v>606852567.65292835</v>
      </c>
      <c r="O265" s="195">
        <f>IF(AND(O$16=2017,$C265&lt;O$16),O$38/10,IF(O$16=$C265,O$38-SUM(O$254:O264),IF(O$16-$C265&lt;10,N265,0)))</f>
        <v>606852567.65292835</v>
      </c>
      <c r="P265" s="195">
        <f>IF(AND(P$16=2017,$C265&lt;P$16),P$38/10,IF(P$16=$C265,P$38-SUM(P$254:P264),IF(P$16-$C265&lt;10,O265,0)))</f>
        <v>606852567.65292835</v>
      </c>
      <c r="Q265" s="195">
        <f>IF(AND(Q$16=2017,$C265&lt;Q$16),Q$38/10,IF(Q$16=$C265,Q$38-SUM(Q$254:Q264),IF(Q$16-$C265&lt;10,P265,0)))</f>
        <v>606852567.65292835</v>
      </c>
      <c r="R265" s="195">
        <f>IF(AND(R$16=2017,$C265&lt;R$16),R$38/10,IF(R$16=$C265,R$38-SUM(R$254:R264),IF(R$16-$C265&lt;10,Q265,0)))</f>
        <v>606852567.65292835</v>
      </c>
      <c r="S265" s="195">
        <f>IF(AND(S$16=2017,$C265&lt;S$16),S$38/10,IF(S$16=$C265,S$38-SUM(S$254:S264),IF(S$16-$C265&lt;10,R265,0)))</f>
        <v>606852567.65292835</v>
      </c>
      <c r="T265" s="195">
        <f>IF(AND(T$16=2017,$C265&lt;T$16),T$38/10,IF(T$16=$C265,T$38-SUM(T$254:T264),IF(T$16-$C265&lt;10,S265,0)))</f>
        <v>606852567.65292835</v>
      </c>
      <c r="U265" s="195">
        <f>IF(AND(U$16=2017,$C265&lt;U$16),U$38/10,IF(U$16=$C265,U$38-SUM(U$254:U264),IF(U$16-$C265&lt;10,T265,0)))</f>
        <v>0</v>
      </c>
      <c r="V265" s="195">
        <f>IF(AND(V$16=2017,$C265&lt;V$16),V$38/10,IF(V$16=$C265,V$38-SUM(V$254:V264),IF(V$16-$C265&lt;10,U265,0)))</f>
        <v>0</v>
      </c>
      <c r="W265" s="195">
        <f>IF(AND(W$16=2017,$C265&lt;W$16),W$38/10,IF(W$16=$C265,W$38-SUM(W$254:W264),IF(W$16-$C265&lt;10,V265,0)))</f>
        <v>0</v>
      </c>
      <c r="X265" s="195">
        <f>IF(AND(X$16=2017,$C265&lt;X$16),X$38/10,IF(X$16=$C265,X$38-SUM(X$254:X264),IF(X$16-$C265&lt;10,W265,0)))</f>
        <v>0</v>
      </c>
      <c r="Y265" s="163"/>
      <c r="Z265" s="163"/>
      <c r="AA265" s="163"/>
      <c r="AB265" s="163"/>
      <c r="AC265" s="163"/>
      <c r="AD265" s="163"/>
      <c r="AE265" s="163"/>
      <c r="AF265" s="163"/>
      <c r="AG265" s="163"/>
      <c r="AH265" s="163"/>
      <c r="AI265" s="163"/>
      <c r="AJ265" s="163"/>
      <c r="AK265" s="163"/>
      <c r="AL265" s="163"/>
      <c r="AM265" s="163"/>
      <c r="AN265" s="163"/>
      <c r="AO265" s="163"/>
      <c r="AP265" s="163"/>
      <c r="AQ265" s="163"/>
      <c r="AR265" s="163"/>
      <c r="AS265" s="163"/>
      <c r="AT265" s="163"/>
      <c r="AU265" s="163"/>
      <c r="AV265" s="163"/>
      <c r="AW265" s="163"/>
      <c r="AX265" s="163"/>
      <c r="AY265" s="163"/>
      <c r="AZ265" s="163"/>
      <c r="BA265" s="163"/>
      <c r="BB265" s="163"/>
      <c r="BC265" s="163"/>
      <c r="BD265" s="163"/>
      <c r="BE265" s="163"/>
      <c r="BF265" s="163"/>
      <c r="BG265" s="163"/>
      <c r="BH265" s="163"/>
      <c r="BI265" s="163"/>
      <c r="BJ265" s="163"/>
      <c r="BK265" s="163"/>
      <c r="BL265" s="163"/>
      <c r="BM265" s="163"/>
      <c r="BN265" s="163"/>
      <c r="BO265" s="163"/>
      <c r="BP265" s="163"/>
      <c r="BQ265" s="163"/>
      <c r="BR265" s="163"/>
      <c r="BS265" s="163"/>
      <c r="BT265" s="163"/>
      <c r="BU265" s="163"/>
      <c r="BV265" s="163"/>
      <c r="BW265" s="163"/>
      <c r="BX265" s="163"/>
      <c r="BY265" s="163"/>
      <c r="BZ265" s="163"/>
      <c r="CA265" s="163"/>
      <c r="CB265" s="163"/>
      <c r="CC265" s="163"/>
      <c r="CD265" s="163"/>
      <c r="CE265" s="163"/>
      <c r="CF265" s="163"/>
      <c r="CG265" s="163"/>
      <c r="CH265" s="163"/>
      <c r="CI265" s="163"/>
      <c r="CJ265" s="163"/>
      <c r="CK265" s="163"/>
      <c r="CL265" s="163"/>
      <c r="CM265" s="163"/>
      <c r="CN265" s="163"/>
      <c r="CO265" s="163"/>
      <c r="CP265" s="163"/>
      <c r="CQ265" s="163"/>
      <c r="CR265" s="163"/>
      <c r="CS265" s="163"/>
      <c r="CT265" s="163"/>
      <c r="CU265" s="163"/>
      <c r="CV265" s="163"/>
      <c r="CW265" s="163"/>
      <c r="CX265" s="163"/>
      <c r="CY265" s="163"/>
      <c r="CZ265" s="163"/>
      <c r="DA265" s="163"/>
      <c r="DB265" s="163"/>
      <c r="DC265" s="163"/>
      <c r="DD265" s="163"/>
      <c r="DE265" s="163"/>
      <c r="DF265" s="163"/>
      <c r="DG265" s="163"/>
      <c r="DH265" s="163"/>
      <c r="DI265" s="163"/>
      <c r="DJ265" s="163"/>
      <c r="DK265" s="163"/>
      <c r="DL265" s="163"/>
      <c r="DM265" s="163"/>
      <c r="DN265" s="163"/>
      <c r="DO265" s="163"/>
      <c r="DP265" s="163"/>
      <c r="DQ265" s="163"/>
      <c r="DR265" s="163"/>
      <c r="DS265" s="163"/>
      <c r="DT265" s="163"/>
      <c r="DU265" s="163"/>
      <c r="DV265" s="163"/>
      <c r="DW265" s="163"/>
      <c r="DX265" s="163"/>
      <c r="DY265" s="163"/>
      <c r="DZ265" s="163"/>
      <c r="EA265" s="163"/>
      <c r="EB265" s="163"/>
      <c r="EC265" s="163"/>
      <c r="ED265" s="163"/>
      <c r="EE265" s="163"/>
      <c r="EF265" s="163"/>
      <c r="EG265" s="163"/>
      <c r="EH265" s="163"/>
      <c r="EI265" s="163"/>
      <c r="EJ265" s="163"/>
      <c r="EK265" s="163"/>
      <c r="EL265" s="163"/>
      <c r="EM265" s="163"/>
      <c r="EN265" s="163"/>
      <c r="EO265" s="163"/>
      <c r="EP265" s="163"/>
      <c r="EQ265" s="163"/>
      <c r="ER265" s="163"/>
      <c r="ES265" s="163"/>
      <c r="ET265" s="163"/>
      <c r="EU265" s="163"/>
      <c r="EV265" s="163"/>
      <c r="EW265" s="163"/>
      <c r="EX265" s="163"/>
      <c r="EY265" s="163"/>
      <c r="EZ265" s="163"/>
      <c r="FA265" s="163"/>
      <c r="FB265" s="163"/>
      <c r="FC265" s="163"/>
      <c r="FD265" s="163"/>
      <c r="FE265" s="163"/>
      <c r="FF265" s="163"/>
      <c r="FG265" s="163"/>
      <c r="FH265" s="163"/>
      <c r="FI265" s="163"/>
      <c r="FJ265" s="163"/>
      <c r="FK265" s="163"/>
      <c r="FL265" s="163"/>
      <c r="FM265" s="163"/>
      <c r="FN265" s="163"/>
      <c r="FO265" s="163"/>
      <c r="FP265" s="163"/>
      <c r="FQ265" s="163"/>
      <c r="FR265" s="163"/>
      <c r="FS265" s="163"/>
      <c r="FT265" s="163"/>
      <c r="FU265" s="163"/>
      <c r="FV265" s="163"/>
      <c r="FW265" s="163"/>
      <c r="FX265" s="163"/>
      <c r="FY265" s="163"/>
      <c r="FZ265" s="163"/>
      <c r="GA265" s="163"/>
      <c r="GB265" s="163"/>
      <c r="GC265" s="163"/>
      <c r="GD265" s="163"/>
      <c r="GE265" s="163"/>
      <c r="GF265" s="163"/>
      <c r="GG265" s="163"/>
      <c r="GH265" s="163"/>
      <c r="GI265" s="163"/>
      <c r="GJ265" s="163"/>
      <c r="GK265" s="163"/>
      <c r="GL265" s="163"/>
      <c r="GM265" s="163"/>
      <c r="GN265" s="163"/>
      <c r="GO265" s="163"/>
      <c r="GP265" s="163"/>
      <c r="GQ265" s="163"/>
      <c r="GR265" s="163"/>
      <c r="GS265" s="163"/>
      <c r="GT265" s="163"/>
      <c r="GU265" s="163"/>
      <c r="GV265" s="163"/>
      <c r="GW265" s="163"/>
      <c r="GX265" s="163"/>
      <c r="GY265" s="163"/>
      <c r="GZ265" s="163"/>
      <c r="HA265" s="163"/>
      <c r="HB265" s="163"/>
      <c r="HC265" s="163"/>
      <c r="HD265" s="163"/>
      <c r="HE265" s="163"/>
      <c r="HF265" s="163"/>
    </row>
    <row r="266" spans="1:214" outlineLevel="1" x14ac:dyDescent="0.2">
      <c r="A266" s="163"/>
      <c r="B266" s="177" t="s">
        <v>249</v>
      </c>
      <c r="C266" s="173">
        <v>2019</v>
      </c>
      <c r="D266" s="163"/>
      <c r="E266" s="163" t="s">
        <v>142</v>
      </c>
      <c r="F266" s="163"/>
      <c r="G266" s="163"/>
      <c r="H266" s="163"/>
      <c r="I266" s="163"/>
      <c r="J266" s="195">
        <f>IF(AND(J$16=2017,$C266&lt;J$16),J$38/10,IF(J$16=$C266,J$38-SUM(J$254:J265),IF(J$16-$C266&lt;10,I266,0)))</f>
        <v>0</v>
      </c>
      <c r="K266" s="195">
        <f>IF(AND(K$16=2017,$C266&lt;K$16),K$38/10,IF(K$16=$C266,K$38-SUM(K$254:K265),IF(K$16-$C266&lt;10,J266,0)))</f>
        <v>0</v>
      </c>
      <c r="L266" s="195">
        <f>IF(AND(L$16=2017,$C266&lt;L$16),L$38/10,IF(L$16=$C266,L$38-SUM(L$254:L265),IF(L$16-$C266&lt;10,K266,0)))</f>
        <v>659713237.93652105</v>
      </c>
      <c r="M266" s="195">
        <f>IF(AND(M$16=2017,$C266&lt;M$16),M$38/10,IF(M$16=$C266,M$38-SUM(M$254:M265),IF(M$16-$C266&lt;10,L266,0)))</f>
        <v>659713237.93652105</v>
      </c>
      <c r="N266" s="195">
        <f>IF(AND(N$16=2017,$C266&lt;N$16),N$38/10,IF(N$16=$C266,N$38-SUM(N$254:N265),IF(N$16-$C266&lt;10,M266,0)))</f>
        <v>659713237.93652105</v>
      </c>
      <c r="O266" s="195">
        <f>IF(AND(O$16=2017,$C266&lt;O$16),O$38/10,IF(O$16=$C266,O$38-SUM(O$254:O265),IF(O$16-$C266&lt;10,N266,0)))</f>
        <v>659713237.93652105</v>
      </c>
      <c r="P266" s="195">
        <f>IF(AND(P$16=2017,$C266&lt;P$16),P$38/10,IF(P$16=$C266,P$38-SUM(P$254:P265),IF(P$16-$C266&lt;10,O266,0)))</f>
        <v>659713237.93652105</v>
      </c>
      <c r="Q266" s="195">
        <f>IF(AND(Q$16=2017,$C266&lt;Q$16),Q$38/10,IF(Q$16=$C266,Q$38-SUM(Q$254:Q265),IF(Q$16-$C266&lt;10,P266,0)))</f>
        <v>659713237.93652105</v>
      </c>
      <c r="R266" s="195">
        <f>IF(AND(R$16=2017,$C266&lt;R$16),R$38/10,IF(R$16=$C266,R$38-SUM(R$254:R265),IF(R$16-$C266&lt;10,Q266,0)))</f>
        <v>659713237.93652105</v>
      </c>
      <c r="S266" s="195">
        <f>IF(AND(S$16=2017,$C266&lt;S$16),S$38/10,IF(S$16=$C266,S$38-SUM(S$254:S265),IF(S$16-$C266&lt;10,R266,0)))</f>
        <v>659713237.93652105</v>
      </c>
      <c r="T266" s="195">
        <f>IF(AND(T$16=2017,$C266&lt;T$16),T$38/10,IF(T$16=$C266,T$38-SUM(T$254:T265),IF(T$16-$C266&lt;10,S266,0)))</f>
        <v>659713237.93652105</v>
      </c>
      <c r="U266" s="195">
        <f>IF(AND(U$16=2017,$C266&lt;U$16),U$38/10,IF(U$16=$C266,U$38-SUM(U$254:U265),IF(U$16-$C266&lt;10,T266,0)))</f>
        <v>659713237.93652105</v>
      </c>
      <c r="V266" s="195">
        <f>IF(AND(V$16=2017,$C266&lt;V$16),V$38/10,IF(V$16=$C266,V$38-SUM(V$254:V265),IF(V$16-$C266&lt;10,U266,0)))</f>
        <v>0</v>
      </c>
      <c r="W266" s="195">
        <f>IF(AND(W$16=2017,$C266&lt;W$16),W$38/10,IF(W$16=$C266,W$38-SUM(W$254:W265),IF(W$16-$C266&lt;10,V266,0)))</f>
        <v>0</v>
      </c>
      <c r="X266" s="195">
        <f>IF(AND(X$16=2017,$C266&lt;X$16),X$38/10,IF(X$16=$C266,X$38-SUM(X$254:X265),IF(X$16-$C266&lt;10,W266,0)))</f>
        <v>0</v>
      </c>
      <c r="Y266" s="163"/>
      <c r="Z266" s="163"/>
      <c r="AA266" s="163"/>
      <c r="AB266" s="163"/>
      <c r="AC266" s="163"/>
      <c r="AD266" s="163"/>
      <c r="AE266" s="163"/>
      <c r="AF266" s="163"/>
      <c r="AG266" s="163"/>
      <c r="AH266" s="163"/>
      <c r="AI266" s="163"/>
      <c r="AJ266" s="163"/>
      <c r="AK266" s="163"/>
      <c r="AL266" s="163"/>
      <c r="AM266" s="163"/>
      <c r="AN266" s="163"/>
      <c r="AO266" s="163"/>
      <c r="AP266" s="163"/>
      <c r="AQ266" s="163"/>
      <c r="AR266" s="163"/>
      <c r="AS266" s="163"/>
      <c r="AT266" s="163"/>
      <c r="AU266" s="163"/>
      <c r="AV266" s="163"/>
      <c r="AW266" s="163"/>
      <c r="AX266" s="163"/>
      <c r="AY266" s="163"/>
      <c r="AZ266" s="163"/>
      <c r="BA266" s="163"/>
      <c r="BB266" s="163"/>
      <c r="BC266" s="163"/>
      <c r="BD266" s="163"/>
      <c r="BE266" s="163"/>
      <c r="BF266" s="163"/>
      <c r="BG266" s="163"/>
      <c r="BH266" s="163"/>
      <c r="BI266" s="163"/>
      <c r="BJ266" s="163"/>
      <c r="BK266" s="163"/>
      <c r="BL266" s="163"/>
      <c r="BM266" s="163"/>
      <c r="BN266" s="163"/>
      <c r="BO266" s="163"/>
      <c r="BP266" s="163"/>
      <c r="BQ266" s="163"/>
      <c r="BR266" s="163"/>
      <c r="BS266" s="163"/>
      <c r="BT266" s="163"/>
      <c r="BU266" s="163"/>
      <c r="BV266" s="163"/>
      <c r="BW266" s="163"/>
      <c r="BX266" s="163"/>
      <c r="BY266" s="163"/>
      <c r="BZ266" s="163"/>
      <c r="CA266" s="163"/>
      <c r="CB266" s="163"/>
      <c r="CC266" s="163"/>
      <c r="CD266" s="163"/>
      <c r="CE266" s="163"/>
      <c r="CF266" s="163"/>
      <c r="CG266" s="163"/>
      <c r="CH266" s="163"/>
      <c r="CI266" s="163"/>
      <c r="CJ266" s="163"/>
      <c r="CK266" s="163"/>
      <c r="CL266" s="163"/>
      <c r="CM266" s="163"/>
      <c r="CN266" s="163"/>
      <c r="CO266" s="163"/>
      <c r="CP266" s="163"/>
      <c r="CQ266" s="163"/>
      <c r="CR266" s="163"/>
      <c r="CS266" s="163"/>
      <c r="CT266" s="163"/>
      <c r="CU266" s="163"/>
      <c r="CV266" s="163"/>
      <c r="CW266" s="163"/>
      <c r="CX266" s="163"/>
      <c r="CY266" s="163"/>
      <c r="CZ266" s="163"/>
      <c r="DA266" s="163"/>
      <c r="DB266" s="163"/>
      <c r="DC266" s="163"/>
      <c r="DD266" s="163"/>
      <c r="DE266" s="163"/>
      <c r="DF266" s="163"/>
      <c r="DG266" s="163"/>
      <c r="DH266" s="163"/>
      <c r="DI266" s="163"/>
      <c r="DJ266" s="163"/>
      <c r="DK266" s="163"/>
      <c r="DL266" s="163"/>
      <c r="DM266" s="163"/>
      <c r="DN266" s="163"/>
      <c r="DO266" s="163"/>
      <c r="DP266" s="163"/>
      <c r="DQ266" s="163"/>
      <c r="DR266" s="163"/>
      <c r="DS266" s="163"/>
      <c r="DT266" s="163"/>
      <c r="DU266" s="163"/>
      <c r="DV266" s="163"/>
      <c r="DW266" s="163"/>
      <c r="DX266" s="163"/>
      <c r="DY266" s="163"/>
      <c r="DZ266" s="163"/>
      <c r="EA266" s="163"/>
      <c r="EB266" s="163"/>
      <c r="EC266" s="163"/>
      <c r="ED266" s="163"/>
      <c r="EE266" s="163"/>
      <c r="EF266" s="163"/>
      <c r="EG266" s="163"/>
      <c r="EH266" s="163"/>
      <c r="EI266" s="163"/>
      <c r="EJ266" s="163"/>
      <c r="EK266" s="163"/>
      <c r="EL266" s="163"/>
      <c r="EM266" s="163"/>
      <c r="EN266" s="163"/>
      <c r="EO266" s="163"/>
      <c r="EP266" s="163"/>
      <c r="EQ266" s="163"/>
      <c r="ER266" s="163"/>
      <c r="ES266" s="163"/>
      <c r="ET266" s="163"/>
      <c r="EU266" s="163"/>
      <c r="EV266" s="163"/>
      <c r="EW266" s="163"/>
      <c r="EX266" s="163"/>
      <c r="EY266" s="163"/>
      <c r="EZ266" s="163"/>
      <c r="FA266" s="163"/>
      <c r="FB266" s="163"/>
      <c r="FC266" s="163"/>
      <c r="FD266" s="163"/>
      <c r="FE266" s="163"/>
      <c r="FF266" s="163"/>
      <c r="FG266" s="163"/>
      <c r="FH266" s="163"/>
      <c r="FI266" s="163"/>
      <c r="FJ266" s="163"/>
      <c r="FK266" s="163"/>
      <c r="FL266" s="163"/>
      <c r="FM266" s="163"/>
      <c r="FN266" s="163"/>
      <c r="FO266" s="163"/>
      <c r="FP266" s="163"/>
      <c r="FQ266" s="163"/>
      <c r="FR266" s="163"/>
      <c r="FS266" s="163"/>
      <c r="FT266" s="163"/>
      <c r="FU266" s="163"/>
      <c r="FV266" s="163"/>
      <c r="FW266" s="163"/>
      <c r="FX266" s="163"/>
      <c r="FY266" s="163"/>
      <c r="FZ266" s="163"/>
      <c r="GA266" s="163"/>
      <c r="GB266" s="163"/>
      <c r="GC266" s="163"/>
      <c r="GD266" s="163"/>
      <c r="GE266" s="163"/>
      <c r="GF266" s="163"/>
      <c r="GG266" s="163"/>
      <c r="GH266" s="163"/>
      <c r="GI266" s="163"/>
      <c r="GJ266" s="163"/>
      <c r="GK266" s="163"/>
      <c r="GL266" s="163"/>
      <c r="GM266" s="163"/>
      <c r="GN266" s="163"/>
      <c r="GO266" s="163"/>
      <c r="GP266" s="163"/>
      <c r="GQ266" s="163"/>
      <c r="GR266" s="163"/>
      <c r="GS266" s="163"/>
      <c r="GT266" s="163"/>
      <c r="GU266" s="163"/>
      <c r="GV266" s="163"/>
      <c r="GW266" s="163"/>
      <c r="GX266" s="163"/>
      <c r="GY266" s="163"/>
      <c r="GZ266" s="163"/>
      <c r="HA266" s="163"/>
      <c r="HB266" s="163"/>
      <c r="HC266" s="163"/>
      <c r="HD266" s="163"/>
      <c r="HE266" s="163"/>
      <c r="HF266" s="163"/>
    </row>
    <row r="267" spans="1:214" outlineLevel="1" x14ac:dyDescent="0.2">
      <c r="A267" s="163"/>
      <c r="B267" s="177" t="s">
        <v>249</v>
      </c>
      <c r="C267" s="177">
        <v>2020</v>
      </c>
      <c r="D267" s="163"/>
      <c r="E267" s="163" t="s">
        <v>142</v>
      </c>
      <c r="F267" s="163"/>
      <c r="G267" s="163"/>
      <c r="H267" s="163"/>
      <c r="I267" s="163"/>
      <c r="J267" s="195">
        <f>IF(AND(J$16=2017,$C267&lt;J$16),J$38/10,IF(J$16=$C267,J$38-SUM(J$254:J266),IF(J$16-$C267&lt;10,I267,0)))</f>
        <v>0</v>
      </c>
      <c r="K267" s="195">
        <f>IF(AND(K$16=2017,$C267&lt;K$16),K$38/10,IF(K$16=$C267,K$38-SUM(K$254:K266),IF(K$16-$C267&lt;10,J267,0)))</f>
        <v>0</v>
      </c>
      <c r="L267" s="195">
        <f>IF(AND(L$16=2017,$C267&lt;L$16),L$38/10,IF(L$16=$C267,L$38-SUM(L$254:L266),IF(L$16-$C267&lt;10,K267,0)))</f>
        <v>0</v>
      </c>
      <c r="M267" s="195">
        <f>IF(AND(M$16=2017,$C267&lt;M$16),M$38/10,IF(M$16=$C267,M$38-SUM(M$254:M266),IF(M$16-$C267&lt;10,L267,0)))</f>
        <v>770151435.03124285</v>
      </c>
      <c r="N267" s="195">
        <f>IF(AND(N$16=2017,$C267&lt;N$16),N$38/10,IF(N$16=$C267,N$38-SUM(N$254:N266),IF(N$16-$C267&lt;10,M267,0)))</f>
        <v>770151435.03124285</v>
      </c>
      <c r="O267" s="195">
        <f>IF(AND(O$16=2017,$C267&lt;O$16),O$38/10,IF(O$16=$C267,O$38-SUM(O$254:O266),IF(O$16-$C267&lt;10,N267,0)))</f>
        <v>770151435.03124285</v>
      </c>
      <c r="P267" s="195">
        <f>IF(AND(P$16=2017,$C267&lt;P$16),P$38/10,IF(P$16=$C267,P$38-SUM(P$254:P266),IF(P$16-$C267&lt;10,O267,0)))</f>
        <v>770151435.03124285</v>
      </c>
      <c r="Q267" s="195">
        <f>IF(AND(Q$16=2017,$C267&lt;Q$16),Q$38/10,IF(Q$16=$C267,Q$38-SUM(Q$254:Q266),IF(Q$16-$C267&lt;10,P267,0)))</f>
        <v>770151435.03124285</v>
      </c>
      <c r="R267" s="195">
        <f>IF(AND(R$16=2017,$C267&lt;R$16),R$38/10,IF(R$16=$C267,R$38-SUM(R$254:R266),IF(R$16-$C267&lt;10,Q267,0)))</f>
        <v>770151435.03124285</v>
      </c>
      <c r="S267" s="195">
        <f>IF(AND(S$16=2017,$C267&lt;S$16),S$38/10,IF(S$16=$C267,S$38-SUM(S$254:S266),IF(S$16-$C267&lt;10,R267,0)))</f>
        <v>770151435.03124285</v>
      </c>
      <c r="T267" s="195">
        <f>IF(AND(T$16=2017,$C267&lt;T$16),T$38/10,IF(T$16=$C267,T$38-SUM(T$254:T266),IF(T$16-$C267&lt;10,S267,0)))</f>
        <v>770151435.03124285</v>
      </c>
      <c r="U267" s="195">
        <f>IF(AND(U$16=2017,$C267&lt;U$16),U$38/10,IF(U$16=$C267,U$38-SUM(U$254:U266),IF(U$16-$C267&lt;10,T267,0)))</f>
        <v>770151435.03124285</v>
      </c>
      <c r="V267" s="195">
        <f>IF(AND(V$16=2017,$C267&lt;V$16),V$38/10,IF(V$16=$C267,V$38-SUM(V$254:V266),IF(V$16-$C267&lt;10,U267,0)))</f>
        <v>770151435.03124285</v>
      </c>
      <c r="W267" s="195">
        <f>IF(AND(W$16=2017,$C267&lt;W$16),W$38/10,IF(W$16=$C267,W$38-SUM(W$254:W266),IF(W$16-$C267&lt;10,V267,0)))</f>
        <v>0</v>
      </c>
      <c r="X267" s="195">
        <f>IF(AND(X$16=2017,$C267&lt;X$16),X$38/10,IF(X$16=$C267,X$38-SUM(X$254:X266),IF(X$16-$C267&lt;10,W267,0)))</f>
        <v>0</v>
      </c>
      <c r="Y267" s="163"/>
      <c r="Z267" s="163"/>
      <c r="AA267" s="163"/>
      <c r="AB267" s="163"/>
      <c r="AC267" s="163"/>
      <c r="AD267" s="163"/>
      <c r="AE267" s="163"/>
      <c r="AF267" s="163"/>
      <c r="AG267" s="163"/>
      <c r="AH267" s="163"/>
      <c r="AI267" s="163"/>
      <c r="AJ267" s="163"/>
      <c r="AK267" s="163"/>
      <c r="AL267" s="163"/>
      <c r="AM267" s="163"/>
      <c r="AN267" s="163"/>
      <c r="AO267" s="163"/>
      <c r="AP267" s="163"/>
      <c r="AQ267" s="163"/>
      <c r="AR267" s="163"/>
      <c r="AS267" s="163"/>
      <c r="AT267" s="163"/>
      <c r="AU267" s="163"/>
      <c r="AV267" s="163"/>
      <c r="AW267" s="163"/>
      <c r="AX267" s="163"/>
      <c r="AY267" s="163"/>
      <c r="AZ267" s="163"/>
      <c r="BA267" s="163"/>
      <c r="BB267" s="163"/>
      <c r="BC267" s="163"/>
      <c r="BD267" s="163"/>
      <c r="BE267" s="163"/>
      <c r="BF267" s="163"/>
      <c r="BG267" s="163"/>
      <c r="BH267" s="163"/>
      <c r="BI267" s="163"/>
      <c r="BJ267" s="163"/>
      <c r="BK267" s="163"/>
      <c r="BL267" s="163"/>
      <c r="BM267" s="163"/>
      <c r="BN267" s="163"/>
      <c r="BO267" s="163"/>
      <c r="BP267" s="163"/>
      <c r="BQ267" s="163"/>
      <c r="BR267" s="163"/>
      <c r="BS267" s="163"/>
      <c r="BT267" s="163"/>
      <c r="BU267" s="163"/>
      <c r="BV267" s="163"/>
      <c r="BW267" s="163"/>
      <c r="BX267" s="163"/>
      <c r="BY267" s="163"/>
      <c r="BZ267" s="163"/>
      <c r="CA267" s="163"/>
      <c r="CB267" s="163"/>
      <c r="CC267" s="163"/>
      <c r="CD267" s="163"/>
      <c r="CE267" s="163"/>
      <c r="CF267" s="163"/>
      <c r="CG267" s="163"/>
      <c r="CH267" s="163"/>
      <c r="CI267" s="163"/>
      <c r="CJ267" s="163"/>
      <c r="CK267" s="163"/>
      <c r="CL267" s="163"/>
      <c r="CM267" s="163"/>
      <c r="CN267" s="163"/>
      <c r="CO267" s="163"/>
      <c r="CP267" s="163"/>
      <c r="CQ267" s="163"/>
      <c r="CR267" s="163"/>
      <c r="CS267" s="163"/>
      <c r="CT267" s="163"/>
      <c r="CU267" s="163"/>
      <c r="CV267" s="163"/>
      <c r="CW267" s="163"/>
      <c r="CX267" s="163"/>
      <c r="CY267" s="163"/>
      <c r="CZ267" s="163"/>
      <c r="DA267" s="163"/>
      <c r="DB267" s="163"/>
      <c r="DC267" s="163"/>
      <c r="DD267" s="163"/>
      <c r="DE267" s="163"/>
      <c r="DF267" s="163"/>
      <c r="DG267" s="163"/>
      <c r="DH267" s="163"/>
      <c r="DI267" s="163"/>
      <c r="DJ267" s="163"/>
      <c r="DK267" s="163"/>
      <c r="DL267" s="163"/>
      <c r="DM267" s="163"/>
      <c r="DN267" s="163"/>
      <c r="DO267" s="163"/>
      <c r="DP267" s="163"/>
      <c r="DQ267" s="163"/>
      <c r="DR267" s="163"/>
      <c r="DS267" s="163"/>
      <c r="DT267" s="163"/>
      <c r="DU267" s="163"/>
      <c r="DV267" s="163"/>
      <c r="DW267" s="163"/>
      <c r="DX267" s="163"/>
      <c r="DY267" s="163"/>
      <c r="DZ267" s="163"/>
      <c r="EA267" s="163"/>
      <c r="EB267" s="163"/>
      <c r="EC267" s="163"/>
      <c r="ED267" s="163"/>
      <c r="EE267" s="163"/>
      <c r="EF267" s="163"/>
      <c r="EG267" s="163"/>
      <c r="EH267" s="163"/>
      <c r="EI267" s="163"/>
      <c r="EJ267" s="163"/>
      <c r="EK267" s="163"/>
      <c r="EL267" s="163"/>
      <c r="EM267" s="163"/>
      <c r="EN267" s="163"/>
      <c r="EO267" s="163"/>
      <c r="EP267" s="163"/>
      <c r="EQ267" s="163"/>
      <c r="ER267" s="163"/>
      <c r="ES267" s="163"/>
      <c r="ET267" s="163"/>
      <c r="EU267" s="163"/>
      <c r="EV267" s="163"/>
      <c r="EW267" s="163"/>
      <c r="EX267" s="163"/>
      <c r="EY267" s="163"/>
      <c r="EZ267" s="163"/>
      <c r="FA267" s="163"/>
      <c r="FB267" s="163"/>
      <c r="FC267" s="163"/>
      <c r="FD267" s="163"/>
      <c r="FE267" s="163"/>
      <c r="FF267" s="163"/>
      <c r="FG267" s="163"/>
      <c r="FH267" s="163"/>
      <c r="FI267" s="163"/>
      <c r="FJ267" s="163"/>
      <c r="FK267" s="163"/>
      <c r="FL267" s="163"/>
      <c r="FM267" s="163"/>
      <c r="FN267" s="163"/>
      <c r="FO267" s="163"/>
      <c r="FP267" s="163"/>
      <c r="FQ267" s="163"/>
      <c r="FR267" s="163"/>
      <c r="FS267" s="163"/>
      <c r="FT267" s="163"/>
      <c r="FU267" s="163"/>
      <c r="FV267" s="163"/>
      <c r="FW267" s="163"/>
      <c r="FX267" s="163"/>
      <c r="FY267" s="163"/>
      <c r="FZ267" s="163"/>
      <c r="GA267" s="163"/>
      <c r="GB267" s="163"/>
      <c r="GC267" s="163"/>
      <c r="GD267" s="163"/>
      <c r="GE267" s="163"/>
      <c r="GF267" s="163"/>
      <c r="GG267" s="163"/>
      <c r="GH267" s="163"/>
      <c r="GI267" s="163"/>
      <c r="GJ267" s="163"/>
      <c r="GK267" s="163"/>
      <c r="GL267" s="163"/>
      <c r="GM267" s="163"/>
      <c r="GN267" s="163"/>
      <c r="GO267" s="163"/>
      <c r="GP267" s="163"/>
      <c r="GQ267" s="163"/>
      <c r="GR267" s="163"/>
      <c r="GS267" s="163"/>
      <c r="GT267" s="163"/>
      <c r="GU267" s="163"/>
      <c r="GV267" s="163"/>
      <c r="GW267" s="163"/>
      <c r="GX267" s="163"/>
      <c r="GY267" s="163"/>
      <c r="GZ267" s="163"/>
      <c r="HA267" s="163"/>
      <c r="HB267" s="163"/>
      <c r="HC267" s="163"/>
      <c r="HD267" s="163"/>
      <c r="HE267" s="163"/>
      <c r="HF267" s="163"/>
    </row>
    <row r="268" spans="1:214" outlineLevel="1" x14ac:dyDescent="0.2">
      <c r="A268" s="163"/>
      <c r="B268" s="177" t="s">
        <v>249</v>
      </c>
      <c r="C268" s="173">
        <v>2021</v>
      </c>
      <c r="D268" s="163"/>
      <c r="E268" s="163" t="s">
        <v>142</v>
      </c>
      <c r="F268" s="163"/>
      <c r="G268" s="163"/>
      <c r="H268" s="163"/>
      <c r="I268" s="163"/>
      <c r="J268" s="195">
        <f>IF(AND(J$16=2017,$C268&lt;J$16),J$38/10,IF(J$16=$C268,J$38-SUM(J$254:J267),IF(J$16-$C268&lt;10,I268,0)))</f>
        <v>0</v>
      </c>
      <c r="K268" s="195">
        <f>IF(AND(K$16=2017,$C268&lt;K$16),K$38/10,IF(K$16=$C268,K$38-SUM(K$254:K267),IF(K$16-$C268&lt;10,J268,0)))</f>
        <v>0</v>
      </c>
      <c r="L268" s="195">
        <f>IF(AND(L$16=2017,$C268&lt;L$16),L$38/10,IF(L$16=$C268,L$38-SUM(L$254:L267),IF(L$16-$C268&lt;10,K268,0)))</f>
        <v>0</v>
      </c>
      <c r="M268" s="195">
        <f>IF(AND(M$16=2017,$C268&lt;M$16),M$38/10,IF(M$16=$C268,M$38-SUM(M$254:M267),IF(M$16-$C268&lt;10,L268,0)))</f>
        <v>0</v>
      </c>
      <c r="N268" s="195">
        <f>IF(AND(N$16=2017,$C268&lt;N$16),N$38/10,IF(N$16=$C268,N$38-SUM(N$254:N267),IF(N$16-$C268&lt;10,M268,0)))</f>
        <v>677551221.20515347</v>
      </c>
      <c r="O268" s="195">
        <f>IF(AND(O$16=2017,$C268&lt;O$16),O$38/10,IF(O$16=$C268,O$38-SUM(O$254:O267),IF(O$16-$C268&lt;10,N268,0)))</f>
        <v>677551221.20515347</v>
      </c>
      <c r="P268" s="195">
        <f>IF(AND(P$16=2017,$C268&lt;P$16),P$38/10,IF(P$16=$C268,P$38-SUM(P$254:P267),IF(P$16-$C268&lt;10,O268,0)))</f>
        <v>677551221.20515347</v>
      </c>
      <c r="Q268" s="195">
        <f>IF(AND(Q$16=2017,$C268&lt;Q$16),Q$38/10,IF(Q$16=$C268,Q$38-SUM(Q$254:Q267),IF(Q$16-$C268&lt;10,P268,0)))</f>
        <v>677551221.20515347</v>
      </c>
      <c r="R268" s="195">
        <f>IF(AND(R$16=2017,$C268&lt;R$16),R$38/10,IF(R$16=$C268,R$38-SUM(R$254:R267),IF(R$16-$C268&lt;10,Q268,0)))</f>
        <v>677551221.20515347</v>
      </c>
      <c r="S268" s="195">
        <f>IF(AND(S$16=2017,$C268&lt;S$16),S$38/10,IF(S$16=$C268,S$38-SUM(S$254:S267),IF(S$16-$C268&lt;10,R268,0)))</f>
        <v>677551221.20515347</v>
      </c>
      <c r="T268" s="195">
        <f>IF(AND(T$16=2017,$C268&lt;T$16),T$38/10,IF(T$16=$C268,T$38-SUM(T$254:T267),IF(T$16-$C268&lt;10,S268,0)))</f>
        <v>677551221.20515347</v>
      </c>
      <c r="U268" s="195">
        <f>IF(AND(U$16=2017,$C268&lt;U$16),U$38/10,IF(U$16=$C268,U$38-SUM(U$254:U267),IF(U$16-$C268&lt;10,T268,0)))</f>
        <v>677551221.20515347</v>
      </c>
      <c r="V268" s="195">
        <f>IF(AND(V$16=2017,$C268&lt;V$16),V$38/10,IF(V$16=$C268,V$38-SUM(V$254:V267),IF(V$16-$C268&lt;10,U268,0)))</f>
        <v>677551221.20515347</v>
      </c>
      <c r="W268" s="195">
        <f>IF(AND(W$16=2017,$C268&lt;W$16),W$38/10,IF(W$16=$C268,W$38-SUM(W$254:W267),IF(W$16-$C268&lt;10,V268,0)))</f>
        <v>677551221.20515347</v>
      </c>
      <c r="X268" s="195">
        <f>IF(AND(X$16=2017,$C268&lt;X$16),X$38/10,IF(X$16=$C268,X$38-SUM(X$254:X267),IF(X$16-$C268&lt;10,W268,0)))</f>
        <v>0</v>
      </c>
      <c r="Y268" s="163"/>
      <c r="Z268" s="163"/>
      <c r="AA268" s="163"/>
      <c r="AB268" s="163"/>
      <c r="AC268" s="163"/>
      <c r="AD268" s="163"/>
      <c r="AE268" s="163"/>
      <c r="AF268" s="163"/>
      <c r="AG268" s="163"/>
      <c r="AH268" s="163"/>
      <c r="AI268" s="163"/>
      <c r="AJ268" s="163"/>
      <c r="AK268" s="163"/>
      <c r="AL268" s="163"/>
      <c r="AM268" s="163"/>
      <c r="AN268" s="163"/>
      <c r="AO268" s="163"/>
      <c r="AP268" s="163"/>
      <c r="AQ268" s="163"/>
      <c r="AR268" s="163"/>
      <c r="AS268" s="163"/>
      <c r="AT268" s="163"/>
      <c r="AU268" s="163"/>
      <c r="AV268" s="163"/>
      <c r="AW268" s="163"/>
      <c r="AX268" s="163"/>
      <c r="AY268" s="163"/>
      <c r="AZ268" s="163"/>
      <c r="BA268" s="163"/>
      <c r="BB268" s="163"/>
      <c r="BC268" s="163"/>
      <c r="BD268" s="163"/>
      <c r="BE268" s="163"/>
      <c r="BF268" s="163"/>
      <c r="BG268" s="163"/>
      <c r="BH268" s="163"/>
      <c r="BI268" s="163"/>
      <c r="BJ268" s="163"/>
      <c r="BK268" s="163"/>
      <c r="BL268" s="163"/>
      <c r="BM268" s="163"/>
      <c r="BN268" s="163"/>
      <c r="BO268" s="163"/>
      <c r="BP268" s="163"/>
      <c r="BQ268" s="163"/>
      <c r="BR268" s="163"/>
      <c r="BS268" s="163"/>
      <c r="BT268" s="163"/>
      <c r="BU268" s="163"/>
      <c r="BV268" s="163"/>
      <c r="BW268" s="163"/>
      <c r="BX268" s="163"/>
      <c r="BY268" s="163"/>
      <c r="BZ268" s="163"/>
      <c r="CA268" s="163"/>
      <c r="CB268" s="163"/>
      <c r="CC268" s="163"/>
      <c r="CD268" s="163"/>
      <c r="CE268" s="163"/>
      <c r="CF268" s="163"/>
      <c r="CG268" s="163"/>
      <c r="CH268" s="163"/>
      <c r="CI268" s="163"/>
      <c r="CJ268" s="163"/>
      <c r="CK268" s="163"/>
      <c r="CL268" s="163"/>
      <c r="CM268" s="163"/>
      <c r="CN268" s="163"/>
      <c r="CO268" s="163"/>
      <c r="CP268" s="163"/>
      <c r="CQ268" s="163"/>
      <c r="CR268" s="163"/>
      <c r="CS268" s="163"/>
      <c r="CT268" s="163"/>
      <c r="CU268" s="163"/>
      <c r="CV268" s="163"/>
      <c r="CW268" s="163"/>
      <c r="CX268" s="163"/>
      <c r="CY268" s="163"/>
      <c r="CZ268" s="163"/>
      <c r="DA268" s="163"/>
      <c r="DB268" s="163"/>
      <c r="DC268" s="163"/>
      <c r="DD268" s="163"/>
      <c r="DE268" s="163"/>
      <c r="DF268" s="163"/>
      <c r="DG268" s="163"/>
      <c r="DH268" s="163"/>
      <c r="DI268" s="163"/>
      <c r="DJ268" s="163"/>
      <c r="DK268" s="163"/>
      <c r="DL268" s="163"/>
      <c r="DM268" s="163"/>
      <c r="DN268" s="163"/>
      <c r="DO268" s="163"/>
      <c r="DP268" s="163"/>
      <c r="DQ268" s="163"/>
      <c r="DR268" s="163"/>
      <c r="DS268" s="163"/>
      <c r="DT268" s="163"/>
      <c r="DU268" s="163"/>
      <c r="DV268" s="163"/>
      <c r="DW268" s="163"/>
      <c r="DX268" s="163"/>
      <c r="DY268" s="163"/>
      <c r="DZ268" s="163"/>
      <c r="EA268" s="163"/>
      <c r="EB268" s="163"/>
      <c r="EC268" s="163"/>
      <c r="ED268" s="163"/>
      <c r="EE268" s="163"/>
      <c r="EF268" s="163"/>
      <c r="EG268" s="163"/>
      <c r="EH268" s="163"/>
      <c r="EI268" s="163"/>
      <c r="EJ268" s="163"/>
      <c r="EK268" s="163"/>
      <c r="EL268" s="163"/>
      <c r="EM268" s="163"/>
      <c r="EN268" s="163"/>
      <c r="EO268" s="163"/>
      <c r="EP268" s="163"/>
      <c r="EQ268" s="163"/>
      <c r="ER268" s="163"/>
      <c r="ES268" s="163"/>
      <c r="ET268" s="163"/>
      <c r="EU268" s="163"/>
      <c r="EV268" s="163"/>
      <c r="EW268" s="163"/>
      <c r="EX268" s="163"/>
      <c r="EY268" s="163"/>
      <c r="EZ268" s="163"/>
      <c r="FA268" s="163"/>
      <c r="FB268" s="163"/>
      <c r="FC268" s="163"/>
      <c r="FD268" s="163"/>
      <c r="FE268" s="163"/>
      <c r="FF268" s="163"/>
      <c r="FG268" s="163"/>
      <c r="FH268" s="163"/>
      <c r="FI268" s="163"/>
      <c r="FJ268" s="163"/>
      <c r="FK268" s="163"/>
      <c r="FL268" s="163"/>
      <c r="FM268" s="163"/>
      <c r="FN268" s="163"/>
      <c r="FO268" s="163"/>
      <c r="FP268" s="163"/>
      <c r="FQ268" s="163"/>
      <c r="FR268" s="163"/>
      <c r="FS268" s="163"/>
      <c r="FT268" s="163"/>
      <c r="FU268" s="163"/>
      <c r="FV268" s="163"/>
      <c r="FW268" s="163"/>
      <c r="FX268" s="163"/>
      <c r="FY268" s="163"/>
      <c r="FZ268" s="163"/>
      <c r="GA268" s="163"/>
      <c r="GB268" s="163"/>
      <c r="GC268" s="163"/>
      <c r="GD268" s="163"/>
      <c r="GE268" s="163"/>
      <c r="GF268" s="163"/>
      <c r="GG268" s="163"/>
      <c r="GH268" s="163"/>
      <c r="GI268" s="163"/>
      <c r="GJ268" s="163"/>
      <c r="GK268" s="163"/>
      <c r="GL268" s="163"/>
      <c r="GM268" s="163"/>
      <c r="GN268" s="163"/>
      <c r="GO268" s="163"/>
      <c r="GP268" s="163"/>
      <c r="GQ268" s="163"/>
      <c r="GR268" s="163"/>
      <c r="GS268" s="163"/>
      <c r="GT268" s="163"/>
      <c r="GU268" s="163"/>
      <c r="GV268" s="163"/>
      <c r="GW268" s="163"/>
      <c r="GX268" s="163"/>
      <c r="GY268" s="163"/>
      <c r="GZ268" s="163"/>
      <c r="HA268" s="163"/>
      <c r="HB268" s="163"/>
      <c r="HC268" s="163"/>
      <c r="HD268" s="163"/>
      <c r="HE268" s="163"/>
      <c r="HF268" s="163"/>
    </row>
    <row r="269" spans="1:214" outlineLevel="1" x14ac:dyDescent="0.2">
      <c r="A269" s="163"/>
      <c r="B269" s="177" t="s">
        <v>249</v>
      </c>
      <c r="C269" s="177">
        <v>2022</v>
      </c>
      <c r="D269" s="163"/>
      <c r="E269" s="163" t="s">
        <v>142</v>
      </c>
      <c r="F269" s="163"/>
      <c r="G269" s="163"/>
      <c r="H269" s="163"/>
      <c r="I269" s="163"/>
      <c r="J269" s="195">
        <f>IF(AND(J$16=2017,$C269&lt;J$16),J$38/10,IF(J$16=$C269,J$38-SUM(J$254:J268),IF(J$16-$C269&lt;10,I269,0)))</f>
        <v>0</v>
      </c>
      <c r="K269" s="195">
        <f>IF(AND(K$16=2017,$C269&lt;K$16),K$38/10,IF(K$16=$C269,K$38-SUM(K$254:K268),IF(K$16-$C269&lt;10,J269,0)))</f>
        <v>0</v>
      </c>
      <c r="L269" s="195">
        <f>IF(AND(L$16=2017,$C269&lt;L$16),L$38/10,IF(L$16=$C269,L$38-SUM(L$254:L268),IF(L$16-$C269&lt;10,K269,0)))</f>
        <v>0</v>
      </c>
      <c r="M269" s="195">
        <f>IF(AND(M$16=2017,$C269&lt;M$16),M$38/10,IF(M$16=$C269,M$38-SUM(M$254:M268),IF(M$16-$C269&lt;10,L269,0)))</f>
        <v>0</v>
      </c>
      <c r="N269" s="195">
        <f>IF(AND(N$16=2017,$C269&lt;N$16),N$38/10,IF(N$16=$C269,N$38-SUM(N$254:N268),IF(N$16-$C269&lt;10,M269,0)))</f>
        <v>0</v>
      </c>
      <c r="O269" s="195">
        <f>IF(AND(O$16=2017,$C269&lt;O$16),O$38/10,IF(O$16=$C269,O$38-SUM(O$254:O268),IF(O$16-$C269&lt;10,N269,0)))</f>
        <v>825815004.62449932</v>
      </c>
      <c r="P269" s="195">
        <f>IF(AND(P$16=2017,$C269&lt;P$16),P$38/10,IF(P$16=$C269,P$38-SUM(P$254:P268),IF(P$16-$C269&lt;10,O269,0)))</f>
        <v>825815004.62449932</v>
      </c>
      <c r="Q269" s="195">
        <f>IF(AND(Q$16=2017,$C269&lt;Q$16),Q$38/10,IF(Q$16=$C269,Q$38-SUM(Q$254:Q268),IF(Q$16-$C269&lt;10,P269,0)))</f>
        <v>825815004.62449932</v>
      </c>
      <c r="R269" s="195">
        <f>IF(AND(R$16=2017,$C269&lt;R$16),R$38/10,IF(R$16=$C269,R$38-SUM(R$254:R268),IF(R$16-$C269&lt;10,Q269,0)))</f>
        <v>825815004.62449932</v>
      </c>
      <c r="S269" s="195">
        <f>IF(AND(S$16=2017,$C269&lt;S$16),S$38/10,IF(S$16=$C269,S$38-SUM(S$254:S268),IF(S$16-$C269&lt;10,R269,0)))</f>
        <v>825815004.62449932</v>
      </c>
      <c r="T269" s="195">
        <f>IF(AND(T$16=2017,$C269&lt;T$16),T$38/10,IF(T$16=$C269,T$38-SUM(T$254:T268),IF(T$16-$C269&lt;10,S269,0)))</f>
        <v>825815004.62449932</v>
      </c>
      <c r="U269" s="195">
        <f>IF(AND(U$16=2017,$C269&lt;U$16),U$38/10,IF(U$16=$C269,U$38-SUM(U$254:U268),IF(U$16-$C269&lt;10,T269,0)))</f>
        <v>825815004.62449932</v>
      </c>
      <c r="V269" s="195">
        <f>IF(AND(V$16=2017,$C269&lt;V$16),V$38/10,IF(V$16=$C269,V$38-SUM(V$254:V268),IF(V$16-$C269&lt;10,U269,0)))</f>
        <v>825815004.62449932</v>
      </c>
      <c r="W269" s="195">
        <f>IF(AND(W$16=2017,$C269&lt;W$16),W$38/10,IF(W$16=$C269,W$38-SUM(W$254:W268),IF(W$16-$C269&lt;10,V269,0)))</f>
        <v>825815004.62449932</v>
      </c>
      <c r="X269" s="195">
        <f>IF(AND(X$16=2017,$C269&lt;X$16),X$38/10,IF(X$16=$C269,X$38-SUM(X$254:X268),IF(X$16-$C269&lt;10,W269,0)))</f>
        <v>825815004.62449932</v>
      </c>
      <c r="Y269" s="163"/>
      <c r="Z269" s="163"/>
      <c r="AA269" s="163"/>
      <c r="AB269" s="163"/>
      <c r="AC269" s="163"/>
      <c r="AD269" s="163"/>
      <c r="AE269" s="163"/>
      <c r="AF269" s="163"/>
      <c r="AG269" s="163"/>
      <c r="AH269" s="163"/>
      <c r="AI269" s="163"/>
      <c r="AJ269" s="163"/>
      <c r="AK269" s="163"/>
      <c r="AL269" s="163"/>
      <c r="AM269" s="163"/>
      <c r="AN269" s="163"/>
      <c r="AO269" s="163"/>
      <c r="AP269" s="163"/>
      <c r="AQ269" s="163"/>
      <c r="AR269" s="163"/>
      <c r="AS269" s="163"/>
      <c r="AT269" s="163"/>
      <c r="AU269" s="163"/>
      <c r="AV269" s="163"/>
      <c r="AW269" s="163"/>
      <c r="AX269" s="163"/>
      <c r="AY269" s="163"/>
      <c r="AZ269" s="163"/>
      <c r="BA269" s="163"/>
      <c r="BB269" s="163"/>
      <c r="BC269" s="163"/>
      <c r="BD269" s="163"/>
      <c r="BE269" s="163"/>
      <c r="BF269" s="163"/>
      <c r="BG269" s="163"/>
      <c r="BH269" s="163"/>
      <c r="BI269" s="163"/>
      <c r="BJ269" s="163"/>
      <c r="BK269" s="163"/>
      <c r="BL269" s="163"/>
      <c r="BM269" s="163"/>
      <c r="BN269" s="163"/>
      <c r="BO269" s="163"/>
      <c r="BP269" s="163"/>
      <c r="BQ269" s="163"/>
      <c r="BR269" s="163"/>
      <c r="BS269" s="163"/>
      <c r="BT269" s="163"/>
      <c r="BU269" s="163"/>
      <c r="BV269" s="163"/>
      <c r="BW269" s="163"/>
      <c r="BX269" s="163"/>
      <c r="BY269" s="163"/>
      <c r="BZ269" s="163"/>
      <c r="CA269" s="163"/>
      <c r="CB269" s="163"/>
      <c r="CC269" s="163"/>
      <c r="CD269" s="163"/>
      <c r="CE269" s="163"/>
      <c r="CF269" s="163"/>
      <c r="CG269" s="163"/>
      <c r="CH269" s="163"/>
      <c r="CI269" s="163"/>
      <c r="CJ269" s="163"/>
      <c r="CK269" s="163"/>
      <c r="CL269" s="163"/>
      <c r="CM269" s="163"/>
      <c r="CN269" s="163"/>
      <c r="CO269" s="163"/>
      <c r="CP269" s="163"/>
      <c r="CQ269" s="163"/>
      <c r="CR269" s="163"/>
      <c r="CS269" s="163"/>
      <c r="CT269" s="163"/>
      <c r="CU269" s="163"/>
      <c r="CV269" s="163"/>
      <c r="CW269" s="163"/>
      <c r="CX269" s="163"/>
      <c r="CY269" s="163"/>
      <c r="CZ269" s="163"/>
      <c r="DA269" s="163"/>
      <c r="DB269" s="163"/>
      <c r="DC269" s="163"/>
      <c r="DD269" s="163"/>
      <c r="DE269" s="163"/>
      <c r="DF269" s="163"/>
      <c r="DG269" s="163"/>
      <c r="DH269" s="163"/>
      <c r="DI269" s="163"/>
      <c r="DJ269" s="163"/>
      <c r="DK269" s="163"/>
      <c r="DL269" s="163"/>
      <c r="DM269" s="163"/>
      <c r="DN269" s="163"/>
      <c r="DO269" s="163"/>
      <c r="DP269" s="163"/>
      <c r="DQ269" s="163"/>
      <c r="DR269" s="163"/>
      <c r="DS269" s="163"/>
      <c r="DT269" s="163"/>
      <c r="DU269" s="163"/>
      <c r="DV269" s="163"/>
      <c r="DW269" s="163"/>
      <c r="DX269" s="163"/>
      <c r="DY269" s="163"/>
      <c r="DZ269" s="163"/>
      <c r="EA269" s="163"/>
      <c r="EB269" s="163"/>
      <c r="EC269" s="163"/>
      <c r="ED269" s="163"/>
      <c r="EE269" s="163"/>
      <c r="EF269" s="163"/>
      <c r="EG269" s="163"/>
      <c r="EH269" s="163"/>
      <c r="EI269" s="163"/>
      <c r="EJ269" s="163"/>
      <c r="EK269" s="163"/>
      <c r="EL269" s="163"/>
      <c r="EM269" s="163"/>
      <c r="EN269" s="163"/>
      <c r="EO269" s="163"/>
      <c r="EP269" s="163"/>
      <c r="EQ269" s="163"/>
      <c r="ER269" s="163"/>
      <c r="ES269" s="163"/>
      <c r="ET269" s="163"/>
      <c r="EU269" s="163"/>
      <c r="EV269" s="163"/>
      <c r="EW269" s="163"/>
      <c r="EX269" s="163"/>
      <c r="EY269" s="163"/>
      <c r="EZ269" s="163"/>
      <c r="FA269" s="163"/>
      <c r="FB269" s="163"/>
      <c r="FC269" s="163"/>
      <c r="FD269" s="163"/>
      <c r="FE269" s="163"/>
      <c r="FF269" s="163"/>
      <c r="FG269" s="163"/>
      <c r="FH269" s="163"/>
      <c r="FI269" s="163"/>
      <c r="FJ269" s="163"/>
      <c r="FK269" s="163"/>
      <c r="FL269" s="163"/>
      <c r="FM269" s="163"/>
      <c r="FN269" s="163"/>
      <c r="FO269" s="163"/>
      <c r="FP269" s="163"/>
      <c r="FQ269" s="163"/>
      <c r="FR269" s="163"/>
      <c r="FS269" s="163"/>
      <c r="FT269" s="163"/>
      <c r="FU269" s="163"/>
      <c r="FV269" s="163"/>
      <c r="FW269" s="163"/>
      <c r="FX269" s="163"/>
      <c r="FY269" s="163"/>
      <c r="FZ269" s="163"/>
      <c r="GA269" s="163"/>
      <c r="GB269" s="163"/>
      <c r="GC269" s="163"/>
      <c r="GD269" s="163"/>
      <c r="GE269" s="163"/>
      <c r="GF269" s="163"/>
      <c r="GG269" s="163"/>
      <c r="GH269" s="163"/>
      <c r="GI269" s="163"/>
      <c r="GJ269" s="163"/>
      <c r="GK269" s="163"/>
      <c r="GL269" s="163"/>
      <c r="GM269" s="163"/>
      <c r="GN269" s="163"/>
      <c r="GO269" s="163"/>
      <c r="GP269" s="163"/>
      <c r="GQ269" s="163"/>
      <c r="GR269" s="163"/>
      <c r="GS269" s="163"/>
      <c r="GT269" s="163"/>
      <c r="GU269" s="163"/>
      <c r="GV269" s="163"/>
      <c r="GW269" s="163"/>
      <c r="GX269" s="163"/>
      <c r="GY269" s="163"/>
      <c r="GZ269" s="163"/>
      <c r="HA269" s="163"/>
      <c r="HB269" s="163"/>
      <c r="HC269" s="163"/>
      <c r="HD269" s="163"/>
      <c r="HE269" s="163"/>
      <c r="HF269" s="163"/>
    </row>
    <row r="270" spans="1:214" outlineLevel="1" x14ac:dyDescent="0.2">
      <c r="A270" s="163"/>
      <c r="B270" s="177" t="s">
        <v>249</v>
      </c>
      <c r="C270" s="173">
        <v>2023</v>
      </c>
      <c r="D270" s="163"/>
      <c r="E270" s="163" t="s">
        <v>142</v>
      </c>
      <c r="F270" s="163"/>
      <c r="G270" s="163"/>
      <c r="H270" s="163"/>
      <c r="I270" s="163"/>
      <c r="J270" s="195">
        <f>IF(AND(J$16=2017,$C270&lt;J$16),J$38/10,IF(J$16=$C270,J$38-SUM(J$254:J269),IF(J$16-$C270&lt;10,I270,0)))</f>
        <v>0</v>
      </c>
      <c r="K270" s="195">
        <f>IF(AND(K$16=2017,$C270&lt;K$16),K$38/10,IF(K$16=$C270,K$38-SUM(K$254:K269),IF(K$16-$C270&lt;10,J270,0)))</f>
        <v>0</v>
      </c>
      <c r="L270" s="195">
        <f>IF(AND(L$16=2017,$C270&lt;L$16),L$38/10,IF(L$16=$C270,L$38-SUM(L$254:L269),IF(L$16-$C270&lt;10,K270,0)))</f>
        <v>0</v>
      </c>
      <c r="M270" s="195">
        <f>IF(AND(M$16=2017,$C270&lt;M$16),M$38/10,IF(M$16=$C270,M$38-SUM(M$254:M269),IF(M$16-$C270&lt;10,L270,0)))</f>
        <v>0</v>
      </c>
      <c r="N270" s="195">
        <f>IF(AND(N$16=2017,$C270&lt;N$16),N$38/10,IF(N$16=$C270,N$38-SUM(N$254:N269),IF(N$16-$C270&lt;10,M270,0)))</f>
        <v>0</v>
      </c>
      <c r="O270" s="195">
        <f>IF(AND(O$16=2017,$C270&lt;O$16),O$38/10,IF(O$16=$C270,O$38-SUM(O$254:O269),IF(O$16-$C270&lt;10,N270,0)))</f>
        <v>0</v>
      </c>
      <c r="P270" s="195">
        <f>IF(AND(P$16=2017,$C270&lt;P$16),P$38/10,IF(P$16=$C270,P$38-SUM(P$254:P269),IF(P$16-$C270&lt;10,O270,0)))</f>
        <v>961291549.76598835</v>
      </c>
      <c r="Q270" s="195">
        <f>IF(AND(Q$16=2017,$C270&lt;Q$16),Q$38/10,IF(Q$16=$C270,Q$38-SUM(Q$254:Q269),IF(Q$16-$C270&lt;10,P270,0)))</f>
        <v>961291549.76598835</v>
      </c>
      <c r="R270" s="195">
        <f>IF(AND(R$16=2017,$C270&lt;R$16),R$38/10,IF(R$16=$C270,R$38-SUM(R$254:R269),IF(R$16-$C270&lt;10,Q270,0)))</f>
        <v>961291549.76598835</v>
      </c>
      <c r="S270" s="195">
        <f>IF(AND(S$16=2017,$C270&lt;S$16),S$38/10,IF(S$16=$C270,S$38-SUM(S$254:S269),IF(S$16-$C270&lt;10,R270,0)))</f>
        <v>961291549.76598835</v>
      </c>
      <c r="T270" s="195">
        <f>IF(AND(T$16=2017,$C270&lt;T$16),T$38/10,IF(T$16=$C270,T$38-SUM(T$254:T269),IF(T$16-$C270&lt;10,S270,0)))</f>
        <v>961291549.76598835</v>
      </c>
      <c r="U270" s="195">
        <f>IF(AND(U$16=2017,$C270&lt;U$16),U$38/10,IF(U$16=$C270,U$38-SUM(U$254:U269),IF(U$16-$C270&lt;10,T270,0)))</f>
        <v>961291549.76598835</v>
      </c>
      <c r="V270" s="195">
        <f>IF(AND(V$16=2017,$C270&lt;V$16),V$38/10,IF(V$16=$C270,V$38-SUM(V$254:V269),IF(V$16-$C270&lt;10,U270,0)))</f>
        <v>961291549.76598835</v>
      </c>
      <c r="W270" s="195">
        <f>IF(AND(W$16=2017,$C270&lt;W$16),W$38/10,IF(W$16=$C270,W$38-SUM(W$254:W269),IF(W$16-$C270&lt;10,V270,0)))</f>
        <v>961291549.76598835</v>
      </c>
      <c r="X270" s="195">
        <f>IF(AND(X$16=2017,$C270&lt;X$16),X$38/10,IF(X$16=$C270,X$38-SUM(X$254:X269),IF(X$16-$C270&lt;10,W270,0)))</f>
        <v>961291549.76598835</v>
      </c>
      <c r="Y270" s="163"/>
      <c r="Z270" s="163"/>
      <c r="AA270" s="163"/>
      <c r="AB270" s="163"/>
      <c r="AC270" s="163"/>
      <c r="AD270" s="163"/>
      <c r="AE270" s="163"/>
      <c r="AF270" s="163"/>
      <c r="AG270" s="163"/>
      <c r="AH270" s="163"/>
      <c r="AI270" s="163"/>
      <c r="AJ270" s="163"/>
      <c r="AK270" s="163"/>
      <c r="AL270" s="163"/>
      <c r="AM270" s="163"/>
      <c r="AN270" s="163"/>
      <c r="AO270" s="163"/>
      <c r="AP270" s="163"/>
      <c r="AQ270" s="163"/>
      <c r="AR270" s="163"/>
      <c r="AS270" s="163"/>
      <c r="AT270" s="163"/>
      <c r="AU270" s="163"/>
      <c r="AV270" s="163"/>
      <c r="AW270" s="163"/>
      <c r="AX270" s="163"/>
      <c r="AY270" s="163"/>
      <c r="AZ270" s="163"/>
      <c r="BA270" s="163"/>
      <c r="BB270" s="163"/>
      <c r="BC270" s="163"/>
      <c r="BD270" s="163"/>
      <c r="BE270" s="163"/>
      <c r="BF270" s="163"/>
      <c r="BG270" s="163"/>
      <c r="BH270" s="163"/>
      <c r="BI270" s="163"/>
      <c r="BJ270" s="163"/>
      <c r="BK270" s="163"/>
      <c r="BL270" s="163"/>
      <c r="BM270" s="163"/>
      <c r="BN270" s="163"/>
      <c r="BO270" s="163"/>
      <c r="BP270" s="163"/>
      <c r="BQ270" s="163"/>
      <c r="BR270" s="163"/>
      <c r="BS270" s="163"/>
      <c r="BT270" s="163"/>
      <c r="BU270" s="163"/>
      <c r="BV270" s="163"/>
      <c r="BW270" s="163"/>
      <c r="BX270" s="163"/>
      <c r="BY270" s="163"/>
      <c r="BZ270" s="163"/>
      <c r="CA270" s="163"/>
      <c r="CB270" s="163"/>
      <c r="CC270" s="163"/>
      <c r="CD270" s="163"/>
      <c r="CE270" s="163"/>
      <c r="CF270" s="163"/>
      <c r="CG270" s="163"/>
      <c r="CH270" s="163"/>
      <c r="CI270" s="163"/>
      <c r="CJ270" s="163"/>
      <c r="CK270" s="163"/>
      <c r="CL270" s="163"/>
      <c r="CM270" s="163"/>
      <c r="CN270" s="163"/>
      <c r="CO270" s="163"/>
      <c r="CP270" s="163"/>
      <c r="CQ270" s="163"/>
      <c r="CR270" s="163"/>
      <c r="CS270" s="163"/>
      <c r="CT270" s="163"/>
      <c r="CU270" s="163"/>
      <c r="CV270" s="163"/>
      <c r="CW270" s="163"/>
      <c r="CX270" s="163"/>
      <c r="CY270" s="163"/>
      <c r="CZ270" s="163"/>
      <c r="DA270" s="163"/>
      <c r="DB270" s="163"/>
      <c r="DC270" s="163"/>
      <c r="DD270" s="163"/>
      <c r="DE270" s="163"/>
      <c r="DF270" s="163"/>
      <c r="DG270" s="163"/>
      <c r="DH270" s="163"/>
      <c r="DI270" s="163"/>
      <c r="DJ270" s="163"/>
      <c r="DK270" s="163"/>
      <c r="DL270" s="163"/>
      <c r="DM270" s="163"/>
      <c r="DN270" s="163"/>
      <c r="DO270" s="163"/>
      <c r="DP270" s="163"/>
      <c r="DQ270" s="163"/>
      <c r="DR270" s="163"/>
      <c r="DS270" s="163"/>
      <c r="DT270" s="163"/>
      <c r="DU270" s="163"/>
      <c r="DV270" s="163"/>
      <c r="DW270" s="163"/>
      <c r="DX270" s="163"/>
      <c r="DY270" s="163"/>
      <c r="DZ270" s="163"/>
      <c r="EA270" s="163"/>
      <c r="EB270" s="163"/>
      <c r="EC270" s="163"/>
      <c r="ED270" s="163"/>
      <c r="EE270" s="163"/>
      <c r="EF270" s="163"/>
      <c r="EG270" s="163"/>
      <c r="EH270" s="163"/>
      <c r="EI270" s="163"/>
      <c r="EJ270" s="163"/>
      <c r="EK270" s="163"/>
      <c r="EL270" s="163"/>
      <c r="EM270" s="163"/>
      <c r="EN270" s="163"/>
      <c r="EO270" s="163"/>
      <c r="EP270" s="163"/>
      <c r="EQ270" s="163"/>
      <c r="ER270" s="163"/>
      <c r="ES270" s="163"/>
      <c r="ET270" s="163"/>
      <c r="EU270" s="163"/>
      <c r="EV270" s="163"/>
      <c r="EW270" s="163"/>
      <c r="EX270" s="163"/>
      <c r="EY270" s="163"/>
      <c r="EZ270" s="163"/>
      <c r="FA270" s="163"/>
      <c r="FB270" s="163"/>
      <c r="FC270" s="163"/>
      <c r="FD270" s="163"/>
      <c r="FE270" s="163"/>
      <c r="FF270" s="163"/>
      <c r="FG270" s="163"/>
      <c r="FH270" s="163"/>
      <c r="FI270" s="163"/>
      <c r="FJ270" s="163"/>
      <c r="FK270" s="163"/>
      <c r="FL270" s="163"/>
      <c r="FM270" s="163"/>
      <c r="FN270" s="163"/>
      <c r="FO270" s="163"/>
      <c r="FP270" s="163"/>
      <c r="FQ270" s="163"/>
      <c r="FR270" s="163"/>
      <c r="FS270" s="163"/>
      <c r="FT270" s="163"/>
      <c r="FU270" s="163"/>
      <c r="FV270" s="163"/>
      <c r="FW270" s="163"/>
      <c r="FX270" s="163"/>
      <c r="FY270" s="163"/>
      <c r="FZ270" s="163"/>
      <c r="GA270" s="163"/>
      <c r="GB270" s="163"/>
      <c r="GC270" s="163"/>
      <c r="GD270" s="163"/>
      <c r="GE270" s="163"/>
      <c r="GF270" s="163"/>
      <c r="GG270" s="163"/>
      <c r="GH270" s="163"/>
      <c r="GI270" s="163"/>
      <c r="GJ270" s="163"/>
      <c r="GK270" s="163"/>
      <c r="GL270" s="163"/>
      <c r="GM270" s="163"/>
      <c r="GN270" s="163"/>
      <c r="GO270" s="163"/>
      <c r="GP270" s="163"/>
      <c r="GQ270" s="163"/>
      <c r="GR270" s="163"/>
      <c r="GS270" s="163"/>
      <c r="GT270" s="163"/>
      <c r="GU270" s="163"/>
      <c r="GV270" s="163"/>
      <c r="GW270" s="163"/>
      <c r="GX270" s="163"/>
      <c r="GY270" s="163"/>
      <c r="GZ270" s="163"/>
      <c r="HA270" s="163"/>
      <c r="HB270" s="163"/>
      <c r="HC270" s="163"/>
      <c r="HD270" s="163"/>
      <c r="HE270" s="163"/>
      <c r="HF270" s="163"/>
    </row>
    <row r="271" spans="1:214" outlineLevel="1" x14ac:dyDescent="0.2">
      <c r="A271" s="163"/>
      <c r="B271" s="177" t="s">
        <v>249</v>
      </c>
      <c r="C271" s="177">
        <v>2024</v>
      </c>
      <c r="D271" s="163"/>
      <c r="E271" s="163" t="s">
        <v>142</v>
      </c>
      <c r="F271" s="163"/>
      <c r="G271" s="163"/>
      <c r="H271" s="163"/>
      <c r="I271" s="163"/>
      <c r="J271" s="195">
        <f>IF(AND(J$16=2017,$C271&lt;J$16),J$38/10,IF(J$16=$C271,J$38-SUM(J$254:J270),IF(J$16-$C271&lt;10,I271,0)))</f>
        <v>0</v>
      </c>
      <c r="K271" s="195">
        <f>IF(AND(K$16=2017,$C271&lt;K$16),K$38/10,IF(K$16=$C271,K$38-SUM(K$254:K270),IF(K$16-$C271&lt;10,J271,0)))</f>
        <v>0</v>
      </c>
      <c r="L271" s="195">
        <f>IF(AND(L$16=2017,$C271&lt;L$16),L$38/10,IF(L$16=$C271,L$38-SUM(L$254:L270),IF(L$16-$C271&lt;10,K271,0)))</f>
        <v>0</v>
      </c>
      <c r="M271" s="195">
        <f>IF(AND(M$16=2017,$C271&lt;M$16),M$38/10,IF(M$16=$C271,M$38-SUM(M$254:M270),IF(M$16-$C271&lt;10,L271,0)))</f>
        <v>0</v>
      </c>
      <c r="N271" s="195">
        <f>IF(AND(N$16=2017,$C271&lt;N$16),N$38/10,IF(N$16=$C271,N$38-SUM(N$254:N270),IF(N$16-$C271&lt;10,M271,0)))</f>
        <v>0</v>
      </c>
      <c r="O271" s="195">
        <f>IF(AND(O$16=2017,$C271&lt;O$16),O$38/10,IF(O$16=$C271,O$38-SUM(O$254:O270),IF(O$16-$C271&lt;10,N271,0)))</f>
        <v>0</v>
      </c>
      <c r="P271" s="195">
        <f>IF(AND(P$16=2017,$C271&lt;P$16),P$38/10,IF(P$16=$C271,P$38-SUM(P$254:P270),IF(P$16-$C271&lt;10,O271,0)))</f>
        <v>0</v>
      </c>
      <c r="Q271" s="195">
        <f>IF(AND(Q$16=2017,$C271&lt;Q$16),Q$38/10,IF(Q$16=$C271,Q$38-SUM(Q$254:Q270),IF(Q$16-$C271&lt;10,P271,0)))</f>
        <v>1122759034.5087042</v>
      </c>
      <c r="R271" s="195">
        <f>IF(AND(R$16=2017,$C271&lt;R$16),R$38/10,IF(R$16=$C271,R$38-SUM(R$254:R270),IF(R$16-$C271&lt;10,Q271,0)))</f>
        <v>1122759034.5087042</v>
      </c>
      <c r="S271" s="195">
        <f>IF(AND(S$16=2017,$C271&lt;S$16),S$38/10,IF(S$16=$C271,S$38-SUM(S$254:S270),IF(S$16-$C271&lt;10,R271,0)))</f>
        <v>1122759034.5087042</v>
      </c>
      <c r="T271" s="195">
        <f>IF(AND(T$16=2017,$C271&lt;T$16),T$38/10,IF(T$16=$C271,T$38-SUM(T$254:T270),IF(T$16-$C271&lt;10,S271,0)))</f>
        <v>1122759034.5087042</v>
      </c>
      <c r="U271" s="195">
        <f>IF(AND(U$16=2017,$C271&lt;U$16),U$38/10,IF(U$16=$C271,U$38-SUM(U$254:U270),IF(U$16-$C271&lt;10,T271,0)))</f>
        <v>1122759034.5087042</v>
      </c>
      <c r="V271" s="195">
        <f>IF(AND(V$16=2017,$C271&lt;V$16),V$38/10,IF(V$16=$C271,V$38-SUM(V$254:V270),IF(V$16-$C271&lt;10,U271,0)))</f>
        <v>1122759034.5087042</v>
      </c>
      <c r="W271" s="195">
        <f>IF(AND(W$16=2017,$C271&lt;W$16),W$38/10,IF(W$16=$C271,W$38-SUM(W$254:W270),IF(W$16-$C271&lt;10,V271,0)))</f>
        <v>1122759034.5087042</v>
      </c>
      <c r="X271" s="195">
        <f>IF(AND(X$16=2017,$C271&lt;X$16),X$38/10,IF(X$16=$C271,X$38-SUM(X$254:X270),IF(X$16-$C271&lt;10,W271,0)))</f>
        <v>1122759034.5087042</v>
      </c>
      <c r="Y271" s="163"/>
      <c r="Z271" s="163"/>
      <c r="AA271" s="163"/>
      <c r="AB271" s="163"/>
      <c r="AC271" s="163"/>
      <c r="AD271" s="163"/>
      <c r="AE271" s="163"/>
      <c r="AF271" s="163"/>
      <c r="AG271" s="163"/>
      <c r="AH271" s="163"/>
      <c r="AI271" s="163"/>
      <c r="AJ271" s="163"/>
      <c r="AK271" s="163"/>
      <c r="AL271" s="163"/>
      <c r="AM271" s="163"/>
      <c r="AN271" s="163"/>
      <c r="AO271" s="163"/>
      <c r="AP271" s="163"/>
      <c r="AQ271" s="163"/>
      <c r="AR271" s="163"/>
      <c r="AS271" s="163"/>
      <c r="AT271" s="163"/>
      <c r="AU271" s="163"/>
      <c r="AV271" s="163"/>
      <c r="AW271" s="163"/>
      <c r="AX271" s="163"/>
      <c r="AY271" s="163"/>
      <c r="AZ271" s="163"/>
      <c r="BA271" s="163"/>
      <c r="BB271" s="163"/>
      <c r="BC271" s="163"/>
      <c r="BD271" s="163"/>
      <c r="BE271" s="163"/>
      <c r="BF271" s="163"/>
      <c r="BG271" s="163"/>
      <c r="BH271" s="163"/>
      <c r="BI271" s="163"/>
      <c r="BJ271" s="163"/>
      <c r="BK271" s="163"/>
      <c r="BL271" s="163"/>
      <c r="BM271" s="163"/>
      <c r="BN271" s="163"/>
      <c r="BO271" s="163"/>
      <c r="BP271" s="163"/>
      <c r="BQ271" s="163"/>
      <c r="BR271" s="163"/>
      <c r="BS271" s="163"/>
      <c r="BT271" s="163"/>
      <c r="BU271" s="163"/>
      <c r="BV271" s="163"/>
      <c r="BW271" s="163"/>
      <c r="BX271" s="163"/>
      <c r="BY271" s="163"/>
      <c r="BZ271" s="163"/>
      <c r="CA271" s="163"/>
      <c r="CB271" s="163"/>
      <c r="CC271" s="163"/>
      <c r="CD271" s="163"/>
      <c r="CE271" s="163"/>
      <c r="CF271" s="163"/>
      <c r="CG271" s="163"/>
      <c r="CH271" s="163"/>
      <c r="CI271" s="163"/>
      <c r="CJ271" s="163"/>
      <c r="CK271" s="163"/>
      <c r="CL271" s="163"/>
      <c r="CM271" s="163"/>
      <c r="CN271" s="163"/>
      <c r="CO271" s="163"/>
      <c r="CP271" s="163"/>
      <c r="CQ271" s="163"/>
      <c r="CR271" s="163"/>
      <c r="CS271" s="163"/>
      <c r="CT271" s="163"/>
      <c r="CU271" s="163"/>
      <c r="CV271" s="163"/>
      <c r="CW271" s="163"/>
      <c r="CX271" s="163"/>
      <c r="CY271" s="163"/>
      <c r="CZ271" s="163"/>
      <c r="DA271" s="163"/>
      <c r="DB271" s="163"/>
      <c r="DC271" s="163"/>
      <c r="DD271" s="163"/>
      <c r="DE271" s="163"/>
      <c r="DF271" s="163"/>
      <c r="DG271" s="163"/>
      <c r="DH271" s="163"/>
      <c r="DI271" s="163"/>
      <c r="DJ271" s="163"/>
      <c r="DK271" s="163"/>
      <c r="DL271" s="163"/>
      <c r="DM271" s="163"/>
      <c r="DN271" s="163"/>
      <c r="DO271" s="163"/>
      <c r="DP271" s="163"/>
      <c r="DQ271" s="163"/>
      <c r="DR271" s="163"/>
      <c r="DS271" s="163"/>
      <c r="DT271" s="163"/>
      <c r="DU271" s="163"/>
      <c r="DV271" s="163"/>
      <c r="DW271" s="163"/>
      <c r="DX271" s="163"/>
      <c r="DY271" s="163"/>
      <c r="DZ271" s="163"/>
      <c r="EA271" s="163"/>
      <c r="EB271" s="163"/>
      <c r="EC271" s="163"/>
      <c r="ED271" s="163"/>
      <c r="EE271" s="163"/>
      <c r="EF271" s="163"/>
      <c r="EG271" s="163"/>
      <c r="EH271" s="163"/>
      <c r="EI271" s="163"/>
      <c r="EJ271" s="163"/>
      <c r="EK271" s="163"/>
      <c r="EL271" s="163"/>
      <c r="EM271" s="163"/>
      <c r="EN271" s="163"/>
      <c r="EO271" s="163"/>
      <c r="EP271" s="163"/>
      <c r="EQ271" s="163"/>
      <c r="ER271" s="163"/>
      <c r="ES271" s="163"/>
      <c r="ET271" s="163"/>
      <c r="EU271" s="163"/>
      <c r="EV271" s="163"/>
      <c r="EW271" s="163"/>
      <c r="EX271" s="163"/>
      <c r="EY271" s="163"/>
      <c r="EZ271" s="163"/>
      <c r="FA271" s="163"/>
      <c r="FB271" s="163"/>
      <c r="FC271" s="163"/>
      <c r="FD271" s="163"/>
      <c r="FE271" s="163"/>
      <c r="FF271" s="163"/>
      <c r="FG271" s="163"/>
      <c r="FH271" s="163"/>
      <c r="FI271" s="163"/>
      <c r="FJ271" s="163"/>
      <c r="FK271" s="163"/>
      <c r="FL271" s="163"/>
      <c r="FM271" s="163"/>
      <c r="FN271" s="163"/>
      <c r="FO271" s="163"/>
      <c r="FP271" s="163"/>
      <c r="FQ271" s="163"/>
      <c r="FR271" s="163"/>
      <c r="FS271" s="163"/>
      <c r="FT271" s="163"/>
      <c r="FU271" s="163"/>
      <c r="FV271" s="163"/>
      <c r="FW271" s="163"/>
      <c r="FX271" s="163"/>
      <c r="FY271" s="163"/>
      <c r="FZ271" s="163"/>
      <c r="GA271" s="163"/>
      <c r="GB271" s="163"/>
      <c r="GC271" s="163"/>
      <c r="GD271" s="163"/>
      <c r="GE271" s="163"/>
      <c r="GF271" s="163"/>
      <c r="GG271" s="163"/>
      <c r="GH271" s="163"/>
      <c r="GI271" s="163"/>
      <c r="GJ271" s="163"/>
      <c r="GK271" s="163"/>
      <c r="GL271" s="163"/>
      <c r="GM271" s="163"/>
      <c r="GN271" s="163"/>
      <c r="GO271" s="163"/>
      <c r="GP271" s="163"/>
      <c r="GQ271" s="163"/>
      <c r="GR271" s="163"/>
      <c r="GS271" s="163"/>
      <c r="GT271" s="163"/>
      <c r="GU271" s="163"/>
      <c r="GV271" s="163"/>
      <c r="GW271" s="163"/>
      <c r="GX271" s="163"/>
      <c r="GY271" s="163"/>
      <c r="GZ271" s="163"/>
      <c r="HA271" s="163"/>
      <c r="HB271" s="163"/>
      <c r="HC271" s="163"/>
      <c r="HD271" s="163"/>
      <c r="HE271" s="163"/>
      <c r="HF271" s="163"/>
    </row>
    <row r="272" spans="1:214" outlineLevel="1" x14ac:dyDescent="0.2">
      <c r="A272" s="163"/>
      <c r="B272" s="177" t="s">
        <v>249</v>
      </c>
      <c r="C272" s="173">
        <v>2025</v>
      </c>
      <c r="D272" s="163"/>
      <c r="E272" s="163" t="s">
        <v>142</v>
      </c>
      <c r="F272" s="163"/>
      <c r="G272" s="163"/>
      <c r="H272" s="163"/>
      <c r="I272" s="163"/>
      <c r="J272" s="195">
        <f>IF(AND(J$16=2017,$C272&lt;J$16),J$38/10,IF(J$16=$C272,J$38-SUM(J$254:J271),IF(J$16-$C272&lt;10,I272,0)))</f>
        <v>0</v>
      </c>
      <c r="K272" s="195">
        <f>IF(AND(K$16=2017,$C272&lt;K$16),K$38/10,IF(K$16=$C272,K$38-SUM(K$254:K271),IF(K$16-$C272&lt;10,J272,0)))</f>
        <v>0</v>
      </c>
      <c r="L272" s="195">
        <f>IF(AND(L$16=2017,$C272&lt;L$16),L$38/10,IF(L$16=$C272,L$38-SUM(L$254:L271),IF(L$16-$C272&lt;10,K272,0)))</f>
        <v>0</v>
      </c>
      <c r="M272" s="195">
        <f>IF(AND(M$16=2017,$C272&lt;M$16),M$38/10,IF(M$16=$C272,M$38-SUM(M$254:M271),IF(M$16-$C272&lt;10,L272,0)))</f>
        <v>0</v>
      </c>
      <c r="N272" s="195">
        <f>IF(AND(N$16=2017,$C272&lt;N$16),N$38/10,IF(N$16=$C272,N$38-SUM(N$254:N271),IF(N$16-$C272&lt;10,M272,0)))</f>
        <v>0</v>
      </c>
      <c r="O272" s="195">
        <f>IF(AND(O$16=2017,$C272&lt;O$16),O$38/10,IF(O$16=$C272,O$38-SUM(O$254:O271),IF(O$16-$C272&lt;10,N272,0)))</f>
        <v>0</v>
      </c>
      <c r="P272" s="195">
        <f>IF(AND(P$16=2017,$C272&lt;P$16),P$38/10,IF(P$16=$C272,P$38-SUM(P$254:P271),IF(P$16-$C272&lt;10,O272,0)))</f>
        <v>0</v>
      </c>
      <c r="Q272" s="195">
        <f>IF(AND(Q$16=2017,$C272&lt;Q$16),Q$38/10,IF(Q$16=$C272,Q$38-SUM(Q$254:Q271),IF(Q$16-$C272&lt;10,P272,0)))</f>
        <v>0</v>
      </c>
      <c r="R272" s="195">
        <f>IF(AND(R$16=2017,$C272&lt;R$16),R$38/10,IF(R$16=$C272,R$38-SUM(R$254:R271),IF(R$16-$C272&lt;10,Q272,0)))</f>
        <v>1311480892.4368162</v>
      </c>
      <c r="S272" s="195">
        <f>IF(AND(S$16=2017,$C272&lt;S$16),S$38/10,IF(S$16=$C272,S$38-SUM(S$254:S271),IF(S$16-$C272&lt;10,R272,0)))</f>
        <v>1311480892.4368162</v>
      </c>
      <c r="T272" s="195">
        <f>IF(AND(T$16=2017,$C272&lt;T$16),T$38/10,IF(T$16=$C272,T$38-SUM(T$254:T271),IF(T$16-$C272&lt;10,S272,0)))</f>
        <v>1311480892.4368162</v>
      </c>
      <c r="U272" s="195">
        <f>IF(AND(U$16=2017,$C272&lt;U$16),U$38/10,IF(U$16=$C272,U$38-SUM(U$254:U271),IF(U$16-$C272&lt;10,T272,0)))</f>
        <v>1311480892.4368162</v>
      </c>
      <c r="V272" s="195">
        <f>IF(AND(V$16=2017,$C272&lt;V$16),V$38/10,IF(V$16=$C272,V$38-SUM(V$254:V271),IF(V$16-$C272&lt;10,U272,0)))</f>
        <v>1311480892.4368162</v>
      </c>
      <c r="W272" s="195">
        <f>IF(AND(W$16=2017,$C272&lt;W$16),W$38/10,IF(W$16=$C272,W$38-SUM(W$254:W271),IF(W$16-$C272&lt;10,V272,0)))</f>
        <v>1311480892.4368162</v>
      </c>
      <c r="X272" s="195">
        <f>IF(AND(X$16=2017,$C272&lt;X$16),X$38/10,IF(X$16=$C272,X$38-SUM(X$254:X271),IF(X$16-$C272&lt;10,W272,0)))</f>
        <v>1311480892.4368162</v>
      </c>
      <c r="Y272" s="163"/>
      <c r="Z272" s="163"/>
      <c r="AA272" s="163"/>
      <c r="AB272" s="163"/>
      <c r="AC272" s="163"/>
      <c r="AD272" s="163"/>
      <c r="AE272" s="163"/>
      <c r="AF272" s="163"/>
      <c r="AG272" s="163"/>
      <c r="AH272" s="163"/>
      <c r="AI272" s="163"/>
      <c r="AJ272" s="163"/>
      <c r="AK272" s="163"/>
      <c r="AL272" s="163"/>
      <c r="AM272" s="163"/>
      <c r="AN272" s="163"/>
      <c r="AO272" s="163"/>
      <c r="AP272" s="163"/>
      <c r="AQ272" s="163"/>
      <c r="AR272" s="163"/>
      <c r="AS272" s="163"/>
      <c r="AT272" s="163"/>
      <c r="AU272" s="163"/>
      <c r="AV272" s="163"/>
      <c r="AW272" s="163"/>
      <c r="AX272" s="163"/>
      <c r="AY272" s="163"/>
      <c r="AZ272" s="163"/>
      <c r="BA272" s="163"/>
      <c r="BB272" s="163"/>
      <c r="BC272" s="163"/>
      <c r="BD272" s="163"/>
      <c r="BE272" s="163"/>
      <c r="BF272" s="163"/>
      <c r="BG272" s="163"/>
      <c r="BH272" s="163"/>
      <c r="BI272" s="163"/>
      <c r="BJ272" s="163"/>
      <c r="BK272" s="163"/>
      <c r="BL272" s="163"/>
      <c r="BM272" s="163"/>
      <c r="BN272" s="163"/>
      <c r="BO272" s="163"/>
      <c r="BP272" s="163"/>
      <c r="BQ272" s="163"/>
      <c r="BR272" s="163"/>
      <c r="BS272" s="163"/>
      <c r="BT272" s="163"/>
      <c r="BU272" s="163"/>
      <c r="BV272" s="163"/>
      <c r="BW272" s="163"/>
      <c r="BX272" s="163"/>
      <c r="BY272" s="163"/>
      <c r="BZ272" s="163"/>
      <c r="CA272" s="163"/>
      <c r="CB272" s="163"/>
      <c r="CC272" s="163"/>
      <c r="CD272" s="163"/>
      <c r="CE272" s="163"/>
      <c r="CF272" s="163"/>
      <c r="CG272" s="163"/>
      <c r="CH272" s="163"/>
      <c r="CI272" s="163"/>
      <c r="CJ272" s="163"/>
      <c r="CK272" s="163"/>
      <c r="CL272" s="163"/>
      <c r="CM272" s="163"/>
      <c r="CN272" s="163"/>
      <c r="CO272" s="163"/>
      <c r="CP272" s="163"/>
      <c r="CQ272" s="163"/>
      <c r="CR272" s="163"/>
      <c r="CS272" s="163"/>
      <c r="CT272" s="163"/>
      <c r="CU272" s="163"/>
      <c r="CV272" s="163"/>
      <c r="CW272" s="163"/>
      <c r="CX272" s="163"/>
      <c r="CY272" s="163"/>
      <c r="CZ272" s="163"/>
      <c r="DA272" s="163"/>
      <c r="DB272" s="163"/>
      <c r="DC272" s="163"/>
      <c r="DD272" s="163"/>
      <c r="DE272" s="163"/>
      <c r="DF272" s="163"/>
      <c r="DG272" s="163"/>
      <c r="DH272" s="163"/>
      <c r="DI272" s="163"/>
      <c r="DJ272" s="163"/>
      <c r="DK272" s="163"/>
      <c r="DL272" s="163"/>
      <c r="DM272" s="163"/>
      <c r="DN272" s="163"/>
      <c r="DO272" s="163"/>
      <c r="DP272" s="163"/>
      <c r="DQ272" s="163"/>
      <c r="DR272" s="163"/>
      <c r="DS272" s="163"/>
      <c r="DT272" s="163"/>
      <c r="DU272" s="163"/>
      <c r="DV272" s="163"/>
      <c r="DW272" s="163"/>
      <c r="DX272" s="163"/>
      <c r="DY272" s="163"/>
      <c r="DZ272" s="163"/>
      <c r="EA272" s="163"/>
      <c r="EB272" s="163"/>
      <c r="EC272" s="163"/>
      <c r="ED272" s="163"/>
      <c r="EE272" s="163"/>
      <c r="EF272" s="163"/>
      <c r="EG272" s="163"/>
      <c r="EH272" s="163"/>
      <c r="EI272" s="163"/>
      <c r="EJ272" s="163"/>
      <c r="EK272" s="163"/>
      <c r="EL272" s="163"/>
      <c r="EM272" s="163"/>
      <c r="EN272" s="163"/>
      <c r="EO272" s="163"/>
      <c r="EP272" s="163"/>
      <c r="EQ272" s="163"/>
      <c r="ER272" s="163"/>
      <c r="ES272" s="163"/>
      <c r="ET272" s="163"/>
      <c r="EU272" s="163"/>
      <c r="EV272" s="163"/>
      <c r="EW272" s="163"/>
      <c r="EX272" s="163"/>
      <c r="EY272" s="163"/>
      <c r="EZ272" s="163"/>
      <c r="FA272" s="163"/>
      <c r="FB272" s="163"/>
      <c r="FC272" s="163"/>
      <c r="FD272" s="163"/>
      <c r="FE272" s="163"/>
      <c r="FF272" s="163"/>
      <c r="FG272" s="163"/>
      <c r="FH272" s="163"/>
      <c r="FI272" s="163"/>
      <c r="FJ272" s="163"/>
      <c r="FK272" s="163"/>
      <c r="FL272" s="163"/>
      <c r="FM272" s="163"/>
      <c r="FN272" s="163"/>
      <c r="FO272" s="163"/>
      <c r="FP272" s="163"/>
      <c r="FQ272" s="163"/>
      <c r="FR272" s="163"/>
      <c r="FS272" s="163"/>
      <c r="FT272" s="163"/>
      <c r="FU272" s="163"/>
      <c r="FV272" s="163"/>
      <c r="FW272" s="163"/>
      <c r="FX272" s="163"/>
      <c r="FY272" s="163"/>
      <c r="FZ272" s="163"/>
      <c r="GA272" s="163"/>
      <c r="GB272" s="163"/>
      <c r="GC272" s="163"/>
      <c r="GD272" s="163"/>
      <c r="GE272" s="163"/>
      <c r="GF272" s="163"/>
      <c r="GG272" s="163"/>
      <c r="GH272" s="163"/>
      <c r="GI272" s="163"/>
      <c r="GJ272" s="163"/>
      <c r="GK272" s="163"/>
      <c r="GL272" s="163"/>
      <c r="GM272" s="163"/>
      <c r="GN272" s="163"/>
      <c r="GO272" s="163"/>
      <c r="GP272" s="163"/>
      <c r="GQ272" s="163"/>
      <c r="GR272" s="163"/>
      <c r="GS272" s="163"/>
      <c r="GT272" s="163"/>
      <c r="GU272" s="163"/>
      <c r="GV272" s="163"/>
      <c r="GW272" s="163"/>
      <c r="GX272" s="163"/>
      <c r="GY272" s="163"/>
      <c r="GZ272" s="163"/>
      <c r="HA272" s="163"/>
      <c r="HB272" s="163"/>
      <c r="HC272" s="163"/>
      <c r="HD272" s="163"/>
      <c r="HE272" s="163"/>
      <c r="HF272" s="163"/>
    </row>
    <row r="273" spans="1:214" outlineLevel="1" x14ac:dyDescent="0.2">
      <c r="A273" s="163"/>
      <c r="B273" s="177" t="s">
        <v>249</v>
      </c>
      <c r="C273" s="177">
        <v>2026</v>
      </c>
      <c r="D273" s="163"/>
      <c r="E273" s="163" t="s">
        <v>142</v>
      </c>
      <c r="F273" s="163"/>
      <c r="G273" s="163"/>
      <c r="H273" s="163"/>
      <c r="I273" s="163"/>
      <c r="J273" s="195">
        <f>IF(AND(J$16=2017,$C273&lt;J$16),J$38/10,IF(J$16=$C273,J$38-SUM(J$254:J272),IF(J$16-$C273&lt;10,I273,0)))</f>
        <v>0</v>
      </c>
      <c r="K273" s="195">
        <f>IF(AND(K$16=2017,$C273&lt;K$16),K$38/10,IF(K$16=$C273,K$38-SUM(K$254:K272),IF(K$16-$C273&lt;10,J273,0)))</f>
        <v>0</v>
      </c>
      <c r="L273" s="195">
        <f>IF(AND(L$16=2017,$C273&lt;L$16),L$38/10,IF(L$16=$C273,L$38-SUM(L$254:L272),IF(L$16-$C273&lt;10,K273,0)))</f>
        <v>0</v>
      </c>
      <c r="M273" s="195">
        <f>IF(AND(M$16=2017,$C273&lt;M$16),M$38/10,IF(M$16=$C273,M$38-SUM(M$254:M272),IF(M$16-$C273&lt;10,L273,0)))</f>
        <v>0</v>
      </c>
      <c r="N273" s="195">
        <f>IF(AND(N$16=2017,$C273&lt;N$16),N$38/10,IF(N$16=$C273,N$38-SUM(N$254:N272),IF(N$16-$C273&lt;10,M273,0)))</f>
        <v>0</v>
      </c>
      <c r="O273" s="195">
        <f>IF(AND(O$16=2017,$C273&lt;O$16),O$38/10,IF(O$16=$C273,O$38-SUM(O$254:O272),IF(O$16-$C273&lt;10,N273,0)))</f>
        <v>0</v>
      </c>
      <c r="P273" s="195">
        <f>IF(AND(P$16=2017,$C273&lt;P$16),P$38/10,IF(P$16=$C273,P$38-SUM(P$254:P272),IF(P$16-$C273&lt;10,O273,0)))</f>
        <v>0</v>
      </c>
      <c r="Q273" s="195">
        <f>IF(AND(Q$16=2017,$C273&lt;Q$16),Q$38/10,IF(Q$16=$C273,Q$38-SUM(Q$254:Q272),IF(Q$16-$C273&lt;10,P273,0)))</f>
        <v>0</v>
      </c>
      <c r="R273" s="195">
        <f>IF(AND(R$16=2017,$C273&lt;R$16),R$38/10,IF(R$16=$C273,R$38-SUM(R$254:R272),IF(R$16-$C273&lt;10,Q273,0)))</f>
        <v>0</v>
      </c>
      <c r="S273" s="195">
        <f>IF(AND(S$16=2017,$C273&lt;S$16),S$38/10,IF(S$16=$C273,S$38-SUM(S$254:S272),IF(S$16-$C273&lt;10,R273,0)))</f>
        <v>1429089069.840313</v>
      </c>
      <c r="T273" s="195">
        <f>IF(AND(T$16=2017,$C273&lt;T$16),T$38/10,IF(T$16=$C273,T$38-SUM(T$254:T272),IF(T$16-$C273&lt;10,S273,0)))</f>
        <v>1429089069.840313</v>
      </c>
      <c r="U273" s="195">
        <f>IF(AND(U$16=2017,$C273&lt;U$16),U$38/10,IF(U$16=$C273,U$38-SUM(U$254:U272),IF(U$16-$C273&lt;10,T273,0)))</f>
        <v>1429089069.840313</v>
      </c>
      <c r="V273" s="195">
        <f>IF(AND(V$16=2017,$C273&lt;V$16),V$38/10,IF(V$16=$C273,V$38-SUM(V$254:V272),IF(V$16-$C273&lt;10,U273,0)))</f>
        <v>1429089069.840313</v>
      </c>
      <c r="W273" s="195">
        <f>IF(AND(W$16=2017,$C273&lt;W$16),W$38/10,IF(W$16=$C273,W$38-SUM(W$254:W272),IF(W$16-$C273&lt;10,V273,0)))</f>
        <v>1429089069.840313</v>
      </c>
      <c r="X273" s="195">
        <f>IF(AND(X$16=2017,$C273&lt;X$16),X$38/10,IF(X$16=$C273,X$38-SUM(X$254:X272),IF(X$16-$C273&lt;10,W273,0)))</f>
        <v>1429089069.840313</v>
      </c>
      <c r="Y273" s="163"/>
      <c r="Z273" s="163"/>
      <c r="AA273" s="163"/>
      <c r="AB273" s="163"/>
      <c r="AC273" s="163"/>
      <c r="AD273" s="163"/>
      <c r="AE273" s="163"/>
      <c r="AF273" s="163"/>
      <c r="AG273" s="163"/>
      <c r="AH273" s="163"/>
      <c r="AI273" s="163"/>
      <c r="AJ273" s="163"/>
      <c r="AK273" s="163"/>
      <c r="AL273" s="163"/>
      <c r="AM273" s="163"/>
      <c r="AN273" s="163"/>
      <c r="AO273" s="163"/>
      <c r="AP273" s="163"/>
      <c r="AQ273" s="163"/>
      <c r="AR273" s="163"/>
      <c r="AS273" s="163"/>
      <c r="AT273" s="163"/>
      <c r="AU273" s="163"/>
      <c r="AV273" s="163"/>
      <c r="AW273" s="163"/>
      <c r="AX273" s="163"/>
      <c r="AY273" s="163"/>
      <c r="AZ273" s="163"/>
      <c r="BA273" s="163"/>
      <c r="BB273" s="163"/>
      <c r="BC273" s="163"/>
      <c r="BD273" s="163"/>
      <c r="BE273" s="163"/>
      <c r="BF273" s="163"/>
      <c r="BG273" s="163"/>
      <c r="BH273" s="163"/>
      <c r="BI273" s="163"/>
      <c r="BJ273" s="163"/>
      <c r="BK273" s="163"/>
      <c r="BL273" s="163"/>
      <c r="BM273" s="163"/>
      <c r="BN273" s="163"/>
      <c r="BO273" s="163"/>
      <c r="BP273" s="163"/>
      <c r="BQ273" s="163"/>
      <c r="BR273" s="163"/>
      <c r="BS273" s="163"/>
      <c r="BT273" s="163"/>
      <c r="BU273" s="163"/>
      <c r="BV273" s="163"/>
      <c r="BW273" s="163"/>
      <c r="BX273" s="163"/>
      <c r="BY273" s="163"/>
      <c r="BZ273" s="163"/>
      <c r="CA273" s="163"/>
      <c r="CB273" s="163"/>
      <c r="CC273" s="163"/>
      <c r="CD273" s="163"/>
      <c r="CE273" s="163"/>
      <c r="CF273" s="163"/>
      <c r="CG273" s="163"/>
      <c r="CH273" s="163"/>
      <c r="CI273" s="163"/>
      <c r="CJ273" s="163"/>
      <c r="CK273" s="163"/>
      <c r="CL273" s="163"/>
      <c r="CM273" s="163"/>
      <c r="CN273" s="163"/>
      <c r="CO273" s="163"/>
      <c r="CP273" s="163"/>
      <c r="CQ273" s="163"/>
      <c r="CR273" s="163"/>
      <c r="CS273" s="163"/>
      <c r="CT273" s="163"/>
      <c r="CU273" s="163"/>
      <c r="CV273" s="163"/>
      <c r="CW273" s="163"/>
      <c r="CX273" s="163"/>
      <c r="CY273" s="163"/>
      <c r="CZ273" s="163"/>
      <c r="DA273" s="163"/>
      <c r="DB273" s="163"/>
      <c r="DC273" s="163"/>
      <c r="DD273" s="163"/>
      <c r="DE273" s="163"/>
      <c r="DF273" s="163"/>
      <c r="DG273" s="163"/>
      <c r="DH273" s="163"/>
      <c r="DI273" s="163"/>
      <c r="DJ273" s="163"/>
      <c r="DK273" s="163"/>
      <c r="DL273" s="163"/>
      <c r="DM273" s="163"/>
      <c r="DN273" s="163"/>
      <c r="DO273" s="163"/>
      <c r="DP273" s="163"/>
      <c r="DQ273" s="163"/>
      <c r="DR273" s="163"/>
      <c r="DS273" s="163"/>
      <c r="DT273" s="163"/>
      <c r="DU273" s="163"/>
      <c r="DV273" s="163"/>
      <c r="DW273" s="163"/>
      <c r="DX273" s="163"/>
      <c r="DY273" s="163"/>
      <c r="DZ273" s="163"/>
      <c r="EA273" s="163"/>
      <c r="EB273" s="163"/>
      <c r="EC273" s="163"/>
      <c r="ED273" s="163"/>
      <c r="EE273" s="163"/>
      <c r="EF273" s="163"/>
      <c r="EG273" s="163"/>
      <c r="EH273" s="163"/>
      <c r="EI273" s="163"/>
      <c r="EJ273" s="163"/>
      <c r="EK273" s="163"/>
      <c r="EL273" s="163"/>
      <c r="EM273" s="163"/>
      <c r="EN273" s="163"/>
      <c r="EO273" s="163"/>
      <c r="EP273" s="163"/>
      <c r="EQ273" s="163"/>
      <c r="ER273" s="163"/>
      <c r="ES273" s="163"/>
      <c r="ET273" s="163"/>
      <c r="EU273" s="163"/>
      <c r="EV273" s="163"/>
      <c r="EW273" s="163"/>
      <c r="EX273" s="163"/>
      <c r="EY273" s="163"/>
      <c r="EZ273" s="163"/>
      <c r="FA273" s="163"/>
      <c r="FB273" s="163"/>
      <c r="FC273" s="163"/>
      <c r="FD273" s="163"/>
      <c r="FE273" s="163"/>
      <c r="FF273" s="163"/>
      <c r="FG273" s="163"/>
      <c r="FH273" s="163"/>
      <c r="FI273" s="163"/>
      <c r="FJ273" s="163"/>
      <c r="FK273" s="163"/>
      <c r="FL273" s="163"/>
      <c r="FM273" s="163"/>
      <c r="FN273" s="163"/>
      <c r="FO273" s="163"/>
      <c r="FP273" s="163"/>
      <c r="FQ273" s="163"/>
      <c r="FR273" s="163"/>
      <c r="FS273" s="163"/>
      <c r="FT273" s="163"/>
      <c r="FU273" s="163"/>
      <c r="FV273" s="163"/>
      <c r="FW273" s="163"/>
      <c r="FX273" s="163"/>
      <c r="FY273" s="163"/>
      <c r="FZ273" s="163"/>
      <c r="GA273" s="163"/>
      <c r="GB273" s="163"/>
      <c r="GC273" s="163"/>
      <c r="GD273" s="163"/>
      <c r="GE273" s="163"/>
      <c r="GF273" s="163"/>
      <c r="GG273" s="163"/>
      <c r="GH273" s="163"/>
      <c r="GI273" s="163"/>
      <c r="GJ273" s="163"/>
      <c r="GK273" s="163"/>
      <c r="GL273" s="163"/>
      <c r="GM273" s="163"/>
      <c r="GN273" s="163"/>
      <c r="GO273" s="163"/>
      <c r="GP273" s="163"/>
      <c r="GQ273" s="163"/>
      <c r="GR273" s="163"/>
      <c r="GS273" s="163"/>
      <c r="GT273" s="163"/>
      <c r="GU273" s="163"/>
      <c r="GV273" s="163"/>
      <c r="GW273" s="163"/>
      <c r="GX273" s="163"/>
      <c r="GY273" s="163"/>
      <c r="GZ273" s="163"/>
      <c r="HA273" s="163"/>
      <c r="HB273" s="163"/>
      <c r="HC273" s="163"/>
      <c r="HD273" s="163"/>
      <c r="HE273" s="163"/>
      <c r="HF273" s="163"/>
    </row>
    <row r="274" spans="1:214" outlineLevel="1" x14ac:dyDescent="0.2">
      <c r="A274" s="163"/>
      <c r="B274" s="177" t="s">
        <v>249</v>
      </c>
      <c r="C274" s="173">
        <v>2027</v>
      </c>
      <c r="D274" s="163"/>
      <c r="E274" s="163" t="s">
        <v>142</v>
      </c>
      <c r="F274" s="163"/>
      <c r="G274" s="163"/>
      <c r="H274" s="163"/>
      <c r="I274" s="163"/>
      <c r="J274" s="195">
        <f>IF(AND(J$16=2017,$C274&lt;J$16),J$38/10,IF(J$16=$C274,J$38-SUM(J$254:J273),IF(J$16-$C274&lt;10,I274,0)))</f>
        <v>0</v>
      </c>
      <c r="K274" s="195">
        <f>IF(AND(K$16=2017,$C274&lt;K$16),K$38/10,IF(K$16=$C274,K$38-SUM(K$254:K273),IF(K$16-$C274&lt;10,J274,0)))</f>
        <v>0</v>
      </c>
      <c r="L274" s="195">
        <f>IF(AND(L$16=2017,$C274&lt;L$16),L$38/10,IF(L$16=$C274,L$38-SUM(L$254:L273),IF(L$16-$C274&lt;10,K274,0)))</f>
        <v>0</v>
      </c>
      <c r="M274" s="195">
        <f>IF(AND(M$16=2017,$C274&lt;M$16),M$38/10,IF(M$16=$C274,M$38-SUM(M$254:M273),IF(M$16-$C274&lt;10,L274,0)))</f>
        <v>0</v>
      </c>
      <c r="N274" s="195">
        <f>IF(AND(N$16=2017,$C274&lt;N$16),N$38/10,IF(N$16=$C274,N$38-SUM(N$254:N273),IF(N$16-$C274&lt;10,M274,0)))</f>
        <v>0</v>
      </c>
      <c r="O274" s="195">
        <f>IF(AND(O$16=2017,$C274&lt;O$16),O$38/10,IF(O$16=$C274,O$38-SUM(O$254:O273),IF(O$16-$C274&lt;10,N274,0)))</f>
        <v>0</v>
      </c>
      <c r="P274" s="195">
        <f>IF(AND(P$16=2017,$C274&lt;P$16),P$38/10,IF(P$16=$C274,P$38-SUM(P$254:P273),IF(P$16-$C274&lt;10,O274,0)))</f>
        <v>0</v>
      </c>
      <c r="Q274" s="195">
        <f>IF(AND(Q$16=2017,$C274&lt;Q$16),Q$38/10,IF(Q$16=$C274,Q$38-SUM(Q$254:Q273),IF(Q$16-$C274&lt;10,P274,0)))</f>
        <v>0</v>
      </c>
      <c r="R274" s="195">
        <f>IF(AND(R$16=2017,$C274&lt;R$16),R$38/10,IF(R$16=$C274,R$38-SUM(R$254:R273),IF(R$16-$C274&lt;10,Q274,0)))</f>
        <v>0</v>
      </c>
      <c r="S274" s="195">
        <f>IF(AND(S$16=2017,$C274&lt;S$16),S$38/10,IF(S$16=$C274,S$38-SUM(S$254:S273),IF(S$16-$C274&lt;10,R274,0)))</f>
        <v>0</v>
      </c>
      <c r="T274" s="195">
        <f>IF(AND(T$16=2017,$C274&lt;T$16),T$38/10,IF(T$16=$C274,T$38-SUM(T$254:T273),IF(T$16-$C274&lt;10,S274,0)))</f>
        <v>1511503900.6792202</v>
      </c>
      <c r="U274" s="195">
        <f>IF(AND(U$16=2017,$C274&lt;U$16),U$38/10,IF(U$16=$C274,U$38-SUM(U$254:U273),IF(U$16-$C274&lt;10,T274,0)))</f>
        <v>1511503900.6792202</v>
      </c>
      <c r="V274" s="195">
        <f>IF(AND(V$16=2017,$C274&lt;V$16),V$38/10,IF(V$16=$C274,V$38-SUM(V$254:V273),IF(V$16-$C274&lt;10,U274,0)))</f>
        <v>1511503900.6792202</v>
      </c>
      <c r="W274" s="195">
        <f>IF(AND(W$16=2017,$C274&lt;W$16),W$38/10,IF(W$16=$C274,W$38-SUM(W$254:W273),IF(W$16-$C274&lt;10,V274,0)))</f>
        <v>1511503900.6792202</v>
      </c>
      <c r="X274" s="195">
        <f>IF(AND(X$16=2017,$C274&lt;X$16),X$38/10,IF(X$16=$C274,X$38-SUM(X$254:X273),IF(X$16-$C274&lt;10,W274,0)))</f>
        <v>1511503900.6792202</v>
      </c>
      <c r="Y274" s="163"/>
      <c r="Z274" s="163"/>
      <c r="AA274" s="163"/>
      <c r="AB274" s="163"/>
      <c r="AC274" s="163"/>
      <c r="AD274" s="163"/>
      <c r="AE274" s="163"/>
      <c r="AF274" s="163"/>
      <c r="AG274" s="163"/>
      <c r="AH274" s="163"/>
      <c r="AI274" s="163"/>
      <c r="AJ274" s="163"/>
      <c r="AK274" s="163"/>
      <c r="AL274" s="163"/>
      <c r="AM274" s="163"/>
      <c r="AN274" s="163"/>
      <c r="AO274" s="163"/>
      <c r="AP274" s="163"/>
      <c r="AQ274" s="163"/>
      <c r="AR274" s="163"/>
      <c r="AS274" s="163"/>
      <c r="AT274" s="163"/>
      <c r="AU274" s="163"/>
      <c r="AV274" s="163"/>
      <c r="AW274" s="163"/>
      <c r="AX274" s="163"/>
      <c r="AY274" s="163"/>
      <c r="AZ274" s="163"/>
      <c r="BA274" s="163"/>
      <c r="BB274" s="163"/>
      <c r="BC274" s="163"/>
      <c r="BD274" s="163"/>
      <c r="BE274" s="163"/>
      <c r="BF274" s="163"/>
      <c r="BG274" s="163"/>
      <c r="BH274" s="163"/>
      <c r="BI274" s="163"/>
      <c r="BJ274" s="163"/>
      <c r="BK274" s="163"/>
      <c r="BL274" s="163"/>
      <c r="BM274" s="163"/>
      <c r="BN274" s="163"/>
      <c r="BO274" s="163"/>
      <c r="BP274" s="163"/>
      <c r="BQ274" s="163"/>
      <c r="BR274" s="163"/>
      <c r="BS274" s="163"/>
      <c r="BT274" s="163"/>
      <c r="BU274" s="163"/>
      <c r="BV274" s="163"/>
      <c r="BW274" s="163"/>
      <c r="BX274" s="163"/>
      <c r="BY274" s="163"/>
      <c r="BZ274" s="163"/>
      <c r="CA274" s="163"/>
      <c r="CB274" s="163"/>
      <c r="CC274" s="163"/>
      <c r="CD274" s="163"/>
      <c r="CE274" s="163"/>
      <c r="CF274" s="163"/>
      <c r="CG274" s="163"/>
      <c r="CH274" s="163"/>
      <c r="CI274" s="163"/>
      <c r="CJ274" s="163"/>
      <c r="CK274" s="163"/>
      <c r="CL274" s="163"/>
      <c r="CM274" s="163"/>
      <c r="CN274" s="163"/>
      <c r="CO274" s="163"/>
      <c r="CP274" s="163"/>
      <c r="CQ274" s="163"/>
      <c r="CR274" s="163"/>
      <c r="CS274" s="163"/>
      <c r="CT274" s="163"/>
      <c r="CU274" s="163"/>
      <c r="CV274" s="163"/>
      <c r="CW274" s="163"/>
      <c r="CX274" s="163"/>
      <c r="CY274" s="163"/>
      <c r="CZ274" s="163"/>
      <c r="DA274" s="163"/>
      <c r="DB274" s="163"/>
      <c r="DC274" s="163"/>
      <c r="DD274" s="163"/>
      <c r="DE274" s="163"/>
      <c r="DF274" s="163"/>
      <c r="DG274" s="163"/>
      <c r="DH274" s="163"/>
      <c r="DI274" s="163"/>
      <c r="DJ274" s="163"/>
      <c r="DK274" s="163"/>
      <c r="DL274" s="163"/>
      <c r="DM274" s="163"/>
      <c r="DN274" s="163"/>
      <c r="DO274" s="163"/>
      <c r="DP274" s="163"/>
      <c r="DQ274" s="163"/>
      <c r="DR274" s="163"/>
      <c r="DS274" s="163"/>
      <c r="DT274" s="163"/>
      <c r="DU274" s="163"/>
      <c r="DV274" s="163"/>
      <c r="DW274" s="163"/>
      <c r="DX274" s="163"/>
      <c r="DY274" s="163"/>
      <c r="DZ274" s="163"/>
      <c r="EA274" s="163"/>
      <c r="EB274" s="163"/>
      <c r="EC274" s="163"/>
      <c r="ED274" s="163"/>
      <c r="EE274" s="163"/>
      <c r="EF274" s="163"/>
      <c r="EG274" s="163"/>
      <c r="EH274" s="163"/>
      <c r="EI274" s="163"/>
      <c r="EJ274" s="163"/>
      <c r="EK274" s="163"/>
      <c r="EL274" s="163"/>
      <c r="EM274" s="163"/>
      <c r="EN274" s="163"/>
      <c r="EO274" s="163"/>
      <c r="EP274" s="163"/>
      <c r="EQ274" s="163"/>
      <c r="ER274" s="163"/>
      <c r="ES274" s="163"/>
      <c r="ET274" s="163"/>
      <c r="EU274" s="163"/>
      <c r="EV274" s="163"/>
      <c r="EW274" s="163"/>
      <c r="EX274" s="163"/>
      <c r="EY274" s="163"/>
      <c r="EZ274" s="163"/>
      <c r="FA274" s="163"/>
      <c r="FB274" s="163"/>
      <c r="FC274" s="163"/>
      <c r="FD274" s="163"/>
      <c r="FE274" s="163"/>
      <c r="FF274" s="163"/>
      <c r="FG274" s="163"/>
      <c r="FH274" s="163"/>
      <c r="FI274" s="163"/>
      <c r="FJ274" s="163"/>
      <c r="FK274" s="163"/>
      <c r="FL274" s="163"/>
      <c r="FM274" s="163"/>
      <c r="FN274" s="163"/>
      <c r="FO274" s="163"/>
      <c r="FP274" s="163"/>
      <c r="FQ274" s="163"/>
      <c r="FR274" s="163"/>
      <c r="FS274" s="163"/>
      <c r="FT274" s="163"/>
      <c r="FU274" s="163"/>
      <c r="FV274" s="163"/>
      <c r="FW274" s="163"/>
      <c r="FX274" s="163"/>
      <c r="FY274" s="163"/>
      <c r="FZ274" s="163"/>
      <c r="GA274" s="163"/>
      <c r="GB274" s="163"/>
      <c r="GC274" s="163"/>
      <c r="GD274" s="163"/>
      <c r="GE274" s="163"/>
      <c r="GF274" s="163"/>
      <c r="GG274" s="163"/>
      <c r="GH274" s="163"/>
      <c r="GI274" s="163"/>
      <c r="GJ274" s="163"/>
      <c r="GK274" s="163"/>
      <c r="GL274" s="163"/>
      <c r="GM274" s="163"/>
      <c r="GN274" s="163"/>
      <c r="GO274" s="163"/>
      <c r="GP274" s="163"/>
      <c r="GQ274" s="163"/>
      <c r="GR274" s="163"/>
      <c r="GS274" s="163"/>
      <c r="GT274" s="163"/>
      <c r="GU274" s="163"/>
      <c r="GV274" s="163"/>
      <c r="GW274" s="163"/>
      <c r="GX274" s="163"/>
      <c r="GY274" s="163"/>
      <c r="GZ274" s="163"/>
      <c r="HA274" s="163"/>
      <c r="HB274" s="163"/>
      <c r="HC274" s="163"/>
      <c r="HD274" s="163"/>
      <c r="HE274" s="163"/>
      <c r="HF274" s="163"/>
    </row>
    <row r="275" spans="1:214" outlineLevel="1" x14ac:dyDescent="0.2">
      <c r="A275" s="163"/>
      <c r="B275" s="177" t="s">
        <v>249</v>
      </c>
      <c r="C275" s="177">
        <v>2028</v>
      </c>
      <c r="D275" s="163"/>
      <c r="E275" s="163" t="s">
        <v>142</v>
      </c>
      <c r="F275" s="163"/>
      <c r="G275" s="163"/>
      <c r="H275" s="163"/>
      <c r="I275" s="163"/>
      <c r="J275" s="195">
        <f>IF(AND(J$16=2017,$C275&lt;J$16),J$38/10,IF(J$16=$C275,J$38-SUM(J$254:J274),IF(J$16-$C275&lt;10,I275,0)))</f>
        <v>0</v>
      </c>
      <c r="K275" s="195">
        <f>IF(AND(K$16=2017,$C275&lt;K$16),K$38/10,IF(K$16=$C275,K$38-SUM(K$254:K274),IF(K$16-$C275&lt;10,J275,0)))</f>
        <v>0</v>
      </c>
      <c r="L275" s="195">
        <f>IF(AND(L$16=2017,$C275&lt;L$16),L$38/10,IF(L$16=$C275,L$38-SUM(L$254:L274),IF(L$16-$C275&lt;10,K275,0)))</f>
        <v>0</v>
      </c>
      <c r="M275" s="195">
        <f>IF(AND(M$16=2017,$C275&lt;M$16),M$38/10,IF(M$16=$C275,M$38-SUM(M$254:M274),IF(M$16-$C275&lt;10,L275,0)))</f>
        <v>0</v>
      </c>
      <c r="N275" s="195">
        <f>IF(AND(N$16=2017,$C275&lt;N$16),N$38/10,IF(N$16=$C275,N$38-SUM(N$254:N274),IF(N$16-$C275&lt;10,M275,0)))</f>
        <v>0</v>
      </c>
      <c r="O275" s="195">
        <f>IF(AND(O$16=2017,$C275&lt;O$16),O$38/10,IF(O$16=$C275,O$38-SUM(O$254:O274),IF(O$16-$C275&lt;10,N275,0)))</f>
        <v>0</v>
      </c>
      <c r="P275" s="195">
        <f>IF(AND(P$16=2017,$C275&lt;P$16),P$38/10,IF(P$16=$C275,P$38-SUM(P$254:P274),IF(P$16-$C275&lt;10,O275,0)))</f>
        <v>0</v>
      </c>
      <c r="Q275" s="195">
        <f>IF(AND(Q$16=2017,$C275&lt;Q$16),Q$38/10,IF(Q$16=$C275,Q$38-SUM(Q$254:Q274),IF(Q$16-$C275&lt;10,P275,0)))</f>
        <v>0</v>
      </c>
      <c r="R275" s="195">
        <f>IF(AND(R$16=2017,$C275&lt;R$16),R$38/10,IF(R$16=$C275,R$38-SUM(R$254:R274),IF(R$16-$C275&lt;10,Q275,0)))</f>
        <v>0</v>
      </c>
      <c r="S275" s="195">
        <f>IF(AND(S$16=2017,$C275&lt;S$16),S$38/10,IF(S$16=$C275,S$38-SUM(S$254:S274),IF(S$16-$C275&lt;10,R275,0)))</f>
        <v>0</v>
      </c>
      <c r="T275" s="195">
        <f>IF(AND(T$16=2017,$C275&lt;T$16),T$38/10,IF(T$16=$C275,T$38-SUM(T$254:T274),IF(T$16-$C275&lt;10,S275,0)))</f>
        <v>0</v>
      </c>
      <c r="U275" s="195">
        <f>IF(AND(U$16=2017,$C275&lt;U$16),U$38/10,IF(U$16=$C275,U$38-SUM(U$254:U274),IF(U$16-$C275&lt;10,T275,0)))</f>
        <v>1833175129.158247</v>
      </c>
      <c r="V275" s="195">
        <f>IF(AND(V$16=2017,$C275&lt;V$16),V$38/10,IF(V$16=$C275,V$38-SUM(V$254:V274),IF(V$16-$C275&lt;10,U275,0)))</f>
        <v>1833175129.158247</v>
      </c>
      <c r="W275" s="195">
        <f>IF(AND(W$16=2017,$C275&lt;W$16),W$38/10,IF(W$16=$C275,W$38-SUM(W$254:W274),IF(W$16-$C275&lt;10,V275,0)))</f>
        <v>1833175129.158247</v>
      </c>
      <c r="X275" s="195">
        <f>IF(AND(X$16=2017,$C275&lt;X$16),X$38/10,IF(X$16=$C275,X$38-SUM(X$254:X274),IF(X$16-$C275&lt;10,W275,0)))</f>
        <v>1833175129.158247</v>
      </c>
      <c r="Y275" s="163"/>
      <c r="Z275" s="163"/>
      <c r="AA275" s="163"/>
      <c r="AB275" s="163"/>
      <c r="AC275" s="163"/>
      <c r="AD275" s="163"/>
      <c r="AE275" s="163"/>
      <c r="AF275" s="163"/>
      <c r="AG275" s="163"/>
      <c r="AH275" s="163"/>
      <c r="AI275" s="163"/>
      <c r="AJ275" s="163"/>
      <c r="AK275" s="163"/>
      <c r="AL275" s="163"/>
      <c r="AM275" s="163"/>
      <c r="AN275" s="163"/>
      <c r="AO275" s="163"/>
      <c r="AP275" s="163"/>
      <c r="AQ275" s="163"/>
      <c r="AR275" s="163"/>
      <c r="AS275" s="163"/>
      <c r="AT275" s="163"/>
      <c r="AU275" s="163"/>
      <c r="AV275" s="163"/>
      <c r="AW275" s="163"/>
      <c r="AX275" s="163"/>
      <c r="AY275" s="163"/>
      <c r="AZ275" s="163"/>
      <c r="BA275" s="163"/>
      <c r="BB275" s="163"/>
      <c r="BC275" s="163"/>
      <c r="BD275" s="163"/>
      <c r="BE275" s="163"/>
      <c r="BF275" s="163"/>
      <c r="BG275" s="163"/>
      <c r="BH275" s="163"/>
      <c r="BI275" s="163"/>
      <c r="BJ275" s="163"/>
      <c r="BK275" s="163"/>
      <c r="BL275" s="163"/>
      <c r="BM275" s="163"/>
      <c r="BN275" s="163"/>
      <c r="BO275" s="163"/>
      <c r="BP275" s="163"/>
      <c r="BQ275" s="163"/>
      <c r="BR275" s="163"/>
      <c r="BS275" s="163"/>
      <c r="BT275" s="163"/>
      <c r="BU275" s="163"/>
      <c r="BV275" s="163"/>
      <c r="BW275" s="163"/>
      <c r="BX275" s="163"/>
      <c r="BY275" s="163"/>
      <c r="BZ275" s="163"/>
      <c r="CA275" s="163"/>
      <c r="CB275" s="163"/>
      <c r="CC275" s="163"/>
      <c r="CD275" s="163"/>
      <c r="CE275" s="163"/>
      <c r="CF275" s="163"/>
      <c r="CG275" s="163"/>
      <c r="CH275" s="163"/>
      <c r="CI275" s="163"/>
      <c r="CJ275" s="163"/>
      <c r="CK275" s="163"/>
      <c r="CL275" s="163"/>
      <c r="CM275" s="163"/>
      <c r="CN275" s="163"/>
      <c r="CO275" s="163"/>
      <c r="CP275" s="163"/>
      <c r="CQ275" s="163"/>
      <c r="CR275" s="163"/>
      <c r="CS275" s="163"/>
      <c r="CT275" s="163"/>
      <c r="CU275" s="163"/>
      <c r="CV275" s="163"/>
      <c r="CW275" s="163"/>
      <c r="CX275" s="163"/>
      <c r="CY275" s="163"/>
      <c r="CZ275" s="163"/>
      <c r="DA275" s="163"/>
      <c r="DB275" s="163"/>
      <c r="DC275" s="163"/>
      <c r="DD275" s="163"/>
      <c r="DE275" s="163"/>
      <c r="DF275" s="163"/>
      <c r="DG275" s="163"/>
      <c r="DH275" s="163"/>
      <c r="DI275" s="163"/>
      <c r="DJ275" s="163"/>
      <c r="DK275" s="163"/>
      <c r="DL275" s="163"/>
      <c r="DM275" s="163"/>
      <c r="DN275" s="163"/>
      <c r="DO275" s="163"/>
      <c r="DP275" s="163"/>
      <c r="DQ275" s="163"/>
      <c r="DR275" s="163"/>
      <c r="DS275" s="163"/>
      <c r="DT275" s="163"/>
      <c r="DU275" s="163"/>
      <c r="DV275" s="163"/>
      <c r="DW275" s="163"/>
      <c r="DX275" s="163"/>
      <c r="DY275" s="163"/>
      <c r="DZ275" s="163"/>
      <c r="EA275" s="163"/>
      <c r="EB275" s="163"/>
      <c r="EC275" s="163"/>
      <c r="ED275" s="163"/>
      <c r="EE275" s="163"/>
      <c r="EF275" s="163"/>
      <c r="EG275" s="163"/>
      <c r="EH275" s="163"/>
      <c r="EI275" s="163"/>
      <c r="EJ275" s="163"/>
      <c r="EK275" s="163"/>
      <c r="EL275" s="163"/>
      <c r="EM275" s="163"/>
      <c r="EN275" s="163"/>
      <c r="EO275" s="163"/>
      <c r="EP275" s="163"/>
      <c r="EQ275" s="163"/>
      <c r="ER275" s="163"/>
      <c r="ES275" s="163"/>
      <c r="ET275" s="163"/>
      <c r="EU275" s="163"/>
      <c r="EV275" s="163"/>
      <c r="EW275" s="163"/>
      <c r="EX275" s="163"/>
      <c r="EY275" s="163"/>
      <c r="EZ275" s="163"/>
      <c r="FA275" s="163"/>
      <c r="FB275" s="163"/>
      <c r="FC275" s="163"/>
      <c r="FD275" s="163"/>
      <c r="FE275" s="163"/>
      <c r="FF275" s="163"/>
      <c r="FG275" s="163"/>
      <c r="FH275" s="163"/>
      <c r="FI275" s="163"/>
      <c r="FJ275" s="163"/>
      <c r="FK275" s="163"/>
      <c r="FL275" s="163"/>
      <c r="FM275" s="163"/>
      <c r="FN275" s="163"/>
      <c r="FO275" s="163"/>
      <c r="FP275" s="163"/>
      <c r="FQ275" s="163"/>
      <c r="FR275" s="163"/>
      <c r="FS275" s="163"/>
      <c r="FT275" s="163"/>
      <c r="FU275" s="163"/>
      <c r="FV275" s="163"/>
      <c r="FW275" s="163"/>
      <c r="FX275" s="163"/>
      <c r="FY275" s="163"/>
      <c r="FZ275" s="163"/>
      <c r="GA275" s="163"/>
      <c r="GB275" s="163"/>
      <c r="GC275" s="163"/>
      <c r="GD275" s="163"/>
      <c r="GE275" s="163"/>
      <c r="GF275" s="163"/>
      <c r="GG275" s="163"/>
      <c r="GH275" s="163"/>
      <c r="GI275" s="163"/>
      <c r="GJ275" s="163"/>
      <c r="GK275" s="163"/>
      <c r="GL275" s="163"/>
      <c r="GM275" s="163"/>
      <c r="GN275" s="163"/>
      <c r="GO275" s="163"/>
      <c r="GP275" s="163"/>
      <c r="GQ275" s="163"/>
      <c r="GR275" s="163"/>
      <c r="GS275" s="163"/>
      <c r="GT275" s="163"/>
      <c r="GU275" s="163"/>
      <c r="GV275" s="163"/>
      <c r="GW275" s="163"/>
      <c r="GX275" s="163"/>
      <c r="GY275" s="163"/>
      <c r="GZ275" s="163"/>
      <c r="HA275" s="163"/>
      <c r="HB275" s="163"/>
      <c r="HC275" s="163"/>
      <c r="HD275" s="163"/>
      <c r="HE275" s="163"/>
      <c r="HF275" s="163"/>
    </row>
    <row r="276" spans="1:214" outlineLevel="1" x14ac:dyDescent="0.2">
      <c r="A276" s="163"/>
      <c r="B276" s="177" t="s">
        <v>249</v>
      </c>
      <c r="C276" s="173">
        <v>2029</v>
      </c>
      <c r="D276" s="163"/>
      <c r="E276" s="163" t="s">
        <v>142</v>
      </c>
      <c r="F276" s="163"/>
      <c r="G276" s="163"/>
      <c r="H276" s="163"/>
      <c r="I276" s="163"/>
      <c r="J276" s="195">
        <f>IF(AND(J$16=2017,$C276&lt;J$16),J$38/10,IF(J$16=$C276,J$38-SUM(J$254:J275),IF(J$16-$C276&lt;10,I276,0)))</f>
        <v>0</v>
      </c>
      <c r="K276" s="195">
        <f>IF(AND(K$16=2017,$C276&lt;K$16),K$38/10,IF(K$16=$C276,K$38-SUM(K$254:K275),IF(K$16-$C276&lt;10,J276,0)))</f>
        <v>0</v>
      </c>
      <c r="L276" s="195">
        <f>IF(AND(L$16=2017,$C276&lt;L$16),L$38/10,IF(L$16=$C276,L$38-SUM(L$254:L275),IF(L$16-$C276&lt;10,K276,0)))</f>
        <v>0</v>
      </c>
      <c r="M276" s="195">
        <f>IF(AND(M$16=2017,$C276&lt;M$16),M$38/10,IF(M$16=$C276,M$38-SUM(M$254:M275),IF(M$16-$C276&lt;10,L276,0)))</f>
        <v>0</v>
      </c>
      <c r="N276" s="195">
        <f>IF(AND(N$16=2017,$C276&lt;N$16),N$38/10,IF(N$16=$C276,N$38-SUM(N$254:N275),IF(N$16-$C276&lt;10,M276,0)))</f>
        <v>0</v>
      </c>
      <c r="O276" s="195">
        <f>IF(AND(O$16=2017,$C276&lt;O$16),O$38/10,IF(O$16=$C276,O$38-SUM(O$254:O275),IF(O$16-$C276&lt;10,N276,0)))</f>
        <v>0</v>
      </c>
      <c r="P276" s="195">
        <f>IF(AND(P$16=2017,$C276&lt;P$16),P$38/10,IF(P$16=$C276,P$38-SUM(P$254:P275),IF(P$16-$C276&lt;10,O276,0)))</f>
        <v>0</v>
      </c>
      <c r="Q276" s="195">
        <f>IF(AND(Q$16=2017,$C276&lt;Q$16),Q$38/10,IF(Q$16=$C276,Q$38-SUM(Q$254:Q275),IF(Q$16-$C276&lt;10,P276,0)))</f>
        <v>0</v>
      </c>
      <c r="R276" s="195">
        <f>IF(AND(R$16=2017,$C276&lt;R$16),R$38/10,IF(R$16=$C276,R$38-SUM(R$254:R275),IF(R$16-$C276&lt;10,Q276,0)))</f>
        <v>0</v>
      </c>
      <c r="S276" s="195">
        <f>IF(AND(S$16=2017,$C276&lt;S$16),S$38/10,IF(S$16=$C276,S$38-SUM(S$254:S275),IF(S$16-$C276&lt;10,R276,0)))</f>
        <v>0</v>
      </c>
      <c r="T276" s="195">
        <f>IF(AND(T$16=2017,$C276&lt;T$16),T$38/10,IF(T$16=$C276,T$38-SUM(T$254:T275),IF(T$16-$C276&lt;10,S276,0)))</f>
        <v>0</v>
      </c>
      <c r="U276" s="195">
        <f>IF(AND(U$16=2017,$C276&lt;U$16),U$38/10,IF(U$16=$C276,U$38-SUM(U$254:U275),IF(U$16-$C276&lt;10,T276,0)))</f>
        <v>0</v>
      </c>
      <c r="V276" s="195">
        <f>IF(AND(V$16=2017,$C276&lt;V$16),V$38/10,IF(V$16=$C276,V$38-SUM(V$254:V275),IF(V$16-$C276&lt;10,U276,0)))</f>
        <v>2038307505.1411133</v>
      </c>
      <c r="W276" s="195">
        <f>IF(AND(W$16=2017,$C276&lt;W$16),W$38/10,IF(W$16=$C276,W$38-SUM(W$254:W275),IF(W$16-$C276&lt;10,V276,0)))</f>
        <v>2038307505.1411133</v>
      </c>
      <c r="X276" s="195">
        <f>IF(AND(X$16=2017,$C276&lt;X$16),X$38/10,IF(X$16=$C276,X$38-SUM(X$254:X275),IF(X$16-$C276&lt;10,W276,0)))</f>
        <v>2038307505.1411133</v>
      </c>
      <c r="Y276" s="163"/>
      <c r="Z276" s="163"/>
      <c r="AA276" s="163"/>
      <c r="AB276" s="163"/>
      <c r="AC276" s="163"/>
      <c r="AD276" s="163"/>
      <c r="AE276" s="163"/>
      <c r="AF276" s="163"/>
      <c r="AG276" s="163"/>
      <c r="AH276" s="163"/>
      <c r="AI276" s="163"/>
      <c r="AJ276" s="163"/>
      <c r="AK276" s="163"/>
      <c r="AL276" s="163"/>
      <c r="AM276" s="163"/>
      <c r="AN276" s="163"/>
      <c r="AO276" s="163"/>
      <c r="AP276" s="163"/>
      <c r="AQ276" s="163"/>
      <c r="AR276" s="163"/>
      <c r="AS276" s="163"/>
      <c r="AT276" s="163"/>
      <c r="AU276" s="163"/>
      <c r="AV276" s="163"/>
      <c r="AW276" s="163"/>
      <c r="AX276" s="163"/>
      <c r="AY276" s="163"/>
      <c r="AZ276" s="163"/>
      <c r="BA276" s="163"/>
      <c r="BB276" s="163"/>
      <c r="BC276" s="163"/>
      <c r="BD276" s="163"/>
      <c r="BE276" s="163"/>
      <c r="BF276" s="163"/>
      <c r="BG276" s="163"/>
      <c r="BH276" s="163"/>
      <c r="BI276" s="163"/>
      <c r="BJ276" s="163"/>
      <c r="BK276" s="163"/>
      <c r="BL276" s="163"/>
      <c r="BM276" s="163"/>
      <c r="BN276" s="163"/>
      <c r="BO276" s="163"/>
      <c r="BP276" s="163"/>
      <c r="BQ276" s="163"/>
      <c r="BR276" s="163"/>
      <c r="BS276" s="163"/>
      <c r="BT276" s="163"/>
      <c r="BU276" s="163"/>
      <c r="BV276" s="163"/>
      <c r="BW276" s="163"/>
      <c r="BX276" s="163"/>
      <c r="BY276" s="163"/>
      <c r="BZ276" s="163"/>
      <c r="CA276" s="163"/>
      <c r="CB276" s="163"/>
      <c r="CC276" s="163"/>
      <c r="CD276" s="163"/>
      <c r="CE276" s="163"/>
      <c r="CF276" s="163"/>
      <c r="CG276" s="163"/>
      <c r="CH276" s="163"/>
      <c r="CI276" s="163"/>
      <c r="CJ276" s="163"/>
      <c r="CK276" s="163"/>
      <c r="CL276" s="163"/>
      <c r="CM276" s="163"/>
      <c r="CN276" s="163"/>
      <c r="CO276" s="163"/>
      <c r="CP276" s="163"/>
      <c r="CQ276" s="163"/>
      <c r="CR276" s="163"/>
      <c r="CS276" s="163"/>
      <c r="CT276" s="163"/>
      <c r="CU276" s="163"/>
      <c r="CV276" s="163"/>
      <c r="CW276" s="163"/>
      <c r="CX276" s="163"/>
      <c r="CY276" s="163"/>
      <c r="CZ276" s="163"/>
      <c r="DA276" s="163"/>
      <c r="DB276" s="163"/>
      <c r="DC276" s="163"/>
      <c r="DD276" s="163"/>
      <c r="DE276" s="163"/>
      <c r="DF276" s="163"/>
      <c r="DG276" s="163"/>
      <c r="DH276" s="163"/>
      <c r="DI276" s="163"/>
      <c r="DJ276" s="163"/>
      <c r="DK276" s="163"/>
      <c r="DL276" s="163"/>
      <c r="DM276" s="163"/>
      <c r="DN276" s="163"/>
      <c r="DO276" s="163"/>
      <c r="DP276" s="163"/>
      <c r="DQ276" s="163"/>
      <c r="DR276" s="163"/>
      <c r="DS276" s="163"/>
      <c r="DT276" s="163"/>
      <c r="DU276" s="163"/>
      <c r="DV276" s="163"/>
      <c r="DW276" s="163"/>
      <c r="DX276" s="163"/>
      <c r="DY276" s="163"/>
      <c r="DZ276" s="163"/>
      <c r="EA276" s="163"/>
      <c r="EB276" s="163"/>
      <c r="EC276" s="163"/>
      <c r="ED276" s="163"/>
      <c r="EE276" s="163"/>
      <c r="EF276" s="163"/>
      <c r="EG276" s="163"/>
      <c r="EH276" s="163"/>
      <c r="EI276" s="163"/>
      <c r="EJ276" s="163"/>
      <c r="EK276" s="163"/>
      <c r="EL276" s="163"/>
      <c r="EM276" s="163"/>
      <c r="EN276" s="163"/>
      <c r="EO276" s="163"/>
      <c r="EP276" s="163"/>
      <c r="EQ276" s="163"/>
      <c r="ER276" s="163"/>
      <c r="ES276" s="163"/>
      <c r="ET276" s="163"/>
      <c r="EU276" s="163"/>
      <c r="EV276" s="163"/>
      <c r="EW276" s="163"/>
      <c r="EX276" s="163"/>
      <c r="EY276" s="163"/>
      <c r="EZ276" s="163"/>
      <c r="FA276" s="163"/>
      <c r="FB276" s="163"/>
      <c r="FC276" s="163"/>
      <c r="FD276" s="163"/>
      <c r="FE276" s="163"/>
      <c r="FF276" s="163"/>
      <c r="FG276" s="163"/>
      <c r="FH276" s="163"/>
      <c r="FI276" s="163"/>
      <c r="FJ276" s="163"/>
      <c r="FK276" s="163"/>
      <c r="FL276" s="163"/>
      <c r="FM276" s="163"/>
      <c r="FN276" s="163"/>
      <c r="FO276" s="163"/>
      <c r="FP276" s="163"/>
      <c r="FQ276" s="163"/>
      <c r="FR276" s="163"/>
      <c r="FS276" s="163"/>
      <c r="FT276" s="163"/>
      <c r="FU276" s="163"/>
      <c r="FV276" s="163"/>
      <c r="FW276" s="163"/>
      <c r="FX276" s="163"/>
      <c r="FY276" s="163"/>
      <c r="FZ276" s="163"/>
      <c r="GA276" s="163"/>
      <c r="GB276" s="163"/>
      <c r="GC276" s="163"/>
      <c r="GD276" s="163"/>
      <c r="GE276" s="163"/>
      <c r="GF276" s="163"/>
      <c r="GG276" s="163"/>
      <c r="GH276" s="163"/>
      <c r="GI276" s="163"/>
      <c r="GJ276" s="163"/>
      <c r="GK276" s="163"/>
      <c r="GL276" s="163"/>
      <c r="GM276" s="163"/>
      <c r="GN276" s="163"/>
      <c r="GO276" s="163"/>
      <c r="GP276" s="163"/>
      <c r="GQ276" s="163"/>
      <c r="GR276" s="163"/>
      <c r="GS276" s="163"/>
      <c r="GT276" s="163"/>
      <c r="GU276" s="163"/>
      <c r="GV276" s="163"/>
      <c r="GW276" s="163"/>
      <c r="GX276" s="163"/>
      <c r="GY276" s="163"/>
      <c r="GZ276" s="163"/>
      <c r="HA276" s="163"/>
      <c r="HB276" s="163"/>
      <c r="HC276" s="163"/>
      <c r="HD276" s="163"/>
      <c r="HE276" s="163"/>
      <c r="HF276" s="163"/>
    </row>
    <row r="277" spans="1:214" outlineLevel="1" x14ac:dyDescent="0.2">
      <c r="A277" s="163"/>
      <c r="B277" s="177" t="s">
        <v>249</v>
      </c>
      <c r="C277" s="177">
        <v>2030</v>
      </c>
      <c r="D277" s="163"/>
      <c r="E277" s="163" t="s">
        <v>142</v>
      </c>
      <c r="F277" s="163"/>
      <c r="G277" s="163"/>
      <c r="H277" s="163"/>
      <c r="I277" s="163"/>
      <c r="J277" s="195">
        <f>IF(AND(J$16=2017,$C277&lt;J$16),J$38/10,IF(J$16=$C277,J$38-SUM(J$254:J276),IF(J$16-$C277&lt;10,I277,0)))</f>
        <v>0</v>
      </c>
      <c r="K277" s="195">
        <f>IF(AND(K$16=2017,$C277&lt;K$16),K$38/10,IF(K$16=$C277,K$38-SUM(K$254:K276),IF(K$16-$C277&lt;10,J277,0)))</f>
        <v>0</v>
      </c>
      <c r="L277" s="195">
        <f>IF(AND(L$16=2017,$C277&lt;L$16),L$38/10,IF(L$16=$C277,L$38-SUM(L$254:L276),IF(L$16-$C277&lt;10,K277,0)))</f>
        <v>0</v>
      </c>
      <c r="M277" s="195">
        <f>IF(AND(M$16=2017,$C277&lt;M$16),M$38/10,IF(M$16=$C277,M$38-SUM(M$254:M276),IF(M$16-$C277&lt;10,L277,0)))</f>
        <v>0</v>
      </c>
      <c r="N277" s="195">
        <f>IF(AND(N$16=2017,$C277&lt;N$16),N$38/10,IF(N$16=$C277,N$38-SUM(N$254:N276),IF(N$16-$C277&lt;10,M277,0)))</f>
        <v>0</v>
      </c>
      <c r="O277" s="195">
        <f>IF(AND(O$16=2017,$C277&lt;O$16),O$38/10,IF(O$16=$C277,O$38-SUM(O$254:O276),IF(O$16-$C277&lt;10,N277,0)))</f>
        <v>0</v>
      </c>
      <c r="P277" s="195">
        <f>IF(AND(P$16=2017,$C277&lt;P$16),P$38/10,IF(P$16=$C277,P$38-SUM(P$254:P276),IF(P$16-$C277&lt;10,O277,0)))</f>
        <v>0</v>
      </c>
      <c r="Q277" s="195">
        <f>IF(AND(Q$16=2017,$C277&lt;Q$16),Q$38/10,IF(Q$16=$C277,Q$38-SUM(Q$254:Q276),IF(Q$16-$C277&lt;10,P277,0)))</f>
        <v>0</v>
      </c>
      <c r="R277" s="195">
        <f>IF(AND(R$16=2017,$C277&lt;R$16),R$38/10,IF(R$16=$C277,R$38-SUM(R$254:R276),IF(R$16-$C277&lt;10,Q277,0)))</f>
        <v>0</v>
      </c>
      <c r="S277" s="195">
        <f>IF(AND(S$16=2017,$C277&lt;S$16),S$38/10,IF(S$16=$C277,S$38-SUM(S$254:S276),IF(S$16-$C277&lt;10,R277,0)))</f>
        <v>0</v>
      </c>
      <c r="T277" s="195">
        <f>IF(AND(T$16=2017,$C277&lt;T$16),T$38/10,IF(T$16=$C277,T$38-SUM(T$254:T276),IF(T$16-$C277&lt;10,S277,0)))</f>
        <v>0</v>
      </c>
      <c r="U277" s="195">
        <f>IF(AND(U$16=2017,$C277&lt;U$16),U$38/10,IF(U$16=$C277,U$38-SUM(U$254:U276),IF(U$16-$C277&lt;10,T277,0)))</f>
        <v>0</v>
      </c>
      <c r="V277" s="195">
        <f>IF(AND(V$16=2017,$C277&lt;V$16),V$38/10,IF(V$16=$C277,V$38-SUM(V$254:V276),IF(V$16-$C277&lt;10,U277,0)))</f>
        <v>0</v>
      </c>
      <c r="W277" s="195">
        <f>IF(AND(W$16=2017,$C277&lt;W$16),W$38/10,IF(W$16=$C277,W$38-SUM(W$254:W276),IF(W$16-$C277&lt;10,V277,0)))</f>
        <v>2319924890.4233322</v>
      </c>
      <c r="X277" s="195">
        <f>IF(AND(X$16=2017,$C277&lt;X$16),X$38/10,IF(X$16=$C277,X$38-SUM(X$254:X276),IF(X$16-$C277&lt;10,W277,0)))</f>
        <v>2319924890.4233322</v>
      </c>
      <c r="Y277" s="163"/>
      <c r="Z277" s="163"/>
      <c r="AA277" s="163"/>
      <c r="AB277" s="163"/>
      <c r="AC277" s="163"/>
      <c r="AD277" s="163"/>
      <c r="AE277" s="163"/>
      <c r="AF277" s="163"/>
      <c r="AG277" s="163"/>
      <c r="AH277" s="163"/>
      <c r="AI277" s="163"/>
      <c r="AJ277" s="163"/>
      <c r="AK277" s="163"/>
      <c r="AL277" s="163"/>
      <c r="AM277" s="163"/>
      <c r="AN277" s="163"/>
      <c r="AO277" s="163"/>
      <c r="AP277" s="163"/>
      <c r="AQ277" s="163"/>
      <c r="AR277" s="163"/>
      <c r="AS277" s="163"/>
      <c r="AT277" s="163"/>
      <c r="AU277" s="163"/>
      <c r="AV277" s="163"/>
      <c r="AW277" s="163"/>
      <c r="AX277" s="163"/>
      <c r="AY277" s="163"/>
      <c r="AZ277" s="163"/>
      <c r="BA277" s="163"/>
      <c r="BB277" s="163"/>
      <c r="BC277" s="163"/>
      <c r="BD277" s="163"/>
      <c r="BE277" s="163"/>
      <c r="BF277" s="163"/>
      <c r="BG277" s="163"/>
      <c r="BH277" s="163"/>
      <c r="BI277" s="163"/>
      <c r="BJ277" s="163"/>
      <c r="BK277" s="163"/>
      <c r="BL277" s="163"/>
      <c r="BM277" s="163"/>
      <c r="BN277" s="163"/>
      <c r="BO277" s="163"/>
      <c r="BP277" s="163"/>
      <c r="BQ277" s="163"/>
      <c r="BR277" s="163"/>
      <c r="BS277" s="163"/>
      <c r="BT277" s="163"/>
      <c r="BU277" s="163"/>
      <c r="BV277" s="163"/>
      <c r="BW277" s="163"/>
      <c r="BX277" s="163"/>
      <c r="BY277" s="163"/>
      <c r="BZ277" s="163"/>
      <c r="CA277" s="163"/>
      <c r="CB277" s="163"/>
      <c r="CC277" s="163"/>
      <c r="CD277" s="163"/>
      <c r="CE277" s="163"/>
      <c r="CF277" s="163"/>
      <c r="CG277" s="163"/>
      <c r="CH277" s="163"/>
      <c r="CI277" s="163"/>
      <c r="CJ277" s="163"/>
      <c r="CK277" s="163"/>
      <c r="CL277" s="163"/>
      <c r="CM277" s="163"/>
      <c r="CN277" s="163"/>
      <c r="CO277" s="163"/>
      <c r="CP277" s="163"/>
      <c r="CQ277" s="163"/>
      <c r="CR277" s="163"/>
      <c r="CS277" s="163"/>
      <c r="CT277" s="163"/>
      <c r="CU277" s="163"/>
      <c r="CV277" s="163"/>
      <c r="CW277" s="163"/>
      <c r="CX277" s="163"/>
      <c r="CY277" s="163"/>
      <c r="CZ277" s="163"/>
      <c r="DA277" s="163"/>
      <c r="DB277" s="163"/>
      <c r="DC277" s="163"/>
      <c r="DD277" s="163"/>
      <c r="DE277" s="163"/>
      <c r="DF277" s="163"/>
      <c r="DG277" s="163"/>
      <c r="DH277" s="163"/>
      <c r="DI277" s="163"/>
      <c r="DJ277" s="163"/>
      <c r="DK277" s="163"/>
      <c r="DL277" s="163"/>
      <c r="DM277" s="163"/>
      <c r="DN277" s="163"/>
      <c r="DO277" s="163"/>
      <c r="DP277" s="163"/>
      <c r="DQ277" s="163"/>
      <c r="DR277" s="163"/>
      <c r="DS277" s="163"/>
      <c r="DT277" s="163"/>
      <c r="DU277" s="163"/>
      <c r="DV277" s="163"/>
      <c r="DW277" s="163"/>
      <c r="DX277" s="163"/>
      <c r="DY277" s="163"/>
      <c r="DZ277" s="163"/>
      <c r="EA277" s="163"/>
      <c r="EB277" s="163"/>
      <c r="EC277" s="163"/>
      <c r="ED277" s="163"/>
      <c r="EE277" s="163"/>
      <c r="EF277" s="163"/>
      <c r="EG277" s="163"/>
      <c r="EH277" s="163"/>
      <c r="EI277" s="163"/>
      <c r="EJ277" s="163"/>
      <c r="EK277" s="163"/>
      <c r="EL277" s="163"/>
      <c r="EM277" s="163"/>
      <c r="EN277" s="163"/>
      <c r="EO277" s="163"/>
      <c r="EP277" s="163"/>
      <c r="EQ277" s="163"/>
      <c r="ER277" s="163"/>
      <c r="ES277" s="163"/>
      <c r="ET277" s="163"/>
      <c r="EU277" s="163"/>
      <c r="EV277" s="163"/>
      <c r="EW277" s="163"/>
      <c r="EX277" s="163"/>
      <c r="EY277" s="163"/>
      <c r="EZ277" s="163"/>
      <c r="FA277" s="163"/>
      <c r="FB277" s="163"/>
      <c r="FC277" s="163"/>
      <c r="FD277" s="163"/>
      <c r="FE277" s="163"/>
      <c r="FF277" s="163"/>
      <c r="FG277" s="163"/>
      <c r="FH277" s="163"/>
      <c r="FI277" s="163"/>
      <c r="FJ277" s="163"/>
      <c r="FK277" s="163"/>
      <c r="FL277" s="163"/>
      <c r="FM277" s="163"/>
      <c r="FN277" s="163"/>
      <c r="FO277" s="163"/>
      <c r="FP277" s="163"/>
      <c r="FQ277" s="163"/>
      <c r="FR277" s="163"/>
      <c r="FS277" s="163"/>
      <c r="FT277" s="163"/>
      <c r="FU277" s="163"/>
      <c r="FV277" s="163"/>
      <c r="FW277" s="163"/>
      <c r="FX277" s="163"/>
      <c r="FY277" s="163"/>
      <c r="FZ277" s="163"/>
      <c r="GA277" s="163"/>
      <c r="GB277" s="163"/>
      <c r="GC277" s="163"/>
      <c r="GD277" s="163"/>
      <c r="GE277" s="163"/>
      <c r="GF277" s="163"/>
      <c r="GG277" s="163"/>
      <c r="GH277" s="163"/>
      <c r="GI277" s="163"/>
      <c r="GJ277" s="163"/>
      <c r="GK277" s="163"/>
      <c r="GL277" s="163"/>
      <c r="GM277" s="163"/>
      <c r="GN277" s="163"/>
      <c r="GO277" s="163"/>
      <c r="GP277" s="163"/>
      <c r="GQ277" s="163"/>
      <c r="GR277" s="163"/>
      <c r="GS277" s="163"/>
      <c r="GT277" s="163"/>
      <c r="GU277" s="163"/>
      <c r="GV277" s="163"/>
      <c r="GW277" s="163"/>
      <c r="GX277" s="163"/>
      <c r="GY277" s="163"/>
      <c r="GZ277" s="163"/>
      <c r="HA277" s="163"/>
      <c r="HB277" s="163"/>
      <c r="HC277" s="163"/>
      <c r="HD277" s="163"/>
      <c r="HE277" s="163"/>
      <c r="HF277" s="163"/>
    </row>
    <row r="278" spans="1:214" outlineLevel="1" x14ac:dyDescent="0.2">
      <c r="A278" s="163"/>
      <c r="B278" s="177" t="s">
        <v>249</v>
      </c>
      <c r="C278" s="173">
        <v>2031</v>
      </c>
      <c r="D278" s="163"/>
      <c r="E278" s="163" t="s">
        <v>142</v>
      </c>
      <c r="F278" s="163"/>
      <c r="G278" s="163"/>
      <c r="H278" s="163"/>
      <c r="I278" s="163"/>
      <c r="J278" s="195">
        <f>IF(AND(J$16=2017,$C278&lt;J$16),J$38/10,IF(J$16=$C278,J$38-SUM(J$254:J277),IF(J$16-$C278&lt;10,I278,0)))</f>
        <v>0</v>
      </c>
      <c r="K278" s="195">
        <f>IF(AND(K$16=2017,$C278&lt;K$16),K$38/10,IF(K$16=$C278,K$38-SUM(K$254:K277),IF(K$16-$C278&lt;10,J278,0)))</f>
        <v>0</v>
      </c>
      <c r="L278" s="195">
        <f>IF(AND(L$16=2017,$C278&lt;L$16),L$38/10,IF(L$16=$C278,L$38-SUM(L$254:L277),IF(L$16-$C278&lt;10,K278,0)))</f>
        <v>0</v>
      </c>
      <c r="M278" s="195">
        <f>IF(AND(M$16=2017,$C278&lt;M$16),M$38/10,IF(M$16=$C278,M$38-SUM(M$254:M277),IF(M$16-$C278&lt;10,L278,0)))</f>
        <v>0</v>
      </c>
      <c r="N278" s="195">
        <f>IF(AND(N$16=2017,$C278&lt;N$16),N$38/10,IF(N$16=$C278,N$38-SUM(N$254:N277),IF(N$16-$C278&lt;10,M278,0)))</f>
        <v>0</v>
      </c>
      <c r="O278" s="195">
        <f>IF(AND(O$16=2017,$C278&lt;O$16),O$38/10,IF(O$16=$C278,O$38-SUM(O$254:O277),IF(O$16-$C278&lt;10,N278,0)))</f>
        <v>0</v>
      </c>
      <c r="P278" s="195">
        <f>IF(AND(P$16=2017,$C278&lt;P$16),P$38/10,IF(P$16=$C278,P$38-SUM(P$254:P277),IF(P$16-$C278&lt;10,O278,0)))</f>
        <v>0</v>
      </c>
      <c r="Q278" s="195">
        <f>IF(AND(Q$16=2017,$C278&lt;Q$16),Q$38/10,IF(Q$16=$C278,Q$38-SUM(Q$254:Q277),IF(Q$16-$C278&lt;10,P278,0)))</f>
        <v>0</v>
      </c>
      <c r="R278" s="195">
        <f>IF(AND(R$16=2017,$C278&lt;R$16),R$38/10,IF(R$16=$C278,R$38-SUM(R$254:R277),IF(R$16-$C278&lt;10,Q278,0)))</f>
        <v>0</v>
      </c>
      <c r="S278" s="195">
        <f>IF(AND(S$16=2017,$C278&lt;S$16),S$38/10,IF(S$16=$C278,S$38-SUM(S$254:S277),IF(S$16-$C278&lt;10,R278,0)))</f>
        <v>0</v>
      </c>
      <c r="T278" s="195">
        <f>IF(AND(T$16=2017,$C278&lt;T$16),T$38/10,IF(T$16=$C278,T$38-SUM(T$254:T277),IF(T$16-$C278&lt;10,S278,0)))</f>
        <v>0</v>
      </c>
      <c r="U278" s="195">
        <f>IF(AND(U$16=2017,$C278&lt;U$16),U$38/10,IF(U$16=$C278,U$38-SUM(U$254:U277),IF(U$16-$C278&lt;10,T278,0)))</f>
        <v>0</v>
      </c>
      <c r="V278" s="195">
        <f>IF(AND(V$16=2017,$C278&lt;V$16),V$38/10,IF(V$16=$C278,V$38-SUM(V$254:V277),IF(V$16-$C278&lt;10,U278,0)))</f>
        <v>0</v>
      </c>
      <c r="W278" s="195">
        <f>IF(AND(W$16=2017,$C278&lt;W$16),W$38/10,IF(W$16=$C278,W$38-SUM(W$254:W277),IF(W$16-$C278&lt;10,V278,0)))</f>
        <v>0</v>
      </c>
      <c r="X278" s="195">
        <f>IF(AND(X$16=2017,$C278&lt;X$16),X$38/10,IF(X$16=$C278,X$38-SUM(X$254:X277),IF(X$16-$C278&lt;10,W278,0)))</f>
        <v>2419759077.5515385</v>
      </c>
      <c r="Y278" s="163"/>
      <c r="Z278" s="163"/>
      <c r="AA278" s="163"/>
      <c r="AB278" s="163"/>
      <c r="AC278" s="163"/>
      <c r="AD278" s="163"/>
      <c r="AE278" s="163"/>
      <c r="AF278" s="163"/>
      <c r="AG278" s="163"/>
      <c r="AH278" s="163"/>
      <c r="AI278" s="163"/>
      <c r="AJ278" s="163"/>
      <c r="AK278" s="163"/>
      <c r="AL278" s="163"/>
      <c r="AM278" s="163"/>
      <c r="AN278" s="163"/>
      <c r="AO278" s="163"/>
      <c r="AP278" s="163"/>
      <c r="AQ278" s="163"/>
      <c r="AR278" s="163"/>
      <c r="AS278" s="163"/>
      <c r="AT278" s="163"/>
      <c r="AU278" s="163"/>
      <c r="AV278" s="163"/>
      <c r="AW278" s="163"/>
      <c r="AX278" s="163"/>
      <c r="AY278" s="163"/>
      <c r="AZ278" s="163"/>
      <c r="BA278" s="163"/>
      <c r="BB278" s="163"/>
      <c r="BC278" s="163"/>
      <c r="BD278" s="163"/>
      <c r="BE278" s="163"/>
      <c r="BF278" s="163"/>
      <c r="BG278" s="163"/>
      <c r="BH278" s="163"/>
      <c r="BI278" s="163"/>
      <c r="BJ278" s="163"/>
      <c r="BK278" s="163"/>
      <c r="BL278" s="163"/>
      <c r="BM278" s="163"/>
      <c r="BN278" s="163"/>
      <c r="BO278" s="163"/>
      <c r="BP278" s="163"/>
      <c r="BQ278" s="163"/>
      <c r="BR278" s="163"/>
      <c r="BS278" s="163"/>
      <c r="BT278" s="163"/>
      <c r="BU278" s="163"/>
      <c r="BV278" s="163"/>
      <c r="BW278" s="163"/>
      <c r="BX278" s="163"/>
      <c r="BY278" s="163"/>
      <c r="BZ278" s="163"/>
      <c r="CA278" s="163"/>
      <c r="CB278" s="163"/>
      <c r="CC278" s="163"/>
      <c r="CD278" s="163"/>
      <c r="CE278" s="163"/>
      <c r="CF278" s="163"/>
      <c r="CG278" s="163"/>
      <c r="CH278" s="163"/>
      <c r="CI278" s="163"/>
      <c r="CJ278" s="163"/>
      <c r="CK278" s="163"/>
      <c r="CL278" s="163"/>
      <c r="CM278" s="163"/>
      <c r="CN278" s="163"/>
      <c r="CO278" s="163"/>
      <c r="CP278" s="163"/>
      <c r="CQ278" s="163"/>
      <c r="CR278" s="163"/>
      <c r="CS278" s="163"/>
      <c r="CT278" s="163"/>
      <c r="CU278" s="163"/>
      <c r="CV278" s="163"/>
      <c r="CW278" s="163"/>
      <c r="CX278" s="163"/>
      <c r="CY278" s="163"/>
      <c r="CZ278" s="163"/>
      <c r="DA278" s="163"/>
      <c r="DB278" s="163"/>
      <c r="DC278" s="163"/>
      <c r="DD278" s="163"/>
      <c r="DE278" s="163"/>
      <c r="DF278" s="163"/>
      <c r="DG278" s="163"/>
      <c r="DH278" s="163"/>
      <c r="DI278" s="163"/>
      <c r="DJ278" s="163"/>
      <c r="DK278" s="163"/>
      <c r="DL278" s="163"/>
      <c r="DM278" s="163"/>
      <c r="DN278" s="163"/>
      <c r="DO278" s="163"/>
      <c r="DP278" s="163"/>
      <c r="DQ278" s="163"/>
      <c r="DR278" s="163"/>
      <c r="DS278" s="163"/>
      <c r="DT278" s="163"/>
      <c r="DU278" s="163"/>
      <c r="DV278" s="163"/>
      <c r="DW278" s="163"/>
      <c r="DX278" s="163"/>
      <c r="DY278" s="163"/>
      <c r="DZ278" s="163"/>
      <c r="EA278" s="163"/>
      <c r="EB278" s="163"/>
      <c r="EC278" s="163"/>
      <c r="ED278" s="163"/>
      <c r="EE278" s="163"/>
      <c r="EF278" s="163"/>
      <c r="EG278" s="163"/>
      <c r="EH278" s="163"/>
      <c r="EI278" s="163"/>
      <c r="EJ278" s="163"/>
      <c r="EK278" s="163"/>
      <c r="EL278" s="163"/>
      <c r="EM278" s="163"/>
      <c r="EN278" s="163"/>
      <c r="EO278" s="163"/>
      <c r="EP278" s="163"/>
      <c r="EQ278" s="163"/>
      <c r="ER278" s="163"/>
      <c r="ES278" s="163"/>
      <c r="ET278" s="163"/>
      <c r="EU278" s="163"/>
      <c r="EV278" s="163"/>
      <c r="EW278" s="163"/>
      <c r="EX278" s="163"/>
      <c r="EY278" s="163"/>
      <c r="EZ278" s="163"/>
      <c r="FA278" s="163"/>
      <c r="FB278" s="163"/>
      <c r="FC278" s="163"/>
      <c r="FD278" s="163"/>
      <c r="FE278" s="163"/>
      <c r="FF278" s="163"/>
      <c r="FG278" s="163"/>
      <c r="FH278" s="163"/>
      <c r="FI278" s="163"/>
      <c r="FJ278" s="163"/>
      <c r="FK278" s="163"/>
      <c r="FL278" s="163"/>
      <c r="FM278" s="163"/>
      <c r="FN278" s="163"/>
      <c r="FO278" s="163"/>
      <c r="FP278" s="163"/>
      <c r="FQ278" s="163"/>
      <c r="FR278" s="163"/>
      <c r="FS278" s="163"/>
      <c r="FT278" s="163"/>
      <c r="FU278" s="163"/>
      <c r="FV278" s="163"/>
      <c r="FW278" s="163"/>
      <c r="FX278" s="163"/>
      <c r="FY278" s="163"/>
      <c r="FZ278" s="163"/>
      <c r="GA278" s="163"/>
      <c r="GB278" s="163"/>
      <c r="GC278" s="163"/>
      <c r="GD278" s="163"/>
      <c r="GE278" s="163"/>
      <c r="GF278" s="163"/>
      <c r="GG278" s="163"/>
      <c r="GH278" s="163"/>
      <c r="GI278" s="163"/>
      <c r="GJ278" s="163"/>
      <c r="GK278" s="163"/>
      <c r="GL278" s="163"/>
      <c r="GM278" s="163"/>
      <c r="GN278" s="163"/>
      <c r="GO278" s="163"/>
      <c r="GP278" s="163"/>
      <c r="GQ278" s="163"/>
      <c r="GR278" s="163"/>
      <c r="GS278" s="163"/>
      <c r="GT278" s="163"/>
      <c r="GU278" s="163"/>
      <c r="GV278" s="163"/>
      <c r="GW278" s="163"/>
      <c r="GX278" s="163"/>
      <c r="GY278" s="163"/>
      <c r="GZ278" s="163"/>
      <c r="HA278" s="163"/>
      <c r="HB278" s="163"/>
      <c r="HC278" s="163"/>
      <c r="HD278" s="163"/>
      <c r="HE278" s="163"/>
      <c r="HF278" s="163"/>
    </row>
    <row r="279" spans="1:214" outlineLevel="1" x14ac:dyDescent="0.2">
      <c r="A279" s="163"/>
      <c r="B279" s="173"/>
      <c r="C279" s="173"/>
      <c r="D279" s="163"/>
      <c r="E279" s="163"/>
      <c r="F279" s="163"/>
      <c r="G279" s="163"/>
      <c r="H279" s="163"/>
      <c r="I279" s="163"/>
      <c r="J279" s="163"/>
      <c r="K279" s="163"/>
      <c r="L279" s="163"/>
      <c r="M279" s="163"/>
      <c r="N279" s="163"/>
      <c r="O279" s="163"/>
      <c r="P279" s="163"/>
      <c r="Q279" s="163"/>
      <c r="R279" s="163"/>
      <c r="S279" s="163"/>
      <c r="T279" s="163"/>
      <c r="U279" s="163"/>
      <c r="V279" s="163"/>
      <c r="W279" s="163"/>
      <c r="X279" s="163"/>
      <c r="Y279" s="163"/>
      <c r="Z279" s="163"/>
      <c r="AA279" s="163"/>
      <c r="AB279" s="163"/>
      <c r="AC279" s="163"/>
      <c r="AD279" s="163"/>
      <c r="AE279" s="163"/>
      <c r="AF279" s="163"/>
      <c r="AG279" s="163"/>
      <c r="AH279" s="163"/>
      <c r="AI279" s="163"/>
      <c r="AJ279" s="163"/>
      <c r="AK279" s="163"/>
      <c r="AL279" s="163"/>
      <c r="AM279" s="163"/>
      <c r="AN279" s="163"/>
      <c r="AO279" s="163"/>
      <c r="AP279" s="163"/>
      <c r="AQ279" s="163"/>
      <c r="AR279" s="163"/>
      <c r="AS279" s="163"/>
      <c r="AT279" s="163"/>
      <c r="AU279" s="163"/>
      <c r="AV279" s="163"/>
      <c r="AW279" s="163"/>
      <c r="AX279" s="163"/>
      <c r="AY279" s="163"/>
      <c r="AZ279" s="163"/>
      <c r="BA279" s="163"/>
      <c r="BB279" s="163"/>
      <c r="BC279" s="163"/>
      <c r="BD279" s="163"/>
      <c r="BE279" s="163"/>
      <c r="BF279" s="163"/>
      <c r="BG279" s="163"/>
      <c r="BH279" s="163"/>
      <c r="BI279" s="163"/>
      <c r="BJ279" s="163"/>
      <c r="BK279" s="163"/>
      <c r="BL279" s="163"/>
      <c r="BM279" s="163"/>
      <c r="BN279" s="163"/>
      <c r="BO279" s="163"/>
      <c r="BP279" s="163"/>
      <c r="BQ279" s="163"/>
      <c r="BR279" s="163"/>
      <c r="BS279" s="163"/>
      <c r="BT279" s="163"/>
      <c r="BU279" s="163"/>
      <c r="BV279" s="163"/>
      <c r="BW279" s="163"/>
      <c r="BX279" s="163"/>
      <c r="BY279" s="163"/>
      <c r="BZ279" s="163"/>
      <c r="CA279" s="163"/>
      <c r="CB279" s="163"/>
      <c r="CC279" s="163"/>
      <c r="CD279" s="163"/>
      <c r="CE279" s="163"/>
      <c r="CF279" s="163"/>
      <c r="CG279" s="163"/>
      <c r="CH279" s="163"/>
      <c r="CI279" s="163"/>
      <c r="CJ279" s="163"/>
      <c r="CK279" s="163"/>
      <c r="CL279" s="163"/>
      <c r="CM279" s="163"/>
      <c r="CN279" s="163"/>
      <c r="CO279" s="163"/>
      <c r="CP279" s="163"/>
      <c r="CQ279" s="163"/>
      <c r="CR279" s="163"/>
      <c r="CS279" s="163"/>
      <c r="CT279" s="163"/>
      <c r="CU279" s="163"/>
      <c r="CV279" s="163"/>
      <c r="CW279" s="163"/>
      <c r="CX279" s="163"/>
      <c r="CY279" s="163"/>
      <c r="CZ279" s="163"/>
      <c r="DA279" s="163"/>
      <c r="DB279" s="163"/>
      <c r="DC279" s="163"/>
      <c r="DD279" s="163"/>
      <c r="DE279" s="163"/>
      <c r="DF279" s="163"/>
      <c r="DG279" s="163"/>
      <c r="DH279" s="163"/>
      <c r="DI279" s="163"/>
      <c r="DJ279" s="163"/>
      <c r="DK279" s="163"/>
      <c r="DL279" s="163"/>
      <c r="DM279" s="163"/>
      <c r="DN279" s="163"/>
      <c r="DO279" s="163"/>
      <c r="DP279" s="163"/>
      <c r="DQ279" s="163"/>
      <c r="DR279" s="163"/>
      <c r="DS279" s="163"/>
      <c r="DT279" s="163"/>
      <c r="DU279" s="163"/>
      <c r="DV279" s="163"/>
      <c r="DW279" s="163"/>
      <c r="DX279" s="163"/>
      <c r="DY279" s="163"/>
      <c r="DZ279" s="163"/>
      <c r="EA279" s="163"/>
      <c r="EB279" s="163"/>
      <c r="EC279" s="163"/>
      <c r="ED279" s="163"/>
      <c r="EE279" s="163"/>
      <c r="EF279" s="163"/>
      <c r="EG279" s="163"/>
      <c r="EH279" s="163"/>
      <c r="EI279" s="163"/>
      <c r="EJ279" s="163"/>
      <c r="EK279" s="163"/>
      <c r="EL279" s="163"/>
      <c r="EM279" s="163"/>
      <c r="EN279" s="163"/>
      <c r="EO279" s="163"/>
      <c r="EP279" s="163"/>
      <c r="EQ279" s="163"/>
      <c r="ER279" s="163"/>
      <c r="ES279" s="163"/>
      <c r="ET279" s="163"/>
      <c r="EU279" s="163"/>
      <c r="EV279" s="163"/>
      <c r="EW279" s="163"/>
      <c r="EX279" s="163"/>
      <c r="EY279" s="163"/>
      <c r="EZ279" s="163"/>
      <c r="FA279" s="163"/>
      <c r="FB279" s="163"/>
      <c r="FC279" s="163"/>
      <c r="FD279" s="163"/>
      <c r="FE279" s="163"/>
      <c r="FF279" s="163"/>
      <c r="FG279" s="163"/>
      <c r="FH279" s="163"/>
      <c r="FI279" s="163"/>
      <c r="FJ279" s="163"/>
      <c r="FK279" s="163"/>
      <c r="FL279" s="163"/>
      <c r="FM279" s="163"/>
      <c r="FN279" s="163"/>
      <c r="FO279" s="163"/>
      <c r="FP279" s="163"/>
      <c r="FQ279" s="163"/>
      <c r="FR279" s="163"/>
      <c r="FS279" s="163"/>
      <c r="FT279" s="163"/>
      <c r="FU279" s="163"/>
      <c r="FV279" s="163"/>
      <c r="FW279" s="163"/>
      <c r="FX279" s="163"/>
      <c r="FY279" s="163"/>
      <c r="FZ279" s="163"/>
      <c r="GA279" s="163"/>
      <c r="GB279" s="163"/>
      <c r="GC279" s="163"/>
      <c r="GD279" s="163"/>
      <c r="GE279" s="163"/>
      <c r="GF279" s="163"/>
      <c r="GG279" s="163"/>
      <c r="GH279" s="163"/>
      <c r="GI279" s="163"/>
      <c r="GJ279" s="163"/>
      <c r="GK279" s="163"/>
      <c r="GL279" s="163"/>
      <c r="GM279" s="163"/>
      <c r="GN279" s="163"/>
      <c r="GO279" s="163"/>
      <c r="GP279" s="163"/>
      <c r="GQ279" s="163"/>
      <c r="GR279" s="163"/>
      <c r="GS279" s="163"/>
      <c r="GT279" s="163"/>
      <c r="GU279" s="163"/>
      <c r="GV279" s="163"/>
      <c r="GW279" s="163"/>
      <c r="GX279" s="163"/>
      <c r="GY279" s="163"/>
      <c r="GZ279" s="163"/>
      <c r="HA279" s="163"/>
      <c r="HB279" s="163"/>
      <c r="HC279" s="163"/>
      <c r="HD279" s="163"/>
      <c r="HE279" s="163"/>
      <c r="HF279" s="163"/>
    </row>
    <row r="280" spans="1:214" s="163" customFormat="1" outlineLevel="1" x14ac:dyDescent="0.2">
      <c r="B280" s="169" t="s">
        <v>230</v>
      </c>
      <c r="C280" s="169"/>
      <c r="J280" s="179">
        <v>2017</v>
      </c>
      <c r="K280" s="174">
        <v>2018</v>
      </c>
      <c r="L280" s="174">
        <v>2019</v>
      </c>
      <c r="M280" s="174">
        <v>2020</v>
      </c>
      <c r="N280" s="174">
        <v>2021</v>
      </c>
      <c r="O280" s="174">
        <v>2022</v>
      </c>
      <c r="P280" s="174">
        <v>2023</v>
      </c>
      <c r="Q280" s="174">
        <v>2024</v>
      </c>
      <c r="R280" s="174">
        <v>2025</v>
      </c>
      <c r="S280" s="174">
        <v>2026</v>
      </c>
      <c r="T280" s="174">
        <v>2027</v>
      </c>
      <c r="U280" s="174">
        <v>2028</v>
      </c>
      <c r="V280" s="174">
        <v>2029</v>
      </c>
      <c r="W280" s="174">
        <v>2030</v>
      </c>
      <c r="X280" s="174">
        <v>2031</v>
      </c>
    </row>
    <row r="281" spans="1:214" s="163" customFormat="1" outlineLevel="1" x14ac:dyDescent="0.2">
      <c r="B281" s="177" t="s">
        <v>249</v>
      </c>
      <c r="C281" s="173">
        <v>2018</v>
      </c>
      <c r="E281" s="163" t="s">
        <v>79</v>
      </c>
      <c r="J281" s="70"/>
      <c r="K281" s="178"/>
      <c r="L281" s="178"/>
      <c r="M281" s="178"/>
      <c r="N281" s="178"/>
      <c r="O281" s="178"/>
      <c r="P281" s="178"/>
      <c r="Q281" s="178"/>
      <c r="R281" s="178"/>
      <c r="S281" s="178"/>
      <c r="T281" s="85">
        <f t="shared" ref="T281:T290" si="27">T265/$T$38</f>
        <v>6.1445908486015478E-2</v>
      </c>
      <c r="U281" s="85"/>
      <c r="V281" s="85"/>
      <c r="W281" s="85"/>
      <c r="X281" s="85"/>
    </row>
    <row r="282" spans="1:214" outlineLevel="1" x14ac:dyDescent="0.2">
      <c r="A282" s="163"/>
      <c r="B282" s="177" t="s">
        <v>249</v>
      </c>
      <c r="C282" s="173">
        <v>2019</v>
      </c>
      <c r="D282" s="163"/>
      <c r="E282" s="163" t="s">
        <v>79</v>
      </c>
      <c r="F282" s="163"/>
      <c r="G282" s="163"/>
      <c r="H282" s="163"/>
      <c r="I282" s="163"/>
      <c r="J282" s="70"/>
      <c r="K282" s="178"/>
      <c r="L282" s="178"/>
      <c r="M282" s="178"/>
      <c r="N282" s="178"/>
      <c r="O282" s="178"/>
      <c r="P282" s="178"/>
      <c r="Q282" s="178"/>
      <c r="R282" s="178"/>
      <c r="S282" s="178"/>
      <c r="T282" s="85">
        <f t="shared" si="27"/>
        <v>6.6798233056903203E-2</v>
      </c>
      <c r="U282" s="85">
        <f t="shared" ref="U282:U291" si="28">U266/$U$38</f>
        <v>5.942007900009183E-2</v>
      </c>
      <c r="V282" s="85"/>
      <c r="W282" s="85"/>
      <c r="X282" s="85"/>
      <c r="Y282" s="163"/>
      <c r="Z282" s="163"/>
      <c r="AA282" s="163"/>
      <c r="AB282" s="163"/>
      <c r="AC282" s="163"/>
      <c r="AD282" s="163"/>
      <c r="AE282" s="163"/>
      <c r="AF282" s="163"/>
      <c r="AG282" s="163"/>
      <c r="AH282" s="163"/>
      <c r="AI282" s="163"/>
      <c r="AJ282" s="163"/>
      <c r="AK282" s="163"/>
      <c r="AL282" s="163"/>
      <c r="AM282" s="163"/>
      <c r="AN282" s="163"/>
      <c r="AO282" s="163"/>
      <c r="AP282" s="163"/>
      <c r="AQ282" s="163"/>
      <c r="AR282" s="163"/>
      <c r="AS282" s="163"/>
      <c r="AT282" s="163"/>
      <c r="AU282" s="163"/>
      <c r="AV282" s="163"/>
      <c r="AW282" s="163"/>
      <c r="AX282" s="163"/>
      <c r="AY282" s="163"/>
      <c r="AZ282" s="163"/>
      <c r="BA282" s="163"/>
      <c r="BB282" s="163"/>
      <c r="BC282" s="163"/>
      <c r="BD282" s="163"/>
      <c r="BE282" s="163"/>
      <c r="BF282" s="163"/>
      <c r="BG282" s="163"/>
      <c r="BH282" s="163"/>
      <c r="BI282" s="163"/>
      <c r="BJ282" s="163"/>
      <c r="BK282" s="163"/>
      <c r="BL282" s="163"/>
      <c r="BM282" s="163"/>
      <c r="BN282" s="163"/>
      <c r="BO282" s="163"/>
      <c r="BP282" s="163"/>
      <c r="BQ282" s="163"/>
      <c r="BR282" s="163"/>
      <c r="BS282" s="163"/>
      <c r="BT282" s="163"/>
      <c r="BU282" s="163"/>
      <c r="BV282" s="163"/>
      <c r="BW282" s="163"/>
      <c r="BX282" s="163"/>
      <c r="BY282" s="163"/>
      <c r="BZ282" s="163"/>
      <c r="CA282" s="163"/>
      <c r="CB282" s="163"/>
      <c r="CC282" s="163"/>
      <c r="CD282" s="163"/>
      <c r="CE282" s="163"/>
      <c r="CF282" s="163"/>
      <c r="CG282" s="163"/>
      <c r="CH282" s="163"/>
      <c r="CI282" s="163"/>
      <c r="CJ282" s="163"/>
      <c r="CK282" s="163"/>
      <c r="CL282" s="163"/>
      <c r="CM282" s="163"/>
      <c r="CN282" s="163"/>
      <c r="CO282" s="163"/>
      <c r="CP282" s="163"/>
      <c r="CQ282" s="163"/>
      <c r="CR282" s="163"/>
      <c r="CS282" s="163"/>
      <c r="CT282" s="163"/>
      <c r="CU282" s="163"/>
      <c r="CV282" s="163"/>
      <c r="CW282" s="163"/>
      <c r="CX282" s="163"/>
      <c r="CY282" s="163"/>
      <c r="CZ282" s="163"/>
      <c r="DA282" s="163"/>
      <c r="DB282" s="163"/>
      <c r="DC282" s="163"/>
      <c r="DD282" s="163"/>
      <c r="DE282" s="163"/>
      <c r="DF282" s="163"/>
      <c r="DG282" s="163"/>
      <c r="DH282" s="163"/>
      <c r="DI282" s="163"/>
      <c r="DJ282" s="163"/>
      <c r="DK282" s="163"/>
      <c r="DL282" s="163"/>
      <c r="DM282" s="163"/>
      <c r="DN282" s="163"/>
      <c r="DO282" s="163"/>
      <c r="DP282" s="163"/>
      <c r="DQ282" s="163"/>
      <c r="DR282" s="163"/>
      <c r="DS282" s="163"/>
      <c r="DT282" s="163"/>
      <c r="DU282" s="163"/>
      <c r="DV282" s="163"/>
      <c r="DW282" s="163"/>
      <c r="DX282" s="163"/>
      <c r="DY282" s="163"/>
      <c r="DZ282" s="163"/>
      <c r="EA282" s="163"/>
      <c r="EB282" s="163"/>
      <c r="EC282" s="163"/>
      <c r="ED282" s="163"/>
      <c r="EE282" s="163"/>
      <c r="EF282" s="163"/>
      <c r="EG282" s="163"/>
      <c r="EH282" s="163"/>
      <c r="EI282" s="163"/>
      <c r="EJ282" s="163"/>
      <c r="EK282" s="163"/>
      <c r="EL282" s="163"/>
      <c r="EM282" s="163"/>
      <c r="EN282" s="163"/>
      <c r="EO282" s="163"/>
      <c r="EP282" s="163"/>
      <c r="EQ282" s="163"/>
      <c r="ER282" s="163"/>
      <c r="ES282" s="163"/>
      <c r="ET282" s="163"/>
      <c r="EU282" s="163"/>
      <c r="EV282" s="163"/>
      <c r="EW282" s="163"/>
      <c r="EX282" s="163"/>
      <c r="EY282" s="163"/>
      <c r="EZ282" s="163"/>
      <c r="FA282" s="163"/>
      <c r="FB282" s="163"/>
      <c r="FC282" s="163"/>
      <c r="FD282" s="163"/>
      <c r="FE282" s="163"/>
      <c r="FF282" s="163"/>
      <c r="FG282" s="163"/>
      <c r="FH282" s="163"/>
      <c r="FI282" s="163"/>
      <c r="FJ282" s="163"/>
      <c r="FK282" s="163"/>
      <c r="FL282" s="163"/>
      <c r="FM282" s="163"/>
      <c r="FN282" s="163"/>
      <c r="FO282" s="163"/>
      <c r="FP282" s="163"/>
      <c r="FQ282" s="163"/>
      <c r="FR282" s="163"/>
      <c r="FS282" s="163"/>
      <c r="FT282" s="163"/>
      <c r="FU282" s="163"/>
      <c r="FV282" s="163"/>
      <c r="FW282" s="163"/>
      <c r="FX282" s="163"/>
      <c r="FY282" s="163"/>
      <c r="FZ282" s="163"/>
      <c r="GA282" s="163"/>
      <c r="GB282" s="163"/>
      <c r="GC282" s="163"/>
      <c r="GD282" s="163"/>
      <c r="GE282" s="163"/>
      <c r="GF282" s="163"/>
      <c r="GG282" s="163"/>
      <c r="GH282" s="163"/>
      <c r="GI282" s="163"/>
      <c r="GJ282" s="163"/>
      <c r="GK282" s="163"/>
      <c r="GL282" s="163"/>
      <c r="GM282" s="163"/>
      <c r="GN282" s="163"/>
      <c r="GO282" s="163"/>
      <c r="GP282" s="163"/>
      <c r="GQ282" s="163"/>
      <c r="GR282" s="163"/>
      <c r="GS282" s="163"/>
      <c r="GT282" s="163"/>
      <c r="GU282" s="163"/>
      <c r="GV282" s="163"/>
      <c r="GW282" s="163"/>
      <c r="GX282" s="163"/>
      <c r="GY282" s="163"/>
      <c r="GZ282" s="163"/>
      <c r="HA282" s="163"/>
      <c r="HB282" s="163"/>
      <c r="HC282" s="163"/>
      <c r="HD282" s="163"/>
      <c r="HE282" s="163"/>
      <c r="HF282" s="163"/>
    </row>
    <row r="283" spans="1:214" outlineLevel="1" x14ac:dyDescent="0.2">
      <c r="A283" s="163"/>
      <c r="B283" s="177" t="s">
        <v>249</v>
      </c>
      <c r="C283" s="173">
        <v>2020</v>
      </c>
      <c r="D283" s="163"/>
      <c r="E283" s="163" t="s">
        <v>79</v>
      </c>
      <c r="F283" s="163"/>
      <c r="G283" s="163"/>
      <c r="H283" s="163"/>
      <c r="I283" s="163"/>
      <c r="J283" s="70"/>
      <c r="K283" s="178"/>
      <c r="L283" s="178"/>
      <c r="M283" s="178"/>
      <c r="N283" s="178"/>
      <c r="O283" s="178"/>
      <c r="P283" s="178"/>
      <c r="Q283" s="178"/>
      <c r="R283" s="178"/>
      <c r="S283" s="178"/>
      <c r="T283" s="85">
        <f t="shared" si="27"/>
        <v>7.7980480135939806E-2</v>
      </c>
      <c r="U283" s="85">
        <f t="shared" si="28"/>
        <v>6.9367198473579667E-2</v>
      </c>
      <c r="V283" s="85">
        <f t="shared" ref="V283:V292" si="29">V267/$V$38</f>
        <v>6.1705291063671168E-2</v>
      </c>
      <c r="W283" s="85"/>
      <c r="X283" s="85"/>
      <c r="Y283" s="163"/>
      <c r="Z283" s="163"/>
      <c r="AA283" s="163"/>
      <c r="AB283" s="163"/>
      <c r="AC283" s="163"/>
      <c r="AD283" s="163"/>
      <c r="AE283" s="163"/>
      <c r="AF283" s="163"/>
      <c r="AG283" s="163"/>
      <c r="AH283" s="163"/>
      <c r="AI283" s="163"/>
      <c r="AJ283" s="163"/>
      <c r="AK283" s="163"/>
      <c r="AL283" s="163"/>
      <c r="AM283" s="163"/>
      <c r="AN283" s="163"/>
      <c r="AO283" s="163"/>
      <c r="AP283" s="163"/>
      <c r="AQ283" s="163"/>
      <c r="AR283" s="163"/>
      <c r="AS283" s="163"/>
      <c r="AT283" s="163"/>
      <c r="AU283" s="163"/>
      <c r="AV283" s="163"/>
      <c r="AW283" s="163"/>
      <c r="AX283" s="163"/>
      <c r="AY283" s="163"/>
      <c r="AZ283" s="163"/>
      <c r="BA283" s="163"/>
      <c r="BB283" s="163"/>
      <c r="BC283" s="163"/>
      <c r="BD283" s="163"/>
      <c r="BE283" s="163"/>
      <c r="BF283" s="163"/>
      <c r="BG283" s="163"/>
      <c r="BH283" s="163"/>
      <c r="BI283" s="163"/>
      <c r="BJ283" s="163"/>
      <c r="BK283" s="163"/>
      <c r="BL283" s="163"/>
      <c r="BM283" s="163"/>
      <c r="BN283" s="163"/>
      <c r="BO283" s="163"/>
      <c r="BP283" s="163"/>
      <c r="BQ283" s="163"/>
      <c r="BR283" s="163"/>
      <c r="BS283" s="163"/>
      <c r="BT283" s="163"/>
      <c r="BU283" s="163"/>
      <c r="BV283" s="163"/>
      <c r="BW283" s="163"/>
      <c r="BX283" s="163"/>
      <c r="BY283" s="163"/>
      <c r="BZ283" s="163"/>
      <c r="CA283" s="163"/>
      <c r="CB283" s="163"/>
      <c r="CC283" s="163"/>
      <c r="CD283" s="163"/>
      <c r="CE283" s="163"/>
      <c r="CF283" s="163"/>
      <c r="CG283" s="163"/>
      <c r="CH283" s="163"/>
      <c r="CI283" s="163"/>
      <c r="CJ283" s="163"/>
      <c r="CK283" s="163"/>
      <c r="CL283" s="163"/>
      <c r="CM283" s="163"/>
      <c r="CN283" s="163"/>
      <c r="CO283" s="163"/>
      <c r="CP283" s="163"/>
      <c r="CQ283" s="163"/>
      <c r="CR283" s="163"/>
      <c r="CS283" s="163"/>
      <c r="CT283" s="163"/>
      <c r="CU283" s="163"/>
      <c r="CV283" s="163"/>
      <c r="CW283" s="163"/>
      <c r="CX283" s="163"/>
      <c r="CY283" s="163"/>
      <c r="CZ283" s="163"/>
      <c r="DA283" s="163"/>
      <c r="DB283" s="163"/>
      <c r="DC283" s="163"/>
      <c r="DD283" s="163"/>
      <c r="DE283" s="163"/>
      <c r="DF283" s="163"/>
      <c r="DG283" s="163"/>
      <c r="DH283" s="163"/>
      <c r="DI283" s="163"/>
      <c r="DJ283" s="163"/>
      <c r="DK283" s="163"/>
      <c r="DL283" s="163"/>
      <c r="DM283" s="163"/>
      <c r="DN283" s="163"/>
      <c r="DO283" s="163"/>
      <c r="DP283" s="163"/>
      <c r="DQ283" s="163"/>
      <c r="DR283" s="163"/>
      <c r="DS283" s="163"/>
      <c r="DT283" s="163"/>
      <c r="DU283" s="163"/>
      <c r="DV283" s="163"/>
      <c r="DW283" s="163"/>
      <c r="DX283" s="163"/>
      <c r="DY283" s="163"/>
      <c r="DZ283" s="163"/>
      <c r="EA283" s="163"/>
      <c r="EB283" s="163"/>
      <c r="EC283" s="163"/>
      <c r="ED283" s="163"/>
      <c r="EE283" s="163"/>
      <c r="EF283" s="163"/>
      <c r="EG283" s="163"/>
      <c r="EH283" s="163"/>
      <c r="EI283" s="163"/>
      <c r="EJ283" s="163"/>
      <c r="EK283" s="163"/>
      <c r="EL283" s="163"/>
      <c r="EM283" s="163"/>
      <c r="EN283" s="163"/>
      <c r="EO283" s="163"/>
      <c r="EP283" s="163"/>
      <c r="EQ283" s="163"/>
      <c r="ER283" s="163"/>
      <c r="ES283" s="163"/>
      <c r="ET283" s="163"/>
      <c r="EU283" s="163"/>
      <c r="EV283" s="163"/>
      <c r="EW283" s="163"/>
      <c r="EX283" s="163"/>
      <c r="EY283" s="163"/>
      <c r="EZ283" s="163"/>
      <c r="FA283" s="163"/>
      <c r="FB283" s="163"/>
      <c r="FC283" s="163"/>
      <c r="FD283" s="163"/>
      <c r="FE283" s="163"/>
      <c r="FF283" s="163"/>
      <c r="FG283" s="163"/>
      <c r="FH283" s="163"/>
      <c r="FI283" s="163"/>
      <c r="FJ283" s="163"/>
      <c r="FK283" s="163"/>
      <c r="FL283" s="163"/>
      <c r="FM283" s="163"/>
      <c r="FN283" s="163"/>
      <c r="FO283" s="163"/>
      <c r="FP283" s="163"/>
      <c r="FQ283" s="163"/>
      <c r="FR283" s="163"/>
      <c r="FS283" s="163"/>
      <c r="FT283" s="163"/>
      <c r="FU283" s="163"/>
      <c r="FV283" s="163"/>
      <c r="FW283" s="163"/>
      <c r="FX283" s="163"/>
      <c r="FY283" s="163"/>
      <c r="FZ283" s="163"/>
      <c r="GA283" s="163"/>
      <c r="GB283" s="163"/>
      <c r="GC283" s="163"/>
      <c r="GD283" s="163"/>
      <c r="GE283" s="163"/>
      <c r="GF283" s="163"/>
      <c r="GG283" s="163"/>
      <c r="GH283" s="163"/>
      <c r="GI283" s="163"/>
      <c r="GJ283" s="163"/>
      <c r="GK283" s="163"/>
      <c r="GL283" s="163"/>
      <c r="GM283" s="163"/>
      <c r="GN283" s="163"/>
      <c r="GO283" s="163"/>
      <c r="GP283" s="163"/>
      <c r="GQ283" s="163"/>
      <c r="GR283" s="163"/>
      <c r="GS283" s="163"/>
      <c r="GT283" s="163"/>
      <c r="GU283" s="163"/>
      <c r="GV283" s="163"/>
      <c r="GW283" s="163"/>
      <c r="GX283" s="163"/>
      <c r="GY283" s="163"/>
      <c r="GZ283" s="163"/>
      <c r="HA283" s="163"/>
      <c r="HB283" s="163"/>
      <c r="HC283" s="163"/>
      <c r="HD283" s="163"/>
      <c r="HE283" s="163"/>
      <c r="HF283" s="163"/>
    </row>
    <row r="284" spans="1:214" outlineLevel="1" x14ac:dyDescent="0.2">
      <c r="A284" s="163"/>
      <c r="B284" s="177" t="s">
        <v>249</v>
      </c>
      <c r="C284" s="173">
        <v>2021</v>
      </c>
      <c r="D284" s="163"/>
      <c r="E284" s="163" t="s">
        <v>79</v>
      </c>
      <c r="F284" s="163"/>
      <c r="G284" s="163"/>
      <c r="H284" s="163"/>
      <c r="I284" s="163"/>
      <c r="J284" s="70"/>
      <c r="K284" s="178"/>
      <c r="L284" s="178"/>
      <c r="M284" s="178"/>
      <c r="N284" s="178"/>
      <c r="O284" s="178"/>
      <c r="P284" s="178"/>
      <c r="Q284" s="178"/>
      <c r="R284" s="178"/>
      <c r="S284" s="178"/>
      <c r="T284" s="85">
        <f t="shared" si="27"/>
        <v>6.8604390179610356E-2</v>
      </c>
      <c r="U284" s="85">
        <f t="shared" si="28"/>
        <v>6.1026738248494604E-2</v>
      </c>
      <c r="V284" s="85">
        <f t="shared" si="29"/>
        <v>5.428607078205832E-2</v>
      </c>
      <c r="W284" s="85">
        <f t="shared" ref="W284:W293" si="30">W268/$W$38</f>
        <v>4.8289939222293951E-2</v>
      </c>
      <c r="X284" s="85"/>
      <c r="Y284" s="163"/>
      <c r="Z284" s="163"/>
      <c r="AA284" s="163"/>
      <c r="AB284" s="163"/>
      <c r="AC284" s="163"/>
      <c r="AD284" s="163"/>
      <c r="AE284" s="163"/>
      <c r="AF284" s="163"/>
      <c r="AG284" s="163"/>
      <c r="AH284" s="163"/>
      <c r="AI284" s="163"/>
      <c r="AJ284" s="163"/>
      <c r="AK284" s="163"/>
      <c r="AL284" s="163"/>
      <c r="AM284" s="163"/>
      <c r="AN284" s="163"/>
      <c r="AO284" s="163"/>
      <c r="AP284" s="163"/>
      <c r="AQ284" s="163"/>
      <c r="AR284" s="163"/>
      <c r="AS284" s="163"/>
      <c r="AT284" s="163"/>
      <c r="AU284" s="163"/>
      <c r="AV284" s="163"/>
      <c r="AW284" s="163"/>
      <c r="AX284" s="163"/>
      <c r="AY284" s="163"/>
      <c r="AZ284" s="163"/>
      <c r="BA284" s="163"/>
      <c r="BB284" s="163"/>
      <c r="BC284" s="163"/>
      <c r="BD284" s="163"/>
      <c r="BE284" s="163"/>
      <c r="BF284" s="163"/>
      <c r="BG284" s="163"/>
      <c r="BH284" s="163"/>
      <c r="BI284" s="163"/>
      <c r="BJ284" s="163"/>
      <c r="BK284" s="163"/>
      <c r="BL284" s="163"/>
      <c r="BM284" s="163"/>
      <c r="BN284" s="163"/>
      <c r="BO284" s="163"/>
      <c r="BP284" s="163"/>
      <c r="BQ284" s="163"/>
      <c r="BR284" s="163"/>
      <c r="BS284" s="163"/>
      <c r="BT284" s="163"/>
      <c r="BU284" s="163"/>
      <c r="BV284" s="163"/>
      <c r="BW284" s="163"/>
      <c r="BX284" s="163"/>
      <c r="BY284" s="163"/>
      <c r="BZ284" s="163"/>
      <c r="CA284" s="163"/>
      <c r="CB284" s="163"/>
      <c r="CC284" s="163"/>
      <c r="CD284" s="163"/>
      <c r="CE284" s="163"/>
      <c r="CF284" s="163"/>
      <c r="CG284" s="163"/>
      <c r="CH284" s="163"/>
      <c r="CI284" s="163"/>
      <c r="CJ284" s="163"/>
      <c r="CK284" s="163"/>
      <c r="CL284" s="163"/>
      <c r="CM284" s="163"/>
      <c r="CN284" s="163"/>
      <c r="CO284" s="163"/>
      <c r="CP284" s="163"/>
      <c r="CQ284" s="163"/>
      <c r="CR284" s="163"/>
      <c r="CS284" s="163"/>
      <c r="CT284" s="163"/>
      <c r="CU284" s="163"/>
      <c r="CV284" s="163"/>
      <c r="CW284" s="163"/>
      <c r="CX284" s="163"/>
      <c r="CY284" s="163"/>
      <c r="CZ284" s="163"/>
      <c r="DA284" s="163"/>
      <c r="DB284" s="163"/>
      <c r="DC284" s="163"/>
      <c r="DD284" s="163"/>
      <c r="DE284" s="163"/>
      <c r="DF284" s="163"/>
      <c r="DG284" s="163"/>
      <c r="DH284" s="163"/>
      <c r="DI284" s="163"/>
      <c r="DJ284" s="163"/>
      <c r="DK284" s="163"/>
      <c r="DL284" s="163"/>
      <c r="DM284" s="163"/>
      <c r="DN284" s="163"/>
      <c r="DO284" s="163"/>
      <c r="DP284" s="163"/>
      <c r="DQ284" s="163"/>
      <c r="DR284" s="163"/>
      <c r="DS284" s="163"/>
      <c r="DT284" s="163"/>
      <c r="DU284" s="163"/>
      <c r="DV284" s="163"/>
      <c r="DW284" s="163"/>
      <c r="DX284" s="163"/>
      <c r="DY284" s="163"/>
      <c r="DZ284" s="163"/>
      <c r="EA284" s="163"/>
      <c r="EB284" s="163"/>
      <c r="EC284" s="163"/>
      <c r="ED284" s="163"/>
      <c r="EE284" s="163"/>
      <c r="EF284" s="163"/>
      <c r="EG284" s="163"/>
      <c r="EH284" s="163"/>
      <c r="EI284" s="163"/>
      <c r="EJ284" s="163"/>
      <c r="EK284" s="163"/>
      <c r="EL284" s="163"/>
      <c r="EM284" s="163"/>
      <c r="EN284" s="163"/>
      <c r="EO284" s="163"/>
      <c r="EP284" s="163"/>
      <c r="EQ284" s="163"/>
      <c r="ER284" s="163"/>
      <c r="ES284" s="163"/>
      <c r="ET284" s="163"/>
      <c r="EU284" s="163"/>
      <c r="EV284" s="163"/>
      <c r="EW284" s="163"/>
      <c r="EX284" s="163"/>
      <c r="EY284" s="163"/>
      <c r="EZ284" s="163"/>
      <c r="FA284" s="163"/>
      <c r="FB284" s="163"/>
      <c r="FC284" s="163"/>
      <c r="FD284" s="163"/>
      <c r="FE284" s="163"/>
      <c r="FF284" s="163"/>
      <c r="FG284" s="163"/>
      <c r="FH284" s="163"/>
      <c r="FI284" s="163"/>
      <c r="FJ284" s="163"/>
      <c r="FK284" s="163"/>
      <c r="FL284" s="163"/>
      <c r="FM284" s="163"/>
      <c r="FN284" s="163"/>
      <c r="FO284" s="163"/>
      <c r="FP284" s="163"/>
      <c r="FQ284" s="163"/>
      <c r="FR284" s="163"/>
      <c r="FS284" s="163"/>
      <c r="FT284" s="163"/>
      <c r="FU284" s="163"/>
      <c r="FV284" s="163"/>
      <c r="FW284" s="163"/>
      <c r="FX284" s="163"/>
      <c r="FY284" s="163"/>
      <c r="FZ284" s="163"/>
      <c r="GA284" s="163"/>
      <c r="GB284" s="163"/>
      <c r="GC284" s="163"/>
      <c r="GD284" s="163"/>
      <c r="GE284" s="163"/>
      <c r="GF284" s="163"/>
      <c r="GG284" s="163"/>
      <c r="GH284" s="163"/>
      <c r="GI284" s="163"/>
      <c r="GJ284" s="163"/>
      <c r="GK284" s="163"/>
      <c r="GL284" s="163"/>
      <c r="GM284" s="163"/>
      <c r="GN284" s="163"/>
      <c r="GO284" s="163"/>
      <c r="GP284" s="163"/>
      <c r="GQ284" s="163"/>
      <c r="GR284" s="163"/>
      <c r="GS284" s="163"/>
      <c r="GT284" s="163"/>
      <c r="GU284" s="163"/>
      <c r="GV284" s="163"/>
      <c r="GW284" s="163"/>
      <c r="GX284" s="163"/>
      <c r="GY284" s="163"/>
      <c r="GZ284" s="163"/>
      <c r="HA284" s="163"/>
      <c r="HB284" s="163"/>
      <c r="HC284" s="163"/>
      <c r="HD284" s="163"/>
      <c r="HE284" s="163"/>
      <c r="HF284" s="163"/>
    </row>
    <row r="285" spans="1:214" outlineLevel="1" x14ac:dyDescent="0.2">
      <c r="A285" s="163"/>
      <c r="B285" s="177" t="s">
        <v>249</v>
      </c>
      <c r="C285" s="173">
        <v>2022</v>
      </c>
      <c r="D285" s="163"/>
      <c r="E285" s="163" t="s">
        <v>79</v>
      </c>
      <c r="F285" s="163"/>
      <c r="G285" s="163"/>
      <c r="H285" s="163"/>
      <c r="I285" s="163"/>
      <c r="J285" s="70"/>
      <c r="K285" s="178"/>
      <c r="L285" s="178"/>
      <c r="M285" s="178"/>
      <c r="N285" s="178"/>
      <c r="O285" s="178"/>
      <c r="P285" s="178"/>
      <c r="Q285" s="178"/>
      <c r="R285" s="178"/>
      <c r="S285" s="178"/>
      <c r="T285" s="85">
        <f t="shared" si="27"/>
        <v>8.3616607896691619E-2</v>
      </c>
      <c r="U285" s="85">
        <f t="shared" si="28"/>
        <v>7.4380791520467504E-2</v>
      </c>
      <c r="V285" s="85">
        <f t="shared" si="29"/>
        <v>6.6165111051223968E-2</v>
      </c>
      <c r="W285" s="85">
        <f t="shared" si="30"/>
        <v>5.885688806116221E-2</v>
      </c>
      <c r="X285" s="85">
        <f t="shared" ref="X285:X294" si="31">X269/$X$38</f>
        <v>5.2355889942696569E-2</v>
      </c>
      <c r="Y285" s="163"/>
      <c r="Z285" s="163"/>
      <c r="AA285" s="163"/>
      <c r="AB285" s="163"/>
      <c r="AC285" s="163"/>
      <c r="AD285" s="163"/>
      <c r="AE285" s="163"/>
      <c r="AF285" s="163"/>
      <c r="AG285" s="163"/>
      <c r="AH285" s="163"/>
      <c r="AI285" s="163"/>
      <c r="AJ285" s="163"/>
      <c r="AK285" s="163"/>
      <c r="AL285" s="163"/>
      <c r="AM285" s="163"/>
      <c r="AN285" s="163"/>
      <c r="AO285" s="163"/>
      <c r="AP285" s="163"/>
      <c r="AQ285" s="163"/>
      <c r="AR285" s="163"/>
      <c r="AS285" s="163"/>
      <c r="AT285" s="163"/>
      <c r="AU285" s="163"/>
      <c r="AV285" s="163"/>
      <c r="AW285" s="163"/>
      <c r="AX285" s="163"/>
      <c r="AY285" s="163"/>
      <c r="AZ285" s="163"/>
      <c r="BA285" s="163"/>
      <c r="BB285" s="163"/>
      <c r="BC285" s="163"/>
      <c r="BD285" s="163"/>
      <c r="BE285" s="163"/>
      <c r="BF285" s="163"/>
      <c r="BG285" s="163"/>
      <c r="BH285" s="163"/>
      <c r="BI285" s="163"/>
      <c r="BJ285" s="163"/>
      <c r="BK285" s="163"/>
      <c r="BL285" s="163"/>
      <c r="BM285" s="163"/>
      <c r="BN285" s="163"/>
      <c r="BO285" s="163"/>
      <c r="BP285" s="163"/>
      <c r="BQ285" s="163"/>
      <c r="BR285" s="163"/>
      <c r="BS285" s="163"/>
      <c r="BT285" s="163"/>
      <c r="BU285" s="163"/>
      <c r="BV285" s="163"/>
      <c r="BW285" s="163"/>
      <c r="BX285" s="163"/>
      <c r="BY285" s="163"/>
      <c r="BZ285" s="163"/>
      <c r="CA285" s="163"/>
      <c r="CB285" s="163"/>
      <c r="CC285" s="163"/>
      <c r="CD285" s="163"/>
      <c r="CE285" s="163"/>
      <c r="CF285" s="163"/>
      <c r="CG285" s="163"/>
      <c r="CH285" s="163"/>
      <c r="CI285" s="163"/>
      <c r="CJ285" s="163"/>
      <c r="CK285" s="163"/>
      <c r="CL285" s="163"/>
      <c r="CM285" s="163"/>
      <c r="CN285" s="163"/>
      <c r="CO285" s="163"/>
      <c r="CP285" s="163"/>
      <c r="CQ285" s="163"/>
      <c r="CR285" s="163"/>
      <c r="CS285" s="163"/>
      <c r="CT285" s="163"/>
      <c r="CU285" s="163"/>
      <c r="CV285" s="163"/>
      <c r="CW285" s="163"/>
      <c r="CX285" s="163"/>
      <c r="CY285" s="163"/>
      <c r="CZ285" s="163"/>
      <c r="DA285" s="163"/>
      <c r="DB285" s="163"/>
      <c r="DC285" s="163"/>
      <c r="DD285" s="163"/>
      <c r="DE285" s="163"/>
      <c r="DF285" s="163"/>
      <c r="DG285" s="163"/>
      <c r="DH285" s="163"/>
      <c r="DI285" s="163"/>
      <c r="DJ285" s="163"/>
      <c r="DK285" s="163"/>
      <c r="DL285" s="163"/>
      <c r="DM285" s="163"/>
      <c r="DN285" s="163"/>
      <c r="DO285" s="163"/>
      <c r="DP285" s="163"/>
      <c r="DQ285" s="163"/>
      <c r="DR285" s="163"/>
      <c r="DS285" s="163"/>
      <c r="DT285" s="163"/>
      <c r="DU285" s="163"/>
      <c r="DV285" s="163"/>
      <c r="DW285" s="163"/>
      <c r="DX285" s="163"/>
      <c r="DY285" s="163"/>
      <c r="DZ285" s="163"/>
      <c r="EA285" s="163"/>
      <c r="EB285" s="163"/>
      <c r="EC285" s="163"/>
      <c r="ED285" s="163"/>
      <c r="EE285" s="163"/>
      <c r="EF285" s="163"/>
      <c r="EG285" s="163"/>
      <c r="EH285" s="163"/>
      <c r="EI285" s="163"/>
      <c r="EJ285" s="163"/>
      <c r="EK285" s="163"/>
      <c r="EL285" s="163"/>
      <c r="EM285" s="163"/>
      <c r="EN285" s="163"/>
      <c r="EO285" s="163"/>
      <c r="EP285" s="163"/>
      <c r="EQ285" s="163"/>
      <c r="ER285" s="163"/>
      <c r="ES285" s="163"/>
      <c r="ET285" s="163"/>
      <c r="EU285" s="163"/>
      <c r="EV285" s="163"/>
      <c r="EW285" s="163"/>
      <c r="EX285" s="163"/>
      <c r="EY285" s="163"/>
      <c r="EZ285" s="163"/>
      <c r="FA285" s="163"/>
      <c r="FB285" s="163"/>
      <c r="FC285" s="163"/>
      <c r="FD285" s="163"/>
      <c r="FE285" s="163"/>
      <c r="FF285" s="163"/>
      <c r="FG285" s="163"/>
      <c r="FH285" s="163"/>
      <c r="FI285" s="163"/>
      <c r="FJ285" s="163"/>
      <c r="FK285" s="163"/>
      <c r="FL285" s="163"/>
      <c r="FM285" s="163"/>
      <c r="FN285" s="163"/>
      <c r="FO285" s="163"/>
      <c r="FP285" s="163"/>
      <c r="FQ285" s="163"/>
      <c r="FR285" s="163"/>
      <c r="FS285" s="163"/>
      <c r="FT285" s="163"/>
      <c r="FU285" s="163"/>
      <c r="FV285" s="163"/>
      <c r="FW285" s="163"/>
      <c r="FX285" s="163"/>
      <c r="FY285" s="163"/>
      <c r="FZ285" s="163"/>
      <c r="GA285" s="163"/>
      <c r="GB285" s="163"/>
      <c r="GC285" s="163"/>
      <c r="GD285" s="163"/>
      <c r="GE285" s="163"/>
      <c r="GF285" s="163"/>
      <c r="GG285" s="163"/>
      <c r="GH285" s="163"/>
      <c r="GI285" s="163"/>
      <c r="GJ285" s="163"/>
      <c r="GK285" s="163"/>
      <c r="GL285" s="163"/>
      <c r="GM285" s="163"/>
      <c r="GN285" s="163"/>
      <c r="GO285" s="163"/>
      <c r="GP285" s="163"/>
      <c r="GQ285" s="163"/>
      <c r="GR285" s="163"/>
      <c r="GS285" s="163"/>
      <c r="GT285" s="163"/>
      <c r="GU285" s="163"/>
      <c r="GV285" s="163"/>
      <c r="GW285" s="163"/>
      <c r="GX285" s="163"/>
      <c r="GY285" s="163"/>
      <c r="GZ285" s="163"/>
      <c r="HA285" s="163"/>
      <c r="HB285" s="163"/>
      <c r="HC285" s="163"/>
      <c r="HD285" s="163"/>
      <c r="HE285" s="163"/>
      <c r="HF285" s="163"/>
    </row>
    <row r="286" spans="1:214" outlineLevel="1" x14ac:dyDescent="0.2">
      <c r="A286" s="163"/>
      <c r="B286" s="177" t="s">
        <v>249</v>
      </c>
      <c r="C286" s="173">
        <v>2023</v>
      </c>
      <c r="D286" s="163"/>
      <c r="E286" s="163" t="s">
        <v>79</v>
      </c>
      <c r="F286" s="163"/>
      <c r="G286" s="163"/>
      <c r="H286" s="163"/>
      <c r="I286" s="163"/>
      <c r="J286" s="70"/>
      <c r="K286" s="178"/>
      <c r="L286" s="178"/>
      <c r="M286" s="178"/>
      <c r="N286" s="178"/>
      <c r="O286" s="178"/>
      <c r="P286" s="178"/>
      <c r="Q286" s="178"/>
      <c r="R286" s="178"/>
      <c r="S286" s="178"/>
      <c r="T286" s="85">
        <f t="shared" si="27"/>
        <v>9.7334073782946923E-2</v>
      </c>
      <c r="U286" s="85">
        <f t="shared" si="28"/>
        <v>8.6583103907203904E-2</v>
      </c>
      <c r="V286" s="85">
        <f t="shared" si="29"/>
        <v>7.7019625202609063E-2</v>
      </c>
      <c r="W286" s="85">
        <f t="shared" si="30"/>
        <v>6.8512474127839798E-2</v>
      </c>
      <c r="X286" s="85">
        <f t="shared" si="31"/>
        <v>6.0944974722610165E-2</v>
      </c>
      <c r="Y286" s="163"/>
      <c r="Z286" s="163"/>
      <c r="AA286" s="163"/>
      <c r="AB286" s="163"/>
      <c r="AC286" s="163"/>
      <c r="AD286" s="163"/>
      <c r="AE286" s="163"/>
      <c r="AF286" s="163"/>
      <c r="AG286" s="163"/>
      <c r="AH286" s="163"/>
      <c r="AI286" s="163"/>
      <c r="AJ286" s="163"/>
      <c r="AK286" s="163"/>
      <c r="AL286" s="163"/>
      <c r="AM286" s="163"/>
      <c r="AN286" s="163"/>
      <c r="AO286" s="163"/>
      <c r="AP286" s="163"/>
      <c r="AQ286" s="163"/>
      <c r="AR286" s="163"/>
      <c r="AS286" s="163"/>
      <c r="AT286" s="163"/>
      <c r="AU286" s="163"/>
      <c r="AV286" s="163"/>
      <c r="AW286" s="163"/>
      <c r="AX286" s="163"/>
      <c r="AY286" s="163"/>
      <c r="AZ286" s="163"/>
      <c r="BA286" s="163"/>
      <c r="BB286" s="163"/>
      <c r="BC286" s="163"/>
      <c r="BD286" s="163"/>
      <c r="BE286" s="163"/>
      <c r="BF286" s="163"/>
      <c r="BG286" s="163"/>
      <c r="BH286" s="163"/>
      <c r="BI286" s="163"/>
      <c r="BJ286" s="163"/>
      <c r="BK286" s="163"/>
      <c r="BL286" s="163"/>
      <c r="BM286" s="163"/>
      <c r="BN286" s="163"/>
      <c r="BO286" s="163"/>
      <c r="BP286" s="163"/>
      <c r="BQ286" s="163"/>
      <c r="BR286" s="163"/>
      <c r="BS286" s="163"/>
      <c r="BT286" s="163"/>
      <c r="BU286" s="163"/>
      <c r="BV286" s="163"/>
      <c r="BW286" s="163"/>
      <c r="BX286" s="163"/>
      <c r="BY286" s="163"/>
      <c r="BZ286" s="163"/>
      <c r="CA286" s="163"/>
      <c r="CB286" s="163"/>
      <c r="CC286" s="163"/>
      <c r="CD286" s="163"/>
      <c r="CE286" s="163"/>
      <c r="CF286" s="163"/>
      <c r="CG286" s="163"/>
      <c r="CH286" s="163"/>
      <c r="CI286" s="163"/>
      <c r="CJ286" s="163"/>
      <c r="CK286" s="163"/>
      <c r="CL286" s="163"/>
      <c r="CM286" s="163"/>
      <c r="CN286" s="163"/>
      <c r="CO286" s="163"/>
      <c r="CP286" s="163"/>
      <c r="CQ286" s="163"/>
      <c r="CR286" s="163"/>
      <c r="CS286" s="163"/>
      <c r="CT286" s="163"/>
      <c r="CU286" s="163"/>
      <c r="CV286" s="163"/>
      <c r="CW286" s="163"/>
      <c r="CX286" s="163"/>
      <c r="CY286" s="163"/>
      <c r="CZ286" s="163"/>
      <c r="DA286" s="163"/>
      <c r="DB286" s="163"/>
      <c r="DC286" s="163"/>
      <c r="DD286" s="163"/>
      <c r="DE286" s="163"/>
      <c r="DF286" s="163"/>
      <c r="DG286" s="163"/>
      <c r="DH286" s="163"/>
      <c r="DI286" s="163"/>
      <c r="DJ286" s="163"/>
      <c r="DK286" s="163"/>
      <c r="DL286" s="163"/>
      <c r="DM286" s="163"/>
      <c r="DN286" s="163"/>
      <c r="DO286" s="163"/>
      <c r="DP286" s="163"/>
      <c r="DQ286" s="163"/>
      <c r="DR286" s="163"/>
      <c r="DS286" s="163"/>
      <c r="DT286" s="163"/>
      <c r="DU286" s="163"/>
      <c r="DV286" s="163"/>
      <c r="DW286" s="163"/>
      <c r="DX286" s="163"/>
      <c r="DY286" s="163"/>
      <c r="DZ286" s="163"/>
      <c r="EA286" s="163"/>
      <c r="EB286" s="163"/>
      <c r="EC286" s="163"/>
      <c r="ED286" s="163"/>
      <c r="EE286" s="163"/>
      <c r="EF286" s="163"/>
      <c r="EG286" s="163"/>
      <c r="EH286" s="163"/>
      <c r="EI286" s="163"/>
      <c r="EJ286" s="163"/>
      <c r="EK286" s="163"/>
      <c r="EL286" s="163"/>
      <c r="EM286" s="163"/>
      <c r="EN286" s="163"/>
      <c r="EO286" s="163"/>
      <c r="EP286" s="163"/>
      <c r="EQ286" s="163"/>
      <c r="ER286" s="163"/>
      <c r="ES286" s="163"/>
      <c r="ET286" s="163"/>
      <c r="EU286" s="163"/>
      <c r="EV286" s="163"/>
      <c r="EW286" s="163"/>
      <c r="EX286" s="163"/>
      <c r="EY286" s="163"/>
      <c r="EZ286" s="163"/>
      <c r="FA286" s="163"/>
      <c r="FB286" s="163"/>
      <c r="FC286" s="163"/>
      <c r="FD286" s="163"/>
      <c r="FE286" s="163"/>
      <c r="FF286" s="163"/>
      <c r="FG286" s="163"/>
      <c r="FH286" s="163"/>
      <c r="FI286" s="163"/>
      <c r="FJ286" s="163"/>
      <c r="FK286" s="163"/>
      <c r="FL286" s="163"/>
      <c r="FM286" s="163"/>
      <c r="FN286" s="163"/>
      <c r="FO286" s="163"/>
      <c r="FP286" s="163"/>
      <c r="FQ286" s="163"/>
      <c r="FR286" s="163"/>
      <c r="FS286" s="163"/>
      <c r="FT286" s="163"/>
      <c r="FU286" s="163"/>
      <c r="FV286" s="163"/>
      <c r="FW286" s="163"/>
      <c r="FX286" s="163"/>
      <c r="FY286" s="163"/>
      <c r="FZ286" s="163"/>
      <c r="GA286" s="163"/>
      <c r="GB286" s="163"/>
      <c r="GC286" s="163"/>
      <c r="GD286" s="163"/>
      <c r="GE286" s="163"/>
      <c r="GF286" s="163"/>
      <c r="GG286" s="163"/>
      <c r="GH286" s="163"/>
      <c r="GI286" s="163"/>
      <c r="GJ286" s="163"/>
      <c r="GK286" s="163"/>
      <c r="GL286" s="163"/>
      <c r="GM286" s="163"/>
      <c r="GN286" s="163"/>
      <c r="GO286" s="163"/>
      <c r="GP286" s="163"/>
      <c r="GQ286" s="163"/>
      <c r="GR286" s="163"/>
      <c r="GS286" s="163"/>
      <c r="GT286" s="163"/>
      <c r="GU286" s="163"/>
      <c r="GV286" s="163"/>
      <c r="GW286" s="163"/>
      <c r="GX286" s="163"/>
      <c r="GY286" s="163"/>
      <c r="GZ286" s="163"/>
      <c r="HA286" s="163"/>
      <c r="HB286" s="163"/>
      <c r="HC286" s="163"/>
      <c r="HD286" s="163"/>
      <c r="HE286" s="163"/>
      <c r="HF286" s="163"/>
    </row>
    <row r="287" spans="1:214" outlineLevel="1" x14ac:dyDescent="0.2">
      <c r="A287" s="163"/>
      <c r="B287" s="177" t="s">
        <v>249</v>
      </c>
      <c r="C287" s="173">
        <v>2024</v>
      </c>
      <c r="D287" s="163"/>
      <c r="E287" s="163" t="s">
        <v>79</v>
      </c>
      <c r="F287" s="163"/>
      <c r="G287" s="163"/>
      <c r="H287" s="163"/>
      <c r="I287" s="163"/>
      <c r="J287" s="70"/>
      <c r="K287" s="178"/>
      <c r="L287" s="178"/>
      <c r="M287" s="178"/>
      <c r="N287" s="178"/>
      <c r="O287" s="178"/>
      <c r="P287" s="178"/>
      <c r="Q287" s="178"/>
      <c r="R287" s="178"/>
      <c r="S287" s="178"/>
      <c r="T287" s="85">
        <f t="shared" si="27"/>
        <v>0.1136832116457735</v>
      </c>
      <c r="U287" s="85">
        <f t="shared" si="28"/>
        <v>0.10112640870637407</v>
      </c>
      <c r="V287" s="85">
        <f t="shared" si="29"/>
        <v>8.9956559018701962E-2</v>
      </c>
      <c r="W287" s="85">
        <f t="shared" si="30"/>
        <v>8.0020467591025546E-2</v>
      </c>
      <c r="X287" s="85">
        <f t="shared" si="31"/>
        <v>7.1181860481736844E-2</v>
      </c>
      <c r="Y287" s="163"/>
      <c r="Z287" s="163"/>
      <c r="AA287" s="163"/>
      <c r="AB287" s="163"/>
      <c r="AC287" s="163"/>
      <c r="AD287" s="163"/>
      <c r="AE287" s="163"/>
      <c r="AF287" s="163"/>
      <c r="AG287" s="163"/>
      <c r="AH287" s="163"/>
      <c r="AI287" s="163"/>
      <c r="AJ287" s="163"/>
      <c r="AK287" s="163"/>
      <c r="AL287" s="163"/>
      <c r="AM287" s="163"/>
      <c r="AN287" s="163"/>
      <c r="AO287" s="163"/>
      <c r="AP287" s="163"/>
      <c r="AQ287" s="163"/>
      <c r="AR287" s="163"/>
      <c r="AS287" s="163"/>
      <c r="AT287" s="163"/>
      <c r="AU287" s="163"/>
      <c r="AV287" s="163"/>
      <c r="AW287" s="163"/>
      <c r="AX287" s="163"/>
      <c r="AY287" s="163"/>
      <c r="AZ287" s="163"/>
      <c r="BA287" s="163"/>
      <c r="BB287" s="163"/>
      <c r="BC287" s="163"/>
      <c r="BD287" s="163"/>
      <c r="BE287" s="163"/>
      <c r="BF287" s="163"/>
      <c r="BG287" s="163"/>
      <c r="BH287" s="163"/>
      <c r="BI287" s="163"/>
      <c r="BJ287" s="163"/>
      <c r="BK287" s="163"/>
      <c r="BL287" s="163"/>
      <c r="BM287" s="163"/>
      <c r="BN287" s="163"/>
      <c r="BO287" s="163"/>
      <c r="BP287" s="163"/>
      <c r="BQ287" s="163"/>
      <c r="BR287" s="163"/>
      <c r="BS287" s="163"/>
      <c r="BT287" s="163"/>
      <c r="BU287" s="163"/>
      <c r="BV287" s="163"/>
      <c r="BW287" s="163"/>
      <c r="BX287" s="163"/>
      <c r="BY287" s="163"/>
      <c r="BZ287" s="163"/>
      <c r="CA287" s="163"/>
      <c r="CB287" s="163"/>
      <c r="CC287" s="163"/>
      <c r="CD287" s="163"/>
      <c r="CE287" s="163"/>
      <c r="CF287" s="163"/>
      <c r="CG287" s="163"/>
      <c r="CH287" s="163"/>
      <c r="CI287" s="163"/>
      <c r="CJ287" s="163"/>
      <c r="CK287" s="163"/>
      <c r="CL287" s="163"/>
      <c r="CM287" s="163"/>
      <c r="CN287" s="163"/>
      <c r="CO287" s="163"/>
      <c r="CP287" s="163"/>
      <c r="CQ287" s="163"/>
      <c r="CR287" s="163"/>
      <c r="CS287" s="163"/>
      <c r="CT287" s="163"/>
      <c r="CU287" s="163"/>
      <c r="CV287" s="163"/>
      <c r="CW287" s="163"/>
      <c r="CX287" s="163"/>
      <c r="CY287" s="163"/>
      <c r="CZ287" s="163"/>
      <c r="DA287" s="163"/>
      <c r="DB287" s="163"/>
      <c r="DC287" s="163"/>
      <c r="DD287" s="163"/>
      <c r="DE287" s="163"/>
      <c r="DF287" s="163"/>
      <c r="DG287" s="163"/>
      <c r="DH287" s="163"/>
      <c r="DI287" s="163"/>
      <c r="DJ287" s="163"/>
      <c r="DK287" s="163"/>
      <c r="DL287" s="163"/>
      <c r="DM287" s="163"/>
      <c r="DN287" s="163"/>
      <c r="DO287" s="163"/>
      <c r="DP287" s="163"/>
      <c r="DQ287" s="163"/>
      <c r="DR287" s="163"/>
      <c r="DS287" s="163"/>
      <c r="DT287" s="163"/>
      <c r="DU287" s="163"/>
      <c r="DV287" s="163"/>
      <c r="DW287" s="163"/>
      <c r="DX287" s="163"/>
      <c r="DY287" s="163"/>
      <c r="DZ287" s="163"/>
      <c r="EA287" s="163"/>
      <c r="EB287" s="163"/>
      <c r="EC287" s="163"/>
      <c r="ED287" s="163"/>
      <c r="EE287" s="163"/>
      <c r="EF287" s="163"/>
      <c r="EG287" s="163"/>
      <c r="EH287" s="163"/>
      <c r="EI287" s="163"/>
      <c r="EJ287" s="163"/>
      <c r="EK287" s="163"/>
      <c r="EL287" s="163"/>
      <c r="EM287" s="163"/>
      <c r="EN287" s="163"/>
      <c r="EO287" s="163"/>
      <c r="EP287" s="163"/>
      <c r="EQ287" s="163"/>
      <c r="ER287" s="163"/>
      <c r="ES287" s="163"/>
      <c r="ET287" s="163"/>
      <c r="EU287" s="163"/>
      <c r="EV287" s="163"/>
      <c r="EW287" s="163"/>
      <c r="EX287" s="163"/>
      <c r="EY287" s="163"/>
      <c r="EZ287" s="163"/>
      <c r="FA287" s="163"/>
      <c r="FB287" s="163"/>
      <c r="FC287" s="163"/>
      <c r="FD287" s="163"/>
      <c r="FE287" s="163"/>
      <c r="FF287" s="163"/>
      <c r="FG287" s="163"/>
      <c r="FH287" s="163"/>
      <c r="FI287" s="163"/>
      <c r="FJ287" s="163"/>
      <c r="FK287" s="163"/>
      <c r="FL287" s="163"/>
      <c r="FM287" s="163"/>
      <c r="FN287" s="163"/>
      <c r="FO287" s="163"/>
      <c r="FP287" s="163"/>
      <c r="FQ287" s="163"/>
      <c r="FR287" s="163"/>
      <c r="FS287" s="163"/>
      <c r="FT287" s="163"/>
      <c r="FU287" s="163"/>
      <c r="FV287" s="163"/>
      <c r="FW287" s="163"/>
      <c r="FX287" s="163"/>
      <c r="FY287" s="163"/>
      <c r="FZ287" s="163"/>
      <c r="GA287" s="163"/>
      <c r="GB287" s="163"/>
      <c r="GC287" s="163"/>
      <c r="GD287" s="163"/>
      <c r="GE287" s="163"/>
      <c r="GF287" s="163"/>
      <c r="GG287" s="163"/>
      <c r="GH287" s="163"/>
      <c r="GI287" s="163"/>
      <c r="GJ287" s="163"/>
      <c r="GK287" s="163"/>
      <c r="GL287" s="163"/>
      <c r="GM287" s="163"/>
      <c r="GN287" s="163"/>
      <c r="GO287" s="163"/>
      <c r="GP287" s="163"/>
      <c r="GQ287" s="163"/>
      <c r="GR287" s="163"/>
      <c r="GS287" s="163"/>
      <c r="GT287" s="163"/>
      <c r="GU287" s="163"/>
      <c r="GV287" s="163"/>
      <c r="GW287" s="163"/>
      <c r="GX287" s="163"/>
      <c r="GY287" s="163"/>
      <c r="GZ287" s="163"/>
      <c r="HA287" s="163"/>
      <c r="HB287" s="163"/>
      <c r="HC287" s="163"/>
      <c r="HD287" s="163"/>
      <c r="HE287" s="163"/>
      <c r="HF287" s="163"/>
    </row>
    <row r="288" spans="1:214" outlineLevel="1" x14ac:dyDescent="0.2">
      <c r="A288" s="163"/>
      <c r="B288" s="177" t="s">
        <v>249</v>
      </c>
      <c r="C288" s="173">
        <v>2025</v>
      </c>
      <c r="D288" s="163"/>
      <c r="E288" s="163" t="s">
        <v>79</v>
      </c>
      <c r="F288" s="163"/>
      <c r="G288" s="163"/>
      <c r="H288" s="163"/>
      <c r="I288" s="163"/>
      <c r="J288" s="70"/>
      <c r="K288" s="178"/>
      <c r="L288" s="178"/>
      <c r="M288" s="178"/>
      <c r="N288" s="178"/>
      <c r="O288" s="178"/>
      <c r="P288" s="178"/>
      <c r="Q288" s="178"/>
      <c r="R288" s="178"/>
      <c r="S288" s="178"/>
      <c r="T288" s="85">
        <f t="shared" si="27"/>
        <v>0.13279194847852871</v>
      </c>
      <c r="U288" s="85">
        <f t="shared" si="28"/>
        <v>0.11812450282103476</v>
      </c>
      <c r="V288" s="85">
        <f t="shared" si="29"/>
        <v>0.10507714004191143</v>
      </c>
      <c r="W288" s="85">
        <f t="shared" si="30"/>
        <v>9.3470914972785216E-2</v>
      </c>
      <c r="X288" s="85">
        <f t="shared" si="31"/>
        <v>8.3146647713906646E-2</v>
      </c>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3"/>
      <c r="AY288" s="163"/>
      <c r="AZ288" s="163"/>
      <c r="BA288" s="163"/>
      <c r="BB288" s="163"/>
      <c r="BC288" s="163"/>
      <c r="BD288" s="163"/>
      <c r="BE288" s="163"/>
      <c r="BF288" s="163"/>
      <c r="BG288" s="163"/>
      <c r="BH288" s="163"/>
      <c r="BI288" s="163"/>
      <c r="BJ288" s="163"/>
      <c r="BK288" s="163"/>
      <c r="BL288" s="163"/>
      <c r="BM288" s="163"/>
      <c r="BN288" s="163"/>
      <c r="BO288" s="163"/>
      <c r="BP288" s="163"/>
      <c r="BQ288" s="163"/>
      <c r="BR288" s="163"/>
      <c r="BS288" s="163"/>
      <c r="BT288" s="163"/>
      <c r="BU288" s="163"/>
      <c r="BV288" s="163"/>
      <c r="BW288" s="163"/>
      <c r="BX288" s="163"/>
      <c r="BY288" s="163"/>
      <c r="BZ288" s="163"/>
      <c r="CA288" s="163"/>
      <c r="CB288" s="163"/>
      <c r="CC288" s="163"/>
      <c r="CD288" s="163"/>
      <c r="CE288" s="163"/>
      <c r="CF288" s="163"/>
      <c r="CG288" s="163"/>
      <c r="CH288" s="163"/>
      <c r="CI288" s="163"/>
      <c r="CJ288" s="163"/>
      <c r="CK288" s="163"/>
      <c r="CL288" s="163"/>
      <c r="CM288" s="163"/>
      <c r="CN288" s="163"/>
      <c r="CO288" s="163"/>
      <c r="CP288" s="163"/>
      <c r="CQ288" s="163"/>
      <c r="CR288" s="163"/>
      <c r="CS288" s="163"/>
      <c r="CT288" s="163"/>
      <c r="CU288" s="163"/>
      <c r="CV288" s="163"/>
      <c r="CW288" s="163"/>
      <c r="CX288" s="163"/>
      <c r="CY288" s="163"/>
      <c r="CZ288" s="163"/>
      <c r="DA288" s="163"/>
      <c r="DB288" s="163"/>
      <c r="DC288" s="163"/>
      <c r="DD288" s="163"/>
      <c r="DE288" s="163"/>
      <c r="DF288" s="163"/>
      <c r="DG288" s="163"/>
      <c r="DH288" s="163"/>
      <c r="DI288" s="163"/>
      <c r="DJ288" s="163"/>
      <c r="DK288" s="163"/>
      <c r="DL288" s="163"/>
      <c r="DM288" s="163"/>
      <c r="DN288" s="163"/>
      <c r="DO288" s="163"/>
      <c r="DP288" s="163"/>
      <c r="DQ288" s="163"/>
      <c r="DR288" s="163"/>
      <c r="DS288" s="163"/>
      <c r="DT288" s="163"/>
      <c r="DU288" s="163"/>
      <c r="DV288" s="163"/>
      <c r="DW288" s="163"/>
      <c r="DX288" s="163"/>
      <c r="DY288" s="163"/>
      <c r="DZ288" s="163"/>
      <c r="EA288" s="163"/>
      <c r="EB288" s="163"/>
      <c r="EC288" s="163"/>
      <c r="ED288" s="163"/>
      <c r="EE288" s="163"/>
      <c r="EF288" s="163"/>
      <c r="EG288" s="163"/>
      <c r="EH288" s="163"/>
      <c r="EI288" s="163"/>
      <c r="EJ288" s="163"/>
      <c r="EK288" s="163"/>
      <c r="EL288" s="163"/>
      <c r="EM288" s="163"/>
      <c r="EN288" s="163"/>
      <c r="EO288" s="163"/>
      <c r="EP288" s="163"/>
      <c r="EQ288" s="163"/>
      <c r="ER288" s="163"/>
      <c r="ES288" s="163"/>
      <c r="ET288" s="163"/>
      <c r="EU288" s="163"/>
      <c r="EV288" s="163"/>
      <c r="EW288" s="163"/>
      <c r="EX288" s="163"/>
      <c r="EY288" s="163"/>
      <c r="EZ288" s="163"/>
      <c r="FA288" s="163"/>
      <c r="FB288" s="163"/>
      <c r="FC288" s="163"/>
      <c r="FD288" s="163"/>
      <c r="FE288" s="163"/>
      <c r="FF288" s="163"/>
      <c r="FG288" s="163"/>
      <c r="FH288" s="163"/>
      <c r="FI288" s="163"/>
      <c r="FJ288" s="163"/>
      <c r="FK288" s="163"/>
      <c r="FL288" s="163"/>
      <c r="FM288" s="163"/>
      <c r="FN288" s="163"/>
      <c r="FO288" s="163"/>
      <c r="FP288" s="163"/>
      <c r="FQ288" s="163"/>
      <c r="FR288" s="163"/>
      <c r="FS288" s="163"/>
      <c r="FT288" s="163"/>
      <c r="FU288" s="163"/>
      <c r="FV288" s="163"/>
      <c r="FW288" s="163"/>
      <c r="FX288" s="163"/>
      <c r="FY288" s="163"/>
      <c r="FZ288" s="163"/>
      <c r="GA288" s="163"/>
      <c r="GB288" s="163"/>
      <c r="GC288" s="163"/>
      <c r="GD288" s="163"/>
      <c r="GE288" s="163"/>
      <c r="GF288" s="163"/>
      <c r="GG288" s="163"/>
      <c r="GH288" s="163"/>
      <c r="GI288" s="163"/>
      <c r="GJ288" s="163"/>
      <c r="GK288" s="163"/>
      <c r="GL288" s="163"/>
      <c r="GM288" s="163"/>
      <c r="GN288" s="163"/>
      <c r="GO288" s="163"/>
      <c r="GP288" s="163"/>
      <c r="GQ288" s="163"/>
      <c r="GR288" s="163"/>
      <c r="GS288" s="163"/>
      <c r="GT288" s="163"/>
      <c r="GU288" s="163"/>
      <c r="GV288" s="163"/>
      <c r="GW288" s="163"/>
      <c r="GX288" s="163"/>
      <c r="GY288" s="163"/>
      <c r="GZ288" s="163"/>
      <c r="HA288" s="163"/>
      <c r="HB288" s="163"/>
      <c r="HC288" s="163"/>
      <c r="HD288" s="163"/>
      <c r="HE288" s="163"/>
      <c r="HF288" s="163"/>
    </row>
    <row r="289" spans="1:214" outlineLevel="1" x14ac:dyDescent="0.2">
      <c r="A289" s="163"/>
      <c r="B289" s="177" t="s">
        <v>249</v>
      </c>
      <c r="C289" s="173">
        <v>2026</v>
      </c>
      <c r="D289" s="163"/>
      <c r="E289" s="163" t="s">
        <v>79</v>
      </c>
      <c r="F289" s="163"/>
      <c r="G289" s="163"/>
      <c r="H289" s="163"/>
      <c r="I289" s="163"/>
      <c r="J289" s="70"/>
      <c r="K289" s="178"/>
      <c r="L289" s="178"/>
      <c r="M289" s="178"/>
      <c r="N289" s="178"/>
      <c r="O289" s="178"/>
      <c r="P289" s="178"/>
      <c r="Q289" s="178"/>
      <c r="R289" s="178"/>
      <c r="S289" s="178"/>
      <c r="T289" s="85">
        <f t="shared" si="27"/>
        <v>0.14470018071010979</v>
      </c>
      <c r="U289" s="85">
        <f t="shared" si="28"/>
        <v>0.12871741924367749</v>
      </c>
      <c r="V289" s="85">
        <f t="shared" si="29"/>
        <v>0.11450002298162347</v>
      </c>
      <c r="W289" s="85">
        <f t="shared" si="30"/>
        <v>0.10185299969363912</v>
      </c>
      <c r="X289" s="85">
        <f t="shared" si="31"/>
        <v>9.0602894885509475E-2</v>
      </c>
      <c r="Y289" s="163"/>
      <c r="Z289" s="163"/>
      <c r="AA289" s="163"/>
      <c r="AB289" s="163"/>
      <c r="AC289" s="163"/>
      <c r="AD289" s="163"/>
      <c r="AE289" s="163"/>
      <c r="AF289" s="163"/>
      <c r="AG289" s="163"/>
      <c r="AH289" s="163"/>
      <c r="AI289" s="163"/>
      <c r="AJ289" s="163"/>
      <c r="AK289" s="163"/>
      <c r="AL289" s="163"/>
      <c r="AM289" s="163"/>
      <c r="AN289" s="163"/>
      <c r="AO289" s="163"/>
      <c r="AP289" s="163"/>
      <c r="AQ289" s="163"/>
      <c r="AR289" s="163"/>
      <c r="AS289" s="163"/>
      <c r="AT289" s="163"/>
      <c r="AU289" s="163"/>
      <c r="AV289" s="163"/>
      <c r="AW289" s="163"/>
      <c r="AX289" s="163"/>
      <c r="AY289" s="163"/>
      <c r="AZ289" s="163"/>
      <c r="BA289" s="163"/>
      <c r="BB289" s="163"/>
      <c r="BC289" s="163"/>
      <c r="BD289" s="163"/>
      <c r="BE289" s="163"/>
      <c r="BF289" s="163"/>
      <c r="BG289" s="163"/>
      <c r="BH289" s="163"/>
      <c r="BI289" s="163"/>
      <c r="BJ289" s="163"/>
      <c r="BK289" s="163"/>
      <c r="BL289" s="163"/>
      <c r="BM289" s="163"/>
      <c r="BN289" s="163"/>
      <c r="BO289" s="163"/>
      <c r="BP289" s="163"/>
      <c r="BQ289" s="163"/>
      <c r="BR289" s="163"/>
      <c r="BS289" s="163"/>
      <c r="BT289" s="163"/>
      <c r="BU289" s="163"/>
      <c r="BV289" s="163"/>
      <c r="BW289" s="163"/>
      <c r="BX289" s="163"/>
      <c r="BY289" s="163"/>
      <c r="BZ289" s="163"/>
      <c r="CA289" s="163"/>
      <c r="CB289" s="163"/>
      <c r="CC289" s="163"/>
      <c r="CD289" s="163"/>
      <c r="CE289" s="163"/>
      <c r="CF289" s="163"/>
      <c r="CG289" s="163"/>
      <c r="CH289" s="163"/>
      <c r="CI289" s="163"/>
      <c r="CJ289" s="163"/>
      <c r="CK289" s="163"/>
      <c r="CL289" s="163"/>
      <c r="CM289" s="163"/>
      <c r="CN289" s="163"/>
      <c r="CO289" s="163"/>
      <c r="CP289" s="163"/>
      <c r="CQ289" s="163"/>
      <c r="CR289" s="163"/>
      <c r="CS289" s="163"/>
      <c r="CT289" s="163"/>
      <c r="CU289" s="163"/>
      <c r="CV289" s="163"/>
      <c r="CW289" s="163"/>
      <c r="CX289" s="163"/>
      <c r="CY289" s="163"/>
      <c r="CZ289" s="163"/>
      <c r="DA289" s="163"/>
      <c r="DB289" s="163"/>
      <c r="DC289" s="163"/>
      <c r="DD289" s="163"/>
      <c r="DE289" s="163"/>
      <c r="DF289" s="163"/>
      <c r="DG289" s="163"/>
      <c r="DH289" s="163"/>
      <c r="DI289" s="163"/>
      <c r="DJ289" s="163"/>
      <c r="DK289" s="163"/>
      <c r="DL289" s="163"/>
      <c r="DM289" s="163"/>
      <c r="DN289" s="163"/>
      <c r="DO289" s="163"/>
      <c r="DP289" s="163"/>
      <c r="DQ289" s="163"/>
      <c r="DR289" s="163"/>
      <c r="DS289" s="163"/>
      <c r="DT289" s="163"/>
      <c r="DU289" s="163"/>
      <c r="DV289" s="163"/>
      <c r="DW289" s="163"/>
      <c r="DX289" s="163"/>
      <c r="DY289" s="163"/>
      <c r="DZ289" s="163"/>
      <c r="EA289" s="163"/>
      <c r="EB289" s="163"/>
      <c r="EC289" s="163"/>
      <c r="ED289" s="163"/>
      <c r="EE289" s="163"/>
      <c r="EF289" s="163"/>
      <c r="EG289" s="163"/>
      <c r="EH289" s="163"/>
      <c r="EI289" s="163"/>
      <c r="EJ289" s="163"/>
      <c r="EK289" s="163"/>
      <c r="EL289" s="163"/>
      <c r="EM289" s="163"/>
      <c r="EN289" s="163"/>
      <c r="EO289" s="163"/>
      <c r="EP289" s="163"/>
      <c r="EQ289" s="163"/>
      <c r="ER289" s="163"/>
      <c r="ES289" s="163"/>
      <c r="ET289" s="163"/>
      <c r="EU289" s="163"/>
      <c r="EV289" s="163"/>
      <c r="EW289" s="163"/>
      <c r="EX289" s="163"/>
      <c r="EY289" s="163"/>
      <c r="EZ289" s="163"/>
      <c r="FA289" s="163"/>
      <c r="FB289" s="163"/>
      <c r="FC289" s="163"/>
      <c r="FD289" s="163"/>
      <c r="FE289" s="163"/>
      <c r="FF289" s="163"/>
      <c r="FG289" s="163"/>
      <c r="FH289" s="163"/>
      <c r="FI289" s="163"/>
      <c r="FJ289" s="163"/>
      <c r="FK289" s="163"/>
      <c r="FL289" s="163"/>
      <c r="FM289" s="163"/>
      <c r="FN289" s="163"/>
      <c r="FO289" s="163"/>
      <c r="FP289" s="163"/>
      <c r="FQ289" s="163"/>
      <c r="FR289" s="163"/>
      <c r="FS289" s="163"/>
      <c r="FT289" s="163"/>
      <c r="FU289" s="163"/>
      <c r="FV289" s="163"/>
      <c r="FW289" s="163"/>
      <c r="FX289" s="163"/>
      <c r="FY289" s="163"/>
      <c r="FZ289" s="163"/>
      <c r="GA289" s="163"/>
      <c r="GB289" s="163"/>
      <c r="GC289" s="163"/>
      <c r="GD289" s="163"/>
      <c r="GE289" s="163"/>
      <c r="GF289" s="163"/>
      <c r="GG289" s="163"/>
      <c r="GH289" s="163"/>
      <c r="GI289" s="163"/>
      <c r="GJ289" s="163"/>
      <c r="GK289" s="163"/>
      <c r="GL289" s="163"/>
      <c r="GM289" s="163"/>
      <c r="GN289" s="163"/>
      <c r="GO289" s="163"/>
      <c r="GP289" s="163"/>
      <c r="GQ289" s="163"/>
      <c r="GR289" s="163"/>
      <c r="GS289" s="163"/>
      <c r="GT289" s="163"/>
      <c r="GU289" s="163"/>
      <c r="GV289" s="163"/>
      <c r="GW289" s="163"/>
      <c r="GX289" s="163"/>
      <c r="GY289" s="163"/>
      <c r="GZ289" s="163"/>
      <c r="HA289" s="163"/>
      <c r="HB289" s="163"/>
      <c r="HC289" s="163"/>
      <c r="HD289" s="163"/>
      <c r="HE289" s="163"/>
      <c r="HF289" s="163"/>
    </row>
    <row r="290" spans="1:214" outlineLevel="1" x14ac:dyDescent="0.2">
      <c r="A290" s="163"/>
      <c r="B290" s="177" t="s">
        <v>249</v>
      </c>
      <c r="C290" s="173">
        <v>2027</v>
      </c>
      <c r="D290" s="163"/>
      <c r="E290" s="163" t="s">
        <v>79</v>
      </c>
      <c r="F290" s="163"/>
      <c r="G290" s="163"/>
      <c r="H290" s="163"/>
      <c r="I290" s="163"/>
      <c r="J290" s="70"/>
      <c r="K290" s="178"/>
      <c r="L290" s="178"/>
      <c r="M290" s="178"/>
      <c r="N290" s="178"/>
      <c r="O290" s="178"/>
      <c r="P290" s="178"/>
      <c r="Q290" s="178"/>
      <c r="R290" s="178"/>
      <c r="S290" s="178"/>
      <c r="T290" s="85">
        <f t="shared" si="27"/>
        <v>0.15304496562748066</v>
      </c>
      <c r="U290" s="85">
        <f t="shared" si="28"/>
        <v>0.13614048653658861</v>
      </c>
      <c r="V290" s="85">
        <f t="shared" si="29"/>
        <v>0.12110318035244846</v>
      </c>
      <c r="W290" s="85">
        <f t="shared" si="30"/>
        <v>0.10772680974322862</v>
      </c>
      <c r="X290" s="85">
        <f t="shared" si="31"/>
        <v>9.5827917183342132E-2</v>
      </c>
      <c r="Y290" s="163"/>
      <c r="Z290" s="163"/>
      <c r="AA290" s="163"/>
      <c r="AB290" s="163"/>
      <c r="AC290" s="163"/>
      <c r="AD290" s="163"/>
      <c r="AE290" s="163"/>
      <c r="AF290" s="163"/>
      <c r="AG290" s="163"/>
      <c r="AH290" s="163"/>
      <c r="AI290" s="163"/>
      <c r="AJ290" s="163"/>
      <c r="AK290" s="163"/>
      <c r="AL290" s="163"/>
      <c r="AM290" s="163"/>
      <c r="AN290" s="163"/>
      <c r="AO290" s="163"/>
      <c r="AP290" s="163"/>
      <c r="AQ290" s="163"/>
      <c r="AR290" s="163"/>
      <c r="AS290" s="163"/>
      <c r="AT290" s="163"/>
      <c r="AU290" s="163"/>
      <c r="AV290" s="163"/>
      <c r="AW290" s="163"/>
      <c r="AX290" s="163"/>
      <c r="AY290" s="163"/>
      <c r="AZ290" s="163"/>
      <c r="BA290" s="163"/>
      <c r="BB290" s="163"/>
      <c r="BC290" s="163"/>
      <c r="BD290" s="163"/>
      <c r="BE290" s="163"/>
      <c r="BF290" s="163"/>
      <c r="BG290" s="163"/>
      <c r="BH290" s="163"/>
      <c r="BI290" s="163"/>
      <c r="BJ290" s="163"/>
      <c r="BK290" s="163"/>
      <c r="BL290" s="163"/>
      <c r="BM290" s="163"/>
      <c r="BN290" s="163"/>
      <c r="BO290" s="163"/>
      <c r="BP290" s="163"/>
      <c r="BQ290" s="163"/>
      <c r="BR290" s="163"/>
      <c r="BS290" s="163"/>
      <c r="BT290" s="163"/>
      <c r="BU290" s="163"/>
      <c r="BV290" s="163"/>
      <c r="BW290" s="163"/>
      <c r="BX290" s="163"/>
      <c r="BY290" s="163"/>
      <c r="BZ290" s="163"/>
      <c r="CA290" s="163"/>
      <c r="CB290" s="163"/>
      <c r="CC290" s="163"/>
      <c r="CD290" s="163"/>
      <c r="CE290" s="163"/>
      <c r="CF290" s="163"/>
      <c r="CG290" s="163"/>
      <c r="CH290" s="163"/>
      <c r="CI290" s="163"/>
      <c r="CJ290" s="163"/>
      <c r="CK290" s="163"/>
      <c r="CL290" s="163"/>
      <c r="CM290" s="163"/>
      <c r="CN290" s="163"/>
      <c r="CO290" s="163"/>
      <c r="CP290" s="163"/>
      <c r="CQ290" s="163"/>
      <c r="CR290" s="163"/>
      <c r="CS290" s="163"/>
      <c r="CT290" s="163"/>
      <c r="CU290" s="163"/>
      <c r="CV290" s="163"/>
      <c r="CW290" s="163"/>
      <c r="CX290" s="163"/>
      <c r="CY290" s="163"/>
      <c r="CZ290" s="163"/>
      <c r="DA290" s="163"/>
      <c r="DB290" s="163"/>
      <c r="DC290" s="163"/>
      <c r="DD290" s="163"/>
      <c r="DE290" s="163"/>
      <c r="DF290" s="163"/>
      <c r="DG290" s="163"/>
      <c r="DH290" s="163"/>
      <c r="DI290" s="163"/>
      <c r="DJ290" s="163"/>
      <c r="DK290" s="163"/>
      <c r="DL290" s="163"/>
      <c r="DM290" s="163"/>
      <c r="DN290" s="163"/>
      <c r="DO290" s="163"/>
      <c r="DP290" s="163"/>
      <c r="DQ290" s="163"/>
      <c r="DR290" s="163"/>
      <c r="DS290" s="163"/>
      <c r="DT290" s="163"/>
      <c r="DU290" s="163"/>
      <c r="DV290" s="163"/>
      <c r="DW290" s="163"/>
      <c r="DX290" s="163"/>
      <c r="DY290" s="163"/>
      <c r="DZ290" s="163"/>
      <c r="EA290" s="163"/>
      <c r="EB290" s="163"/>
      <c r="EC290" s="163"/>
      <c r="ED290" s="163"/>
      <c r="EE290" s="163"/>
      <c r="EF290" s="163"/>
      <c r="EG290" s="163"/>
      <c r="EH290" s="163"/>
      <c r="EI290" s="163"/>
      <c r="EJ290" s="163"/>
      <c r="EK290" s="163"/>
      <c r="EL290" s="163"/>
      <c r="EM290" s="163"/>
      <c r="EN290" s="163"/>
      <c r="EO290" s="163"/>
      <c r="EP290" s="163"/>
      <c r="EQ290" s="163"/>
      <c r="ER290" s="163"/>
      <c r="ES290" s="163"/>
      <c r="ET290" s="163"/>
      <c r="EU290" s="163"/>
      <c r="EV290" s="163"/>
      <c r="EW290" s="163"/>
      <c r="EX290" s="163"/>
      <c r="EY290" s="163"/>
      <c r="EZ290" s="163"/>
      <c r="FA290" s="163"/>
      <c r="FB290" s="163"/>
      <c r="FC290" s="163"/>
      <c r="FD290" s="163"/>
      <c r="FE290" s="163"/>
      <c r="FF290" s="163"/>
      <c r="FG290" s="163"/>
      <c r="FH290" s="163"/>
      <c r="FI290" s="163"/>
      <c r="FJ290" s="163"/>
      <c r="FK290" s="163"/>
      <c r="FL290" s="163"/>
      <c r="FM290" s="163"/>
      <c r="FN290" s="163"/>
      <c r="FO290" s="163"/>
      <c r="FP290" s="163"/>
      <c r="FQ290" s="163"/>
      <c r="FR290" s="163"/>
      <c r="FS290" s="163"/>
      <c r="FT290" s="163"/>
      <c r="FU290" s="163"/>
      <c r="FV290" s="163"/>
      <c r="FW290" s="163"/>
      <c r="FX290" s="163"/>
      <c r="FY290" s="163"/>
      <c r="FZ290" s="163"/>
      <c r="GA290" s="163"/>
      <c r="GB290" s="163"/>
      <c r="GC290" s="163"/>
      <c r="GD290" s="163"/>
      <c r="GE290" s="163"/>
      <c r="GF290" s="163"/>
      <c r="GG290" s="163"/>
      <c r="GH290" s="163"/>
      <c r="GI290" s="163"/>
      <c r="GJ290" s="163"/>
      <c r="GK290" s="163"/>
      <c r="GL290" s="163"/>
      <c r="GM290" s="163"/>
      <c r="GN290" s="163"/>
      <c r="GO290" s="163"/>
      <c r="GP290" s="163"/>
      <c r="GQ290" s="163"/>
      <c r="GR290" s="163"/>
      <c r="GS290" s="163"/>
      <c r="GT290" s="163"/>
      <c r="GU290" s="163"/>
      <c r="GV290" s="163"/>
      <c r="GW290" s="163"/>
      <c r="GX290" s="163"/>
      <c r="GY290" s="163"/>
      <c r="GZ290" s="163"/>
      <c r="HA290" s="163"/>
      <c r="HB290" s="163"/>
      <c r="HC290" s="163"/>
      <c r="HD290" s="163"/>
      <c r="HE290" s="163"/>
      <c r="HF290" s="163"/>
    </row>
    <row r="291" spans="1:214" outlineLevel="1" x14ac:dyDescent="0.2">
      <c r="A291" s="163"/>
      <c r="B291" s="177" t="s">
        <v>249</v>
      </c>
      <c r="C291" s="173">
        <v>2028</v>
      </c>
      <c r="D291" s="163"/>
      <c r="E291" s="163" t="s">
        <v>79</v>
      </c>
      <c r="F291" s="163"/>
      <c r="G291" s="163"/>
      <c r="H291" s="163"/>
      <c r="I291" s="163"/>
      <c r="J291" s="70"/>
      <c r="K291" s="178"/>
      <c r="L291" s="178"/>
      <c r="M291" s="178"/>
      <c r="N291" s="178"/>
      <c r="O291" s="178"/>
      <c r="P291" s="178"/>
      <c r="Q291" s="178"/>
      <c r="R291" s="178"/>
      <c r="S291" s="178"/>
      <c r="T291" s="85"/>
      <c r="U291" s="85">
        <f t="shared" si="28"/>
        <v>0.16511327154248767</v>
      </c>
      <c r="V291" s="85">
        <f t="shared" si="29"/>
        <v>0.1468757958112534</v>
      </c>
      <c r="W291" s="85">
        <f t="shared" si="30"/>
        <v>0.13065272823715973</v>
      </c>
      <c r="X291" s="85">
        <f t="shared" si="31"/>
        <v>0.11622156871748658</v>
      </c>
      <c r="Y291" s="163"/>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c r="AX291" s="163"/>
      <c r="AY291" s="163"/>
      <c r="AZ291" s="163"/>
      <c r="BA291" s="163"/>
      <c r="BB291" s="163"/>
      <c r="BC291" s="163"/>
      <c r="BD291" s="163"/>
      <c r="BE291" s="163"/>
      <c r="BF291" s="163"/>
      <c r="BG291" s="163"/>
      <c r="BH291" s="163"/>
      <c r="BI291" s="163"/>
      <c r="BJ291" s="163"/>
      <c r="BK291" s="163"/>
      <c r="BL291" s="163"/>
      <c r="BM291" s="163"/>
      <c r="BN291" s="163"/>
      <c r="BO291" s="163"/>
      <c r="BP291" s="163"/>
      <c r="BQ291" s="163"/>
      <c r="BR291" s="163"/>
      <c r="BS291" s="163"/>
      <c r="BT291" s="163"/>
      <c r="BU291" s="163"/>
      <c r="BV291" s="163"/>
      <c r="BW291" s="163"/>
      <c r="BX291" s="163"/>
      <c r="BY291" s="163"/>
      <c r="BZ291" s="163"/>
      <c r="CA291" s="163"/>
      <c r="CB291" s="163"/>
      <c r="CC291" s="163"/>
      <c r="CD291" s="163"/>
      <c r="CE291" s="163"/>
      <c r="CF291" s="163"/>
      <c r="CG291" s="163"/>
      <c r="CH291" s="163"/>
      <c r="CI291" s="163"/>
      <c r="CJ291" s="163"/>
      <c r="CK291" s="163"/>
      <c r="CL291" s="163"/>
      <c r="CM291" s="163"/>
      <c r="CN291" s="163"/>
      <c r="CO291" s="163"/>
      <c r="CP291" s="163"/>
      <c r="CQ291" s="163"/>
      <c r="CR291" s="163"/>
      <c r="CS291" s="163"/>
      <c r="CT291" s="163"/>
      <c r="CU291" s="163"/>
      <c r="CV291" s="163"/>
      <c r="CW291" s="163"/>
      <c r="CX291" s="163"/>
      <c r="CY291" s="163"/>
      <c r="CZ291" s="163"/>
      <c r="DA291" s="163"/>
      <c r="DB291" s="163"/>
      <c r="DC291" s="163"/>
      <c r="DD291" s="163"/>
      <c r="DE291" s="163"/>
      <c r="DF291" s="163"/>
      <c r="DG291" s="163"/>
      <c r="DH291" s="163"/>
      <c r="DI291" s="163"/>
      <c r="DJ291" s="163"/>
      <c r="DK291" s="163"/>
      <c r="DL291" s="163"/>
      <c r="DM291" s="163"/>
      <c r="DN291" s="163"/>
      <c r="DO291" s="163"/>
      <c r="DP291" s="163"/>
      <c r="DQ291" s="163"/>
      <c r="DR291" s="163"/>
      <c r="DS291" s="163"/>
      <c r="DT291" s="163"/>
      <c r="DU291" s="163"/>
      <c r="DV291" s="163"/>
      <c r="DW291" s="163"/>
      <c r="DX291" s="163"/>
      <c r="DY291" s="163"/>
      <c r="DZ291" s="163"/>
      <c r="EA291" s="163"/>
      <c r="EB291" s="163"/>
      <c r="EC291" s="163"/>
      <c r="ED291" s="163"/>
      <c r="EE291" s="163"/>
      <c r="EF291" s="163"/>
      <c r="EG291" s="163"/>
      <c r="EH291" s="163"/>
      <c r="EI291" s="163"/>
      <c r="EJ291" s="163"/>
      <c r="EK291" s="163"/>
      <c r="EL291" s="163"/>
      <c r="EM291" s="163"/>
      <c r="EN291" s="163"/>
      <c r="EO291" s="163"/>
      <c r="EP291" s="163"/>
      <c r="EQ291" s="163"/>
      <c r="ER291" s="163"/>
      <c r="ES291" s="163"/>
      <c r="ET291" s="163"/>
      <c r="EU291" s="163"/>
      <c r="EV291" s="163"/>
      <c r="EW291" s="163"/>
      <c r="EX291" s="163"/>
      <c r="EY291" s="163"/>
      <c r="EZ291" s="163"/>
      <c r="FA291" s="163"/>
      <c r="FB291" s="163"/>
      <c r="FC291" s="163"/>
      <c r="FD291" s="163"/>
      <c r="FE291" s="163"/>
      <c r="FF291" s="163"/>
      <c r="FG291" s="163"/>
      <c r="FH291" s="163"/>
      <c r="FI291" s="163"/>
      <c r="FJ291" s="163"/>
      <c r="FK291" s="163"/>
      <c r="FL291" s="163"/>
      <c r="FM291" s="163"/>
      <c r="FN291" s="163"/>
      <c r="FO291" s="163"/>
      <c r="FP291" s="163"/>
      <c r="FQ291" s="163"/>
      <c r="FR291" s="163"/>
      <c r="FS291" s="163"/>
      <c r="FT291" s="163"/>
      <c r="FU291" s="163"/>
      <c r="FV291" s="163"/>
      <c r="FW291" s="163"/>
      <c r="FX291" s="163"/>
      <c r="FY291" s="163"/>
      <c r="FZ291" s="163"/>
      <c r="GA291" s="163"/>
      <c r="GB291" s="163"/>
      <c r="GC291" s="163"/>
      <c r="GD291" s="163"/>
      <c r="GE291" s="163"/>
      <c r="GF291" s="163"/>
      <c r="GG291" s="163"/>
      <c r="GH291" s="163"/>
      <c r="GI291" s="163"/>
      <c r="GJ291" s="163"/>
      <c r="GK291" s="163"/>
      <c r="GL291" s="163"/>
      <c r="GM291" s="163"/>
      <c r="GN291" s="163"/>
      <c r="GO291" s="163"/>
      <c r="GP291" s="163"/>
      <c r="GQ291" s="163"/>
      <c r="GR291" s="163"/>
      <c r="GS291" s="163"/>
      <c r="GT291" s="163"/>
      <c r="GU291" s="163"/>
      <c r="GV291" s="163"/>
      <c r="GW291" s="163"/>
      <c r="GX291" s="163"/>
      <c r="GY291" s="163"/>
      <c r="GZ291" s="163"/>
      <c r="HA291" s="163"/>
      <c r="HB291" s="163"/>
      <c r="HC291" s="163"/>
      <c r="HD291" s="163"/>
      <c r="HE291" s="163"/>
      <c r="HF291" s="163"/>
    </row>
    <row r="292" spans="1:214" outlineLevel="1" x14ac:dyDescent="0.2">
      <c r="A292" s="163"/>
      <c r="B292" s="177" t="s">
        <v>249</v>
      </c>
      <c r="C292" s="173">
        <v>2029</v>
      </c>
      <c r="D292" s="163"/>
      <c r="E292" s="163" t="s">
        <v>79</v>
      </c>
      <c r="F292" s="163"/>
      <c r="G292" s="163"/>
      <c r="H292" s="163"/>
      <c r="I292" s="163"/>
      <c r="J292" s="70"/>
      <c r="K292" s="178"/>
      <c r="L292" s="178"/>
      <c r="M292" s="178"/>
      <c r="N292" s="178"/>
      <c r="O292" s="178"/>
      <c r="P292" s="178"/>
      <c r="Q292" s="178"/>
      <c r="R292" s="178"/>
      <c r="S292" s="178"/>
      <c r="T292" s="85"/>
      <c r="U292" s="85"/>
      <c r="V292" s="85">
        <f t="shared" si="29"/>
        <v>0.16331120369449872</v>
      </c>
      <c r="W292" s="85">
        <f t="shared" si="30"/>
        <v>0.1452727741594709</v>
      </c>
      <c r="X292" s="85">
        <f t="shared" si="31"/>
        <v>0.12922676726740426</v>
      </c>
      <c r="Y292" s="163"/>
      <c r="Z292" s="163"/>
      <c r="AA292" s="163"/>
      <c r="AB292" s="163"/>
      <c r="AC292" s="163"/>
      <c r="AD292" s="163"/>
      <c r="AE292" s="163"/>
      <c r="AF292" s="163"/>
      <c r="AG292" s="163"/>
      <c r="AH292" s="163"/>
      <c r="AI292" s="163"/>
      <c r="AJ292" s="163"/>
      <c r="AK292" s="163"/>
      <c r="AL292" s="163"/>
      <c r="AM292" s="163"/>
      <c r="AN292" s="163"/>
      <c r="AO292" s="163"/>
      <c r="AP292" s="163"/>
      <c r="AQ292" s="163"/>
      <c r="AR292" s="163"/>
      <c r="AS292" s="163"/>
      <c r="AT292" s="163"/>
      <c r="AU292" s="163"/>
      <c r="AV292" s="163"/>
      <c r="AW292" s="163"/>
      <c r="AX292" s="163"/>
      <c r="AY292" s="163"/>
      <c r="AZ292" s="163"/>
      <c r="BA292" s="163"/>
      <c r="BB292" s="163"/>
      <c r="BC292" s="163"/>
      <c r="BD292" s="163"/>
      <c r="BE292" s="163"/>
      <c r="BF292" s="163"/>
      <c r="BG292" s="163"/>
      <c r="BH292" s="163"/>
      <c r="BI292" s="163"/>
      <c r="BJ292" s="163"/>
      <c r="BK292" s="163"/>
      <c r="BL292" s="163"/>
      <c r="BM292" s="163"/>
      <c r="BN292" s="163"/>
      <c r="BO292" s="163"/>
      <c r="BP292" s="163"/>
      <c r="BQ292" s="163"/>
      <c r="BR292" s="163"/>
      <c r="BS292" s="163"/>
      <c r="BT292" s="163"/>
      <c r="BU292" s="163"/>
      <c r="BV292" s="163"/>
      <c r="BW292" s="163"/>
      <c r="BX292" s="163"/>
      <c r="BY292" s="163"/>
      <c r="BZ292" s="163"/>
      <c r="CA292" s="163"/>
      <c r="CB292" s="163"/>
      <c r="CC292" s="163"/>
      <c r="CD292" s="163"/>
      <c r="CE292" s="163"/>
      <c r="CF292" s="163"/>
      <c r="CG292" s="163"/>
      <c r="CH292" s="163"/>
      <c r="CI292" s="163"/>
      <c r="CJ292" s="163"/>
      <c r="CK292" s="163"/>
      <c r="CL292" s="163"/>
      <c r="CM292" s="163"/>
      <c r="CN292" s="163"/>
      <c r="CO292" s="163"/>
      <c r="CP292" s="163"/>
      <c r="CQ292" s="163"/>
      <c r="CR292" s="163"/>
      <c r="CS292" s="163"/>
      <c r="CT292" s="163"/>
      <c r="CU292" s="163"/>
      <c r="CV292" s="163"/>
      <c r="CW292" s="163"/>
      <c r="CX292" s="163"/>
      <c r="CY292" s="163"/>
      <c r="CZ292" s="163"/>
      <c r="DA292" s="163"/>
      <c r="DB292" s="163"/>
      <c r="DC292" s="163"/>
      <c r="DD292" s="163"/>
      <c r="DE292" s="163"/>
      <c r="DF292" s="163"/>
      <c r="DG292" s="163"/>
      <c r="DH292" s="163"/>
      <c r="DI292" s="163"/>
      <c r="DJ292" s="163"/>
      <c r="DK292" s="163"/>
      <c r="DL292" s="163"/>
      <c r="DM292" s="163"/>
      <c r="DN292" s="163"/>
      <c r="DO292" s="163"/>
      <c r="DP292" s="163"/>
      <c r="DQ292" s="163"/>
      <c r="DR292" s="163"/>
      <c r="DS292" s="163"/>
      <c r="DT292" s="163"/>
      <c r="DU292" s="163"/>
      <c r="DV292" s="163"/>
      <c r="DW292" s="163"/>
      <c r="DX292" s="163"/>
      <c r="DY292" s="163"/>
      <c r="DZ292" s="163"/>
      <c r="EA292" s="163"/>
      <c r="EB292" s="163"/>
      <c r="EC292" s="163"/>
      <c r="ED292" s="163"/>
      <c r="EE292" s="163"/>
      <c r="EF292" s="163"/>
      <c r="EG292" s="163"/>
      <c r="EH292" s="163"/>
      <c r="EI292" s="163"/>
      <c r="EJ292" s="163"/>
      <c r="EK292" s="163"/>
      <c r="EL292" s="163"/>
      <c r="EM292" s="163"/>
      <c r="EN292" s="163"/>
      <c r="EO292" s="163"/>
      <c r="EP292" s="163"/>
      <c r="EQ292" s="163"/>
      <c r="ER292" s="163"/>
      <c r="ES292" s="163"/>
      <c r="ET292" s="163"/>
      <c r="EU292" s="163"/>
      <c r="EV292" s="163"/>
      <c r="EW292" s="163"/>
      <c r="EX292" s="163"/>
      <c r="EY292" s="163"/>
      <c r="EZ292" s="163"/>
      <c r="FA292" s="163"/>
      <c r="FB292" s="163"/>
      <c r="FC292" s="163"/>
      <c r="FD292" s="163"/>
      <c r="FE292" s="163"/>
      <c r="FF292" s="163"/>
      <c r="FG292" s="163"/>
      <c r="FH292" s="163"/>
      <c r="FI292" s="163"/>
      <c r="FJ292" s="163"/>
      <c r="FK292" s="163"/>
      <c r="FL292" s="163"/>
      <c r="FM292" s="163"/>
      <c r="FN292" s="163"/>
      <c r="FO292" s="163"/>
      <c r="FP292" s="163"/>
      <c r="FQ292" s="163"/>
      <c r="FR292" s="163"/>
      <c r="FS292" s="163"/>
      <c r="FT292" s="163"/>
      <c r="FU292" s="163"/>
      <c r="FV292" s="163"/>
      <c r="FW292" s="163"/>
      <c r="FX292" s="163"/>
      <c r="FY292" s="163"/>
      <c r="FZ292" s="163"/>
      <c r="GA292" s="163"/>
      <c r="GB292" s="163"/>
      <c r="GC292" s="163"/>
      <c r="GD292" s="163"/>
      <c r="GE292" s="163"/>
      <c r="GF292" s="163"/>
      <c r="GG292" s="163"/>
      <c r="GH292" s="163"/>
      <c r="GI292" s="163"/>
      <c r="GJ292" s="163"/>
      <c r="GK292" s="163"/>
      <c r="GL292" s="163"/>
      <c r="GM292" s="163"/>
      <c r="GN292" s="163"/>
      <c r="GO292" s="163"/>
      <c r="GP292" s="163"/>
      <c r="GQ292" s="163"/>
      <c r="GR292" s="163"/>
      <c r="GS292" s="163"/>
      <c r="GT292" s="163"/>
      <c r="GU292" s="163"/>
      <c r="GV292" s="163"/>
      <c r="GW292" s="163"/>
      <c r="GX292" s="163"/>
      <c r="GY292" s="163"/>
      <c r="GZ292" s="163"/>
      <c r="HA292" s="163"/>
      <c r="HB292" s="163"/>
      <c r="HC292" s="163"/>
      <c r="HD292" s="163"/>
      <c r="HE292" s="163"/>
      <c r="HF292" s="163"/>
    </row>
    <row r="293" spans="1:214" outlineLevel="1" x14ac:dyDescent="0.2">
      <c r="A293" s="163"/>
      <c r="B293" s="177" t="s">
        <v>249</v>
      </c>
      <c r="C293" s="173">
        <v>2030</v>
      </c>
      <c r="D293" s="163"/>
      <c r="E293" s="163" t="s">
        <v>79</v>
      </c>
      <c r="F293" s="163"/>
      <c r="G293" s="163"/>
      <c r="H293" s="163"/>
      <c r="I293" s="163"/>
      <c r="J293" s="70"/>
      <c r="K293" s="178"/>
      <c r="L293" s="178"/>
      <c r="M293" s="178"/>
      <c r="N293" s="178"/>
      <c r="O293" s="178"/>
      <c r="P293" s="178"/>
      <c r="Q293" s="178"/>
      <c r="R293" s="178"/>
      <c r="S293" s="178"/>
      <c r="T293" s="85"/>
      <c r="U293" s="85"/>
      <c r="V293" s="85"/>
      <c r="W293" s="85">
        <f t="shared" si="30"/>
        <v>0.16534400419139497</v>
      </c>
      <c r="X293" s="85">
        <f t="shared" si="31"/>
        <v>0.1470810430400879</v>
      </c>
      <c r="Y293" s="163"/>
      <c r="Z293" s="163"/>
      <c r="AA293" s="163"/>
      <c r="AB293" s="163"/>
      <c r="AC293" s="163"/>
      <c r="AD293" s="163"/>
      <c r="AE293" s="163"/>
      <c r="AF293" s="163"/>
      <c r="AG293" s="163"/>
      <c r="AH293" s="163"/>
      <c r="AI293" s="163"/>
      <c r="AJ293" s="163"/>
      <c r="AK293" s="163"/>
      <c r="AL293" s="163"/>
      <c r="AM293" s="163"/>
      <c r="AN293" s="163"/>
      <c r="AO293" s="163"/>
      <c r="AP293" s="163"/>
      <c r="AQ293" s="163"/>
      <c r="AR293" s="163"/>
      <c r="AS293" s="163"/>
      <c r="AT293" s="163"/>
      <c r="AU293" s="163"/>
      <c r="AV293" s="163"/>
      <c r="AW293" s="163"/>
      <c r="AX293" s="163"/>
      <c r="AY293" s="163"/>
      <c r="AZ293" s="163"/>
      <c r="BA293" s="163"/>
      <c r="BB293" s="163"/>
      <c r="BC293" s="163"/>
      <c r="BD293" s="163"/>
      <c r="BE293" s="163"/>
      <c r="BF293" s="163"/>
      <c r="BG293" s="163"/>
      <c r="BH293" s="163"/>
      <c r="BI293" s="163"/>
      <c r="BJ293" s="163"/>
      <c r="BK293" s="163"/>
      <c r="BL293" s="163"/>
      <c r="BM293" s="163"/>
      <c r="BN293" s="163"/>
      <c r="BO293" s="163"/>
      <c r="BP293" s="163"/>
      <c r="BQ293" s="163"/>
      <c r="BR293" s="163"/>
      <c r="BS293" s="163"/>
      <c r="BT293" s="163"/>
      <c r="BU293" s="163"/>
      <c r="BV293" s="163"/>
      <c r="BW293" s="163"/>
      <c r="BX293" s="163"/>
      <c r="BY293" s="163"/>
      <c r="BZ293" s="163"/>
      <c r="CA293" s="163"/>
      <c r="CB293" s="163"/>
      <c r="CC293" s="163"/>
      <c r="CD293" s="163"/>
      <c r="CE293" s="163"/>
      <c r="CF293" s="163"/>
      <c r="CG293" s="163"/>
      <c r="CH293" s="163"/>
      <c r="CI293" s="163"/>
      <c r="CJ293" s="163"/>
      <c r="CK293" s="163"/>
      <c r="CL293" s="163"/>
      <c r="CM293" s="163"/>
      <c r="CN293" s="163"/>
      <c r="CO293" s="163"/>
      <c r="CP293" s="163"/>
      <c r="CQ293" s="163"/>
      <c r="CR293" s="163"/>
      <c r="CS293" s="163"/>
      <c r="CT293" s="163"/>
      <c r="CU293" s="163"/>
      <c r="CV293" s="163"/>
      <c r="CW293" s="163"/>
      <c r="CX293" s="163"/>
      <c r="CY293" s="163"/>
      <c r="CZ293" s="163"/>
      <c r="DA293" s="163"/>
      <c r="DB293" s="163"/>
      <c r="DC293" s="163"/>
      <c r="DD293" s="163"/>
      <c r="DE293" s="163"/>
      <c r="DF293" s="163"/>
      <c r="DG293" s="163"/>
      <c r="DH293" s="163"/>
      <c r="DI293" s="163"/>
      <c r="DJ293" s="163"/>
      <c r="DK293" s="163"/>
      <c r="DL293" s="163"/>
      <c r="DM293" s="163"/>
      <c r="DN293" s="163"/>
      <c r="DO293" s="163"/>
      <c r="DP293" s="163"/>
      <c r="DQ293" s="163"/>
      <c r="DR293" s="163"/>
      <c r="DS293" s="163"/>
      <c r="DT293" s="163"/>
      <c r="DU293" s="163"/>
      <c r="DV293" s="163"/>
      <c r="DW293" s="163"/>
      <c r="DX293" s="163"/>
      <c r="DY293" s="163"/>
      <c r="DZ293" s="163"/>
      <c r="EA293" s="163"/>
      <c r="EB293" s="163"/>
      <c r="EC293" s="163"/>
      <c r="ED293" s="163"/>
      <c r="EE293" s="163"/>
      <c r="EF293" s="163"/>
      <c r="EG293" s="163"/>
      <c r="EH293" s="163"/>
      <c r="EI293" s="163"/>
      <c r="EJ293" s="163"/>
      <c r="EK293" s="163"/>
      <c r="EL293" s="163"/>
      <c r="EM293" s="163"/>
      <c r="EN293" s="163"/>
      <c r="EO293" s="163"/>
      <c r="EP293" s="163"/>
      <c r="EQ293" s="163"/>
      <c r="ER293" s="163"/>
      <c r="ES293" s="163"/>
      <c r="ET293" s="163"/>
      <c r="EU293" s="163"/>
      <c r="EV293" s="163"/>
      <c r="EW293" s="163"/>
      <c r="EX293" s="163"/>
      <c r="EY293" s="163"/>
      <c r="EZ293" s="163"/>
      <c r="FA293" s="163"/>
      <c r="FB293" s="163"/>
      <c r="FC293" s="163"/>
      <c r="FD293" s="163"/>
      <c r="FE293" s="163"/>
      <c r="FF293" s="163"/>
      <c r="FG293" s="163"/>
      <c r="FH293" s="163"/>
      <c r="FI293" s="163"/>
      <c r="FJ293" s="163"/>
      <c r="FK293" s="163"/>
      <c r="FL293" s="163"/>
      <c r="FM293" s="163"/>
      <c r="FN293" s="163"/>
      <c r="FO293" s="163"/>
      <c r="FP293" s="163"/>
      <c r="FQ293" s="163"/>
      <c r="FR293" s="163"/>
      <c r="FS293" s="163"/>
      <c r="FT293" s="163"/>
      <c r="FU293" s="163"/>
      <c r="FV293" s="163"/>
      <c r="FW293" s="163"/>
      <c r="FX293" s="163"/>
      <c r="FY293" s="163"/>
      <c r="FZ293" s="163"/>
      <c r="GA293" s="163"/>
      <c r="GB293" s="163"/>
      <c r="GC293" s="163"/>
      <c r="GD293" s="163"/>
      <c r="GE293" s="163"/>
      <c r="GF293" s="163"/>
      <c r="GG293" s="163"/>
      <c r="GH293" s="163"/>
      <c r="GI293" s="163"/>
      <c r="GJ293" s="163"/>
      <c r="GK293" s="163"/>
      <c r="GL293" s="163"/>
      <c r="GM293" s="163"/>
      <c r="GN293" s="163"/>
      <c r="GO293" s="163"/>
      <c r="GP293" s="163"/>
      <c r="GQ293" s="163"/>
      <c r="GR293" s="163"/>
      <c r="GS293" s="163"/>
      <c r="GT293" s="163"/>
      <c r="GU293" s="163"/>
      <c r="GV293" s="163"/>
      <c r="GW293" s="163"/>
      <c r="GX293" s="163"/>
      <c r="GY293" s="163"/>
      <c r="GZ293" s="163"/>
      <c r="HA293" s="163"/>
      <c r="HB293" s="163"/>
      <c r="HC293" s="163"/>
      <c r="HD293" s="163"/>
      <c r="HE293" s="163"/>
      <c r="HF293" s="163"/>
    </row>
    <row r="294" spans="1:214" outlineLevel="1" x14ac:dyDescent="0.2">
      <c r="A294" s="163"/>
      <c r="B294" s="177" t="s">
        <v>249</v>
      </c>
      <c r="C294" s="173">
        <v>2031</v>
      </c>
      <c r="D294" s="163"/>
      <c r="E294" s="163" t="s">
        <v>79</v>
      </c>
      <c r="F294" s="163"/>
      <c r="G294" s="163"/>
      <c r="H294" s="163"/>
      <c r="I294" s="163"/>
      <c r="J294" s="70"/>
      <c r="K294" s="178"/>
      <c r="L294" s="178"/>
      <c r="M294" s="178"/>
      <c r="N294" s="178"/>
      <c r="O294" s="178"/>
      <c r="P294" s="178"/>
      <c r="Q294" s="178"/>
      <c r="R294" s="178"/>
      <c r="S294" s="178"/>
      <c r="T294" s="85"/>
      <c r="U294" s="85"/>
      <c r="V294" s="85"/>
      <c r="W294" s="85"/>
      <c r="X294" s="85">
        <f t="shared" si="31"/>
        <v>0.15341043604521939</v>
      </c>
      <c r="Y294" s="163"/>
      <c r="Z294" s="163"/>
      <c r="AA294" s="163"/>
      <c r="AB294" s="163"/>
      <c r="AC294" s="163"/>
      <c r="AD294" s="163"/>
      <c r="AE294" s="163"/>
      <c r="AF294" s="163"/>
      <c r="AG294" s="163"/>
      <c r="AH294" s="163"/>
      <c r="AI294" s="163"/>
      <c r="AJ294" s="163"/>
      <c r="AK294" s="163"/>
      <c r="AL294" s="163"/>
      <c r="AM294" s="163"/>
      <c r="AN294" s="163"/>
      <c r="AO294" s="163"/>
      <c r="AP294" s="163"/>
      <c r="AQ294" s="163"/>
      <c r="AR294" s="163"/>
      <c r="AS294" s="163"/>
      <c r="AT294" s="163"/>
      <c r="AU294" s="163"/>
      <c r="AV294" s="163"/>
      <c r="AW294" s="163"/>
      <c r="AX294" s="163"/>
      <c r="AY294" s="163"/>
      <c r="AZ294" s="163"/>
      <c r="BA294" s="163"/>
      <c r="BB294" s="163"/>
      <c r="BC294" s="163"/>
      <c r="BD294" s="163"/>
      <c r="BE294" s="163"/>
      <c r="BF294" s="163"/>
      <c r="BG294" s="163"/>
      <c r="BH294" s="163"/>
      <c r="BI294" s="163"/>
      <c r="BJ294" s="163"/>
      <c r="BK294" s="163"/>
      <c r="BL294" s="163"/>
      <c r="BM294" s="163"/>
      <c r="BN294" s="163"/>
      <c r="BO294" s="163"/>
      <c r="BP294" s="163"/>
      <c r="BQ294" s="163"/>
      <c r="BR294" s="163"/>
      <c r="BS294" s="163"/>
      <c r="BT294" s="163"/>
      <c r="BU294" s="163"/>
      <c r="BV294" s="163"/>
      <c r="BW294" s="163"/>
      <c r="BX294" s="163"/>
      <c r="BY294" s="163"/>
      <c r="BZ294" s="163"/>
      <c r="CA294" s="163"/>
      <c r="CB294" s="163"/>
      <c r="CC294" s="163"/>
      <c r="CD294" s="163"/>
      <c r="CE294" s="163"/>
      <c r="CF294" s="163"/>
      <c r="CG294" s="163"/>
      <c r="CH294" s="163"/>
      <c r="CI294" s="163"/>
      <c r="CJ294" s="163"/>
      <c r="CK294" s="163"/>
      <c r="CL294" s="163"/>
      <c r="CM294" s="163"/>
      <c r="CN294" s="163"/>
      <c r="CO294" s="163"/>
      <c r="CP294" s="163"/>
      <c r="CQ294" s="163"/>
      <c r="CR294" s="163"/>
      <c r="CS294" s="163"/>
      <c r="CT294" s="163"/>
      <c r="CU294" s="163"/>
      <c r="CV294" s="163"/>
      <c r="CW294" s="163"/>
      <c r="CX294" s="163"/>
      <c r="CY294" s="163"/>
      <c r="CZ294" s="163"/>
      <c r="DA294" s="163"/>
      <c r="DB294" s="163"/>
      <c r="DC294" s="163"/>
      <c r="DD294" s="163"/>
      <c r="DE294" s="163"/>
      <c r="DF294" s="163"/>
      <c r="DG294" s="163"/>
      <c r="DH294" s="163"/>
      <c r="DI294" s="163"/>
      <c r="DJ294" s="163"/>
      <c r="DK294" s="163"/>
      <c r="DL294" s="163"/>
      <c r="DM294" s="163"/>
      <c r="DN294" s="163"/>
      <c r="DO294" s="163"/>
      <c r="DP294" s="163"/>
      <c r="DQ294" s="163"/>
      <c r="DR294" s="163"/>
      <c r="DS294" s="163"/>
      <c r="DT294" s="163"/>
      <c r="DU294" s="163"/>
      <c r="DV294" s="163"/>
      <c r="DW294" s="163"/>
      <c r="DX294" s="163"/>
      <c r="DY294" s="163"/>
      <c r="DZ294" s="163"/>
      <c r="EA294" s="163"/>
      <c r="EB294" s="163"/>
      <c r="EC294" s="163"/>
      <c r="ED294" s="163"/>
      <c r="EE294" s="163"/>
      <c r="EF294" s="163"/>
      <c r="EG294" s="163"/>
      <c r="EH294" s="163"/>
      <c r="EI294" s="163"/>
      <c r="EJ294" s="163"/>
      <c r="EK294" s="163"/>
      <c r="EL294" s="163"/>
      <c r="EM294" s="163"/>
      <c r="EN294" s="163"/>
      <c r="EO294" s="163"/>
      <c r="EP294" s="163"/>
      <c r="EQ294" s="163"/>
      <c r="ER294" s="163"/>
      <c r="ES294" s="163"/>
      <c r="ET294" s="163"/>
      <c r="EU294" s="163"/>
      <c r="EV294" s="163"/>
      <c r="EW294" s="163"/>
      <c r="EX294" s="163"/>
      <c r="EY294" s="163"/>
      <c r="EZ294" s="163"/>
      <c r="FA294" s="163"/>
      <c r="FB294" s="163"/>
      <c r="FC294" s="163"/>
      <c r="FD294" s="163"/>
      <c r="FE294" s="163"/>
      <c r="FF294" s="163"/>
      <c r="FG294" s="163"/>
      <c r="FH294" s="163"/>
      <c r="FI294" s="163"/>
      <c r="FJ294" s="163"/>
      <c r="FK294" s="163"/>
      <c r="FL294" s="163"/>
      <c r="FM294" s="163"/>
      <c r="FN294" s="163"/>
      <c r="FO294" s="163"/>
      <c r="FP294" s="163"/>
      <c r="FQ294" s="163"/>
      <c r="FR294" s="163"/>
      <c r="FS294" s="163"/>
      <c r="FT294" s="163"/>
      <c r="FU294" s="163"/>
      <c r="FV294" s="163"/>
      <c r="FW294" s="163"/>
      <c r="FX294" s="163"/>
      <c r="FY294" s="163"/>
      <c r="FZ294" s="163"/>
      <c r="GA294" s="163"/>
      <c r="GB294" s="163"/>
      <c r="GC294" s="163"/>
      <c r="GD294" s="163"/>
      <c r="GE294" s="163"/>
      <c r="GF294" s="163"/>
      <c r="GG294" s="163"/>
      <c r="GH294" s="163"/>
      <c r="GI294" s="163"/>
      <c r="GJ294" s="163"/>
      <c r="GK294" s="163"/>
      <c r="GL294" s="163"/>
      <c r="GM294" s="163"/>
      <c r="GN294" s="163"/>
      <c r="GO294" s="163"/>
      <c r="GP294" s="163"/>
      <c r="GQ294" s="163"/>
      <c r="GR294" s="163"/>
      <c r="GS294" s="163"/>
      <c r="GT294" s="163"/>
      <c r="GU294" s="163"/>
      <c r="GV294" s="163"/>
      <c r="GW294" s="163"/>
      <c r="GX294" s="163"/>
      <c r="GY294" s="163"/>
      <c r="GZ294" s="163"/>
      <c r="HA294" s="163"/>
      <c r="HB294" s="163"/>
      <c r="HC294" s="163"/>
      <c r="HD294" s="163"/>
      <c r="HE294" s="163"/>
      <c r="HF294" s="163"/>
    </row>
    <row r="295" spans="1:214" outlineLevel="1" x14ac:dyDescent="0.2">
      <c r="A295" s="163"/>
      <c r="B295" s="173" t="s">
        <v>153</v>
      </c>
      <c r="C295" s="173"/>
      <c r="D295" s="163"/>
      <c r="E295" s="163"/>
      <c r="F295" s="163"/>
      <c r="G295" s="163"/>
      <c r="H295" s="163"/>
      <c r="I295" s="163"/>
      <c r="J295" s="163"/>
      <c r="K295" s="176"/>
      <c r="L295" s="176"/>
      <c r="M295" s="176"/>
      <c r="N295" s="176"/>
      <c r="O295" s="176"/>
      <c r="P295" s="176"/>
      <c r="Q295" s="176"/>
      <c r="R295" s="176"/>
      <c r="S295" s="176"/>
      <c r="T295" s="176">
        <f>SUM(T281:T294)</f>
        <v>1</v>
      </c>
      <c r="U295" s="176">
        <f>SUM(U281:U294)</f>
        <v>1</v>
      </c>
      <c r="V295" s="176">
        <f>SUM(V281:V294)</f>
        <v>1</v>
      </c>
      <c r="W295" s="176">
        <f>SUM(W281:W294)</f>
        <v>0.99999999999999989</v>
      </c>
      <c r="X295" s="176">
        <f>SUM(X281:X294)</f>
        <v>0.99999999999999989</v>
      </c>
      <c r="Y295" s="163"/>
      <c r="Z295" s="163"/>
      <c r="AA295" s="163"/>
      <c r="AB295" s="163"/>
      <c r="AC295" s="163"/>
      <c r="AD295" s="163"/>
      <c r="AE295" s="163"/>
      <c r="AF295" s="163"/>
      <c r="AG295" s="163"/>
      <c r="AH295" s="163"/>
      <c r="AI295" s="163"/>
      <c r="AJ295" s="163"/>
      <c r="AK295" s="163"/>
      <c r="AL295" s="163"/>
      <c r="AM295" s="163"/>
      <c r="AN295" s="163"/>
      <c r="AO295" s="163"/>
      <c r="AP295" s="163"/>
      <c r="AQ295" s="163"/>
      <c r="AR295" s="163"/>
      <c r="AS295" s="163"/>
      <c r="AT295" s="163"/>
      <c r="AU295" s="163"/>
      <c r="AV295" s="163"/>
      <c r="AW295" s="163"/>
      <c r="AX295" s="163"/>
      <c r="AY295" s="163"/>
      <c r="AZ295" s="163"/>
      <c r="BA295" s="163"/>
      <c r="BB295" s="163"/>
      <c r="BC295" s="163"/>
      <c r="BD295" s="163"/>
      <c r="BE295" s="163"/>
      <c r="BF295" s="163"/>
      <c r="BG295" s="163"/>
      <c r="BH295" s="163"/>
      <c r="BI295" s="163"/>
      <c r="BJ295" s="163"/>
      <c r="BK295" s="163"/>
      <c r="BL295" s="163"/>
      <c r="BM295" s="163"/>
      <c r="BN295" s="163"/>
      <c r="BO295" s="163"/>
      <c r="BP295" s="163"/>
      <c r="BQ295" s="163"/>
      <c r="BR295" s="163"/>
      <c r="BS295" s="163"/>
      <c r="BT295" s="163"/>
      <c r="BU295" s="163"/>
      <c r="BV295" s="163"/>
      <c r="BW295" s="163"/>
      <c r="BX295" s="163"/>
      <c r="BY295" s="163"/>
      <c r="BZ295" s="163"/>
      <c r="CA295" s="163"/>
      <c r="CB295" s="163"/>
      <c r="CC295" s="163"/>
      <c r="CD295" s="163"/>
      <c r="CE295" s="163"/>
      <c r="CF295" s="163"/>
      <c r="CG295" s="163"/>
      <c r="CH295" s="163"/>
      <c r="CI295" s="163"/>
      <c r="CJ295" s="163"/>
      <c r="CK295" s="163"/>
      <c r="CL295" s="163"/>
      <c r="CM295" s="163"/>
      <c r="CN295" s="163"/>
      <c r="CO295" s="163"/>
      <c r="CP295" s="163"/>
      <c r="CQ295" s="163"/>
      <c r="CR295" s="163"/>
      <c r="CS295" s="163"/>
      <c r="CT295" s="163"/>
      <c r="CU295" s="163"/>
      <c r="CV295" s="163"/>
      <c r="CW295" s="163"/>
      <c r="CX295" s="163"/>
      <c r="CY295" s="163"/>
      <c r="CZ295" s="163"/>
      <c r="DA295" s="163"/>
      <c r="DB295" s="163"/>
      <c r="DC295" s="163"/>
      <c r="DD295" s="163"/>
      <c r="DE295" s="163"/>
      <c r="DF295" s="163"/>
      <c r="DG295" s="163"/>
      <c r="DH295" s="163"/>
      <c r="DI295" s="163"/>
      <c r="DJ295" s="163"/>
      <c r="DK295" s="163"/>
      <c r="DL295" s="163"/>
      <c r="DM295" s="163"/>
      <c r="DN295" s="163"/>
      <c r="DO295" s="163"/>
      <c r="DP295" s="163"/>
      <c r="DQ295" s="163"/>
      <c r="DR295" s="163"/>
      <c r="DS295" s="163"/>
      <c r="DT295" s="163"/>
      <c r="DU295" s="163"/>
      <c r="DV295" s="163"/>
      <c r="DW295" s="163"/>
      <c r="DX295" s="163"/>
      <c r="DY295" s="163"/>
      <c r="DZ295" s="163"/>
      <c r="EA295" s="163"/>
      <c r="EB295" s="163"/>
      <c r="EC295" s="163"/>
      <c r="ED295" s="163"/>
      <c r="EE295" s="163"/>
      <c r="EF295" s="163"/>
      <c r="EG295" s="163"/>
      <c r="EH295" s="163"/>
      <c r="EI295" s="163"/>
      <c r="EJ295" s="163"/>
      <c r="EK295" s="163"/>
      <c r="EL295" s="163"/>
      <c r="EM295" s="163"/>
      <c r="EN295" s="163"/>
      <c r="EO295" s="163"/>
      <c r="EP295" s="163"/>
      <c r="EQ295" s="163"/>
      <c r="ER295" s="163"/>
      <c r="ES295" s="163"/>
      <c r="ET295" s="163"/>
      <c r="EU295" s="163"/>
      <c r="EV295" s="163"/>
      <c r="EW295" s="163"/>
      <c r="EX295" s="163"/>
      <c r="EY295" s="163"/>
      <c r="EZ295" s="163"/>
      <c r="FA295" s="163"/>
      <c r="FB295" s="163"/>
      <c r="FC295" s="163"/>
      <c r="FD295" s="163"/>
      <c r="FE295" s="163"/>
      <c r="FF295" s="163"/>
      <c r="FG295" s="163"/>
      <c r="FH295" s="163"/>
      <c r="FI295" s="163"/>
      <c r="FJ295" s="163"/>
      <c r="FK295" s="163"/>
      <c r="FL295" s="163"/>
      <c r="FM295" s="163"/>
      <c r="FN295" s="163"/>
      <c r="FO295" s="163"/>
      <c r="FP295" s="163"/>
      <c r="FQ295" s="163"/>
      <c r="FR295" s="163"/>
      <c r="FS295" s="163"/>
      <c r="FT295" s="163"/>
      <c r="FU295" s="163"/>
      <c r="FV295" s="163"/>
      <c r="FW295" s="163"/>
      <c r="FX295" s="163"/>
      <c r="FY295" s="163"/>
      <c r="FZ295" s="163"/>
      <c r="GA295" s="163"/>
      <c r="GB295" s="163"/>
      <c r="GC295" s="163"/>
      <c r="GD295" s="163"/>
      <c r="GE295" s="163"/>
      <c r="GF295" s="163"/>
      <c r="GG295" s="163"/>
      <c r="GH295" s="163"/>
      <c r="GI295" s="163"/>
      <c r="GJ295" s="163"/>
      <c r="GK295" s="163"/>
      <c r="GL295" s="163"/>
      <c r="GM295" s="163"/>
      <c r="GN295" s="163"/>
      <c r="GO295" s="163"/>
      <c r="GP295" s="163"/>
      <c r="GQ295" s="163"/>
      <c r="GR295" s="163"/>
      <c r="GS295" s="163"/>
      <c r="GT295" s="163"/>
      <c r="GU295" s="163"/>
      <c r="GV295" s="163"/>
      <c r="GW295" s="163"/>
      <c r="GX295" s="163"/>
      <c r="GY295" s="163"/>
      <c r="GZ295" s="163"/>
      <c r="HA295" s="163"/>
      <c r="HB295" s="163"/>
      <c r="HC295" s="163"/>
      <c r="HD295" s="163"/>
      <c r="HE295" s="163"/>
      <c r="HF295" s="163"/>
    </row>
    <row r="296" spans="1:214" s="163" customFormat="1" outlineLevel="1" x14ac:dyDescent="0.2"/>
    <row r="297" spans="1:214" s="163" customFormat="1" outlineLevel="1" x14ac:dyDescent="0.2">
      <c r="B297" s="169" t="s">
        <v>231</v>
      </c>
      <c r="C297" s="169"/>
    </row>
    <row r="298" spans="1:214" s="163" customFormat="1" outlineLevel="1" x14ac:dyDescent="0.2">
      <c r="B298" s="163" t="s">
        <v>221</v>
      </c>
      <c r="E298" s="163" t="s">
        <v>79</v>
      </c>
      <c r="J298" s="70"/>
      <c r="K298" s="70"/>
      <c r="L298" s="70"/>
      <c r="M298" s="70"/>
      <c r="N298" s="70"/>
      <c r="O298" s="70"/>
      <c r="P298" s="70"/>
      <c r="Q298" s="70"/>
      <c r="R298" s="70"/>
      <c r="S298" s="70"/>
      <c r="T298" s="96" cm="1">
        <f t="array" ref="T298">SUMPRODUCT(T281:T290,TRANSPOSE(K22:T22))</f>
        <v>2.6044834167242861E-2</v>
      </c>
      <c r="U298" s="96" cm="1">
        <f t="array" ref="U298">SUMPRODUCT(U282:U291,TRANSPOSE(L22:U22))</f>
        <v>2.8086971211228745E-2</v>
      </c>
      <c r="V298" s="96" cm="1">
        <f t="array" ref="V298">SUMPRODUCT(V283:V292,TRANSPOSE(M22:V22))</f>
        <v>3.0204851609532884E-2</v>
      </c>
      <c r="W298" s="96" cm="1">
        <f t="array" ref="W298">SUMPRODUCT(W284:W293,TRANSPOSE(N22:W22))</f>
        <v>3.2266980830301648E-2</v>
      </c>
      <c r="X298" s="96" cm="1">
        <f t="array" ref="X298">SUMPRODUCT(X285:X294,TRANSPOSE(O22:X22))</f>
        <v>3.3794987069601122E-2</v>
      </c>
    </row>
    <row r="299" spans="1:214" outlineLevel="1" x14ac:dyDescent="0.2">
      <c r="A299" s="163"/>
      <c r="B299" s="163"/>
      <c r="C299" s="163"/>
      <c r="D299" s="163"/>
      <c r="E299" s="163"/>
      <c r="F299" s="163"/>
      <c r="G299" s="163"/>
      <c r="H299" s="163"/>
      <c r="I299" s="163"/>
      <c r="J299" s="163"/>
      <c r="K299" s="163"/>
      <c r="L299" s="163"/>
      <c r="M299" s="163"/>
      <c r="N299" s="163"/>
      <c r="O299" s="163"/>
      <c r="P299" s="163"/>
      <c r="Q299" s="163"/>
      <c r="R299" s="163"/>
      <c r="S299" s="163"/>
      <c r="T299" s="163"/>
      <c r="U299" s="163"/>
      <c r="V299" s="163"/>
      <c r="W299" s="163"/>
      <c r="X299" s="163"/>
      <c r="Y299" s="163"/>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row>
    <row r="300" spans="1:214" s="163" customFormat="1" x14ac:dyDescent="0.2"/>
    <row r="301" spans="1:214" s="163" customFormat="1" x14ac:dyDescent="0.2">
      <c r="A301" s="87"/>
      <c r="B301" s="86"/>
      <c r="C301" s="86"/>
      <c r="D301" s="87"/>
      <c r="E301" s="87"/>
      <c r="F301" s="87"/>
      <c r="G301" s="87"/>
      <c r="H301" s="87"/>
      <c r="I301" s="87"/>
      <c r="J301" s="88"/>
      <c r="K301" s="88"/>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c r="FV301" s="87"/>
      <c r="FW301" s="87"/>
      <c r="FX301" s="87"/>
      <c r="FY301" s="87"/>
      <c r="FZ301" s="87"/>
      <c r="GA301" s="87"/>
      <c r="GB301" s="87"/>
      <c r="GC301" s="87"/>
      <c r="GD301" s="87"/>
      <c r="GE301" s="87"/>
      <c r="GF301" s="87"/>
      <c r="GG301" s="87"/>
      <c r="GH301" s="87"/>
      <c r="GI301" s="87"/>
      <c r="GJ301" s="87"/>
      <c r="GK301" s="87"/>
      <c r="GL301" s="87"/>
      <c r="GM301" s="87"/>
      <c r="GN301" s="87"/>
      <c r="GO301" s="87"/>
      <c r="GP301" s="87"/>
      <c r="GQ301" s="87"/>
      <c r="GR301" s="87"/>
      <c r="GS301" s="87"/>
      <c r="GT301" s="87"/>
      <c r="GU301" s="87"/>
      <c r="GV301" s="87"/>
      <c r="GW301" s="87"/>
      <c r="GX301" s="87"/>
      <c r="GY301" s="87"/>
      <c r="GZ301" s="87"/>
      <c r="HA301" s="87"/>
      <c r="HB301" s="87"/>
      <c r="HC301" s="87"/>
    </row>
    <row r="302" spans="1:214" s="87" customFormat="1" x14ac:dyDescent="0.2">
      <c r="A302" s="89"/>
      <c r="B302" s="89" t="s">
        <v>234</v>
      </c>
      <c r="C302" s="89"/>
      <c r="D302" s="89"/>
      <c r="E302" s="89"/>
      <c r="F302" s="89"/>
      <c r="G302" s="89"/>
      <c r="H302" s="89"/>
      <c r="I302" s="89"/>
      <c r="J302" s="183" t="s">
        <v>212</v>
      </c>
      <c r="K302" s="90">
        <v>2018</v>
      </c>
      <c r="L302" s="90">
        <v>2019</v>
      </c>
      <c r="M302" s="90">
        <v>2020</v>
      </c>
      <c r="N302" s="90">
        <v>2021</v>
      </c>
      <c r="O302" s="90">
        <v>2022</v>
      </c>
      <c r="P302" s="90">
        <v>2023</v>
      </c>
      <c r="Q302" s="90">
        <v>2024</v>
      </c>
      <c r="R302" s="90">
        <v>2025</v>
      </c>
      <c r="S302" s="90">
        <v>2026</v>
      </c>
      <c r="T302" s="90">
        <v>2027</v>
      </c>
      <c r="U302" s="90">
        <v>2028</v>
      </c>
      <c r="V302" s="90">
        <v>2029</v>
      </c>
      <c r="W302" s="90">
        <v>2030</v>
      </c>
      <c r="X302" s="90">
        <v>2031</v>
      </c>
      <c r="Y302" s="89"/>
      <c r="Z302" s="89"/>
      <c r="AA302" s="89" t="s">
        <v>40</v>
      </c>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row>
    <row r="303" spans="1:214" s="89" customFormat="1" x14ac:dyDescent="0.2">
      <c r="A303" s="163"/>
      <c r="B303" s="163"/>
      <c r="C303" s="163"/>
      <c r="D303" s="163"/>
      <c r="E303" s="163"/>
      <c r="F303" s="163"/>
      <c r="G303" s="163"/>
      <c r="H303" s="163"/>
      <c r="I303" s="163"/>
      <c r="J303" s="163"/>
      <c r="K303" s="163"/>
      <c r="L303" s="163"/>
      <c r="M303" s="163"/>
      <c r="N303" s="163"/>
      <c r="O303" s="163"/>
      <c r="P303" s="163"/>
      <c r="Q303" s="163"/>
      <c r="R303" s="163"/>
      <c r="S303" s="163"/>
      <c r="T303" s="163"/>
      <c r="U303" s="163"/>
      <c r="V303" s="163"/>
      <c r="W303" s="163"/>
      <c r="X303" s="163"/>
      <c r="Y303" s="163"/>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c r="AX303" s="163"/>
      <c r="AY303" s="163"/>
      <c r="AZ303" s="163"/>
      <c r="BA303" s="163"/>
      <c r="BB303" s="163"/>
      <c r="BC303" s="163"/>
      <c r="BD303" s="163"/>
      <c r="BE303" s="163"/>
      <c r="BF303" s="163"/>
      <c r="BG303" s="163"/>
      <c r="BH303" s="163"/>
      <c r="BI303" s="163"/>
      <c r="BJ303" s="163"/>
      <c r="BK303" s="163"/>
      <c r="BL303" s="163"/>
      <c r="BM303" s="163"/>
      <c r="BN303" s="163"/>
      <c r="BO303" s="163"/>
      <c r="BP303" s="163"/>
      <c r="BQ303" s="163"/>
      <c r="BR303" s="163"/>
      <c r="BS303" s="163"/>
      <c r="BT303" s="163"/>
      <c r="BU303" s="163"/>
      <c r="BV303" s="163"/>
      <c r="BW303" s="163"/>
      <c r="BX303" s="163"/>
      <c r="BY303" s="163"/>
      <c r="BZ303" s="163"/>
      <c r="CA303" s="163"/>
      <c r="CB303" s="163"/>
      <c r="CC303" s="163"/>
      <c r="CD303" s="163"/>
      <c r="CE303" s="163"/>
      <c r="CF303" s="163"/>
      <c r="CG303" s="163"/>
      <c r="CH303" s="163"/>
      <c r="CI303" s="163"/>
      <c r="CJ303" s="163"/>
      <c r="CK303" s="163"/>
      <c r="CL303" s="163"/>
      <c r="CM303" s="163"/>
      <c r="CN303" s="163"/>
      <c r="CO303" s="163"/>
      <c r="CP303" s="163"/>
      <c r="CQ303" s="163"/>
      <c r="CR303" s="163"/>
      <c r="CS303" s="163"/>
      <c r="CT303" s="163"/>
      <c r="CU303" s="163"/>
      <c r="CV303" s="163"/>
      <c r="CW303" s="163"/>
      <c r="CX303" s="163"/>
      <c r="CY303" s="163"/>
      <c r="CZ303" s="163"/>
      <c r="DA303" s="163"/>
      <c r="DB303" s="163"/>
      <c r="DC303" s="163"/>
      <c r="DD303" s="163"/>
      <c r="DE303" s="163"/>
      <c r="DF303" s="163"/>
      <c r="DG303" s="163"/>
      <c r="DH303" s="163"/>
      <c r="DI303" s="163"/>
      <c r="DJ303" s="163"/>
      <c r="DK303" s="163"/>
      <c r="DL303" s="163"/>
      <c r="DM303" s="163"/>
      <c r="DN303" s="163"/>
      <c r="DO303" s="163"/>
      <c r="DP303" s="163"/>
      <c r="DQ303" s="163"/>
      <c r="DR303" s="163"/>
      <c r="DS303" s="163"/>
      <c r="DT303" s="163"/>
      <c r="DU303" s="163"/>
      <c r="DV303" s="163"/>
      <c r="DW303" s="163"/>
      <c r="DX303" s="163"/>
      <c r="DY303" s="163"/>
      <c r="DZ303" s="163"/>
      <c r="EA303" s="163"/>
      <c r="EB303" s="163"/>
      <c r="EC303" s="163"/>
      <c r="ED303" s="163"/>
      <c r="EE303" s="163"/>
      <c r="EF303" s="163"/>
      <c r="EG303" s="163"/>
      <c r="EH303" s="163"/>
      <c r="EI303" s="163"/>
      <c r="EJ303" s="163"/>
      <c r="EK303" s="163"/>
      <c r="EL303" s="163"/>
      <c r="EM303" s="163"/>
      <c r="EN303" s="163"/>
      <c r="EO303" s="163"/>
      <c r="EP303" s="163"/>
      <c r="EQ303" s="163"/>
      <c r="ER303" s="163"/>
      <c r="ES303" s="163"/>
      <c r="ET303" s="163"/>
      <c r="EU303" s="163"/>
      <c r="EV303" s="163"/>
      <c r="EW303" s="163"/>
      <c r="EX303" s="163"/>
      <c r="EY303" s="163"/>
      <c r="EZ303" s="163"/>
      <c r="FA303" s="163"/>
      <c r="FB303" s="163"/>
      <c r="FC303" s="163"/>
      <c r="FD303" s="163"/>
      <c r="FE303" s="163"/>
      <c r="FF303" s="163"/>
      <c r="FG303" s="163"/>
      <c r="FH303" s="163"/>
      <c r="FI303" s="163"/>
      <c r="FJ303" s="163"/>
      <c r="FK303" s="163"/>
      <c r="FL303" s="163"/>
      <c r="FM303" s="163"/>
      <c r="FN303" s="163"/>
      <c r="FO303" s="163"/>
      <c r="FP303" s="163"/>
      <c r="FQ303" s="163"/>
      <c r="FR303" s="163"/>
      <c r="FS303" s="163"/>
      <c r="FT303" s="163"/>
      <c r="FU303" s="163"/>
      <c r="FV303" s="163"/>
      <c r="FW303" s="163"/>
      <c r="FX303" s="163"/>
      <c r="FY303" s="163"/>
      <c r="FZ303" s="163"/>
      <c r="GA303" s="163"/>
      <c r="GB303" s="163"/>
      <c r="GC303" s="163"/>
      <c r="GD303" s="163"/>
      <c r="GE303" s="163"/>
      <c r="GF303" s="163"/>
      <c r="GG303" s="163"/>
      <c r="GH303" s="163"/>
      <c r="GI303" s="163"/>
      <c r="GJ303" s="163"/>
      <c r="GK303" s="163"/>
      <c r="GL303" s="163"/>
      <c r="GM303" s="163"/>
      <c r="GN303" s="163"/>
      <c r="GO303" s="163"/>
      <c r="GP303" s="163"/>
      <c r="GQ303" s="163"/>
      <c r="GR303" s="163"/>
      <c r="GS303" s="163"/>
      <c r="GT303" s="163"/>
      <c r="GU303" s="163"/>
      <c r="GV303" s="163"/>
      <c r="GW303" s="163"/>
      <c r="GX303" s="163"/>
      <c r="GY303" s="163"/>
      <c r="GZ303" s="163"/>
      <c r="HA303" s="163"/>
      <c r="HB303" s="163"/>
      <c r="HC303" s="163"/>
    </row>
    <row r="304" spans="1:214" s="163" customFormat="1" outlineLevel="1" x14ac:dyDescent="0.2">
      <c r="B304" s="169" t="s">
        <v>235</v>
      </c>
      <c r="C304" s="169"/>
      <c r="K304" s="174"/>
      <c r="L304" s="174"/>
      <c r="M304" s="174"/>
      <c r="N304" s="174"/>
      <c r="O304" s="174"/>
      <c r="P304" s="174"/>
      <c r="Q304" s="174"/>
      <c r="R304" s="174"/>
      <c r="S304" s="174"/>
      <c r="T304" s="174"/>
      <c r="U304" s="174"/>
      <c r="V304" s="174"/>
      <c r="W304" s="174"/>
      <c r="X304" s="174"/>
      <c r="Y304" s="175"/>
      <c r="Z304" s="175"/>
    </row>
    <row r="305" spans="1:214" s="163" customFormat="1" outlineLevel="1" x14ac:dyDescent="0.2">
      <c r="B305" s="177" t="s">
        <v>249</v>
      </c>
      <c r="C305" s="177">
        <v>2008</v>
      </c>
      <c r="E305" s="163" t="s">
        <v>142</v>
      </c>
      <c r="J305" s="195">
        <f>IF(AND(J$16=2017,$C305&lt;J$16),J$41/10,IF(J$16=$C305,J$41-SUM(J$303:J304),IF(J$16-$C305&lt;10,I305,0)))</f>
        <v>3260935.0760469562</v>
      </c>
      <c r="K305" s="195">
        <f>IF(AND(K$16=2017,$C305&lt;K$16),K$41/10,IF(K$16=$C305,K$41-SUM(K$303:K304),IF(K$16-$C305&lt;10,J305,0)))</f>
        <v>0</v>
      </c>
      <c r="L305" s="195">
        <f>IF(AND(L$16=2017,$C305&lt;L$16),L$41/10,IF(L$16=$C305,L$41-SUM(L$303:L304),IF(L$16-$C305&lt;10,K305,0)))</f>
        <v>0</v>
      </c>
      <c r="M305" s="195">
        <f>IF(AND(M$16=2017,$C305&lt;M$16),M$41/10,IF(M$16=$C305,M$41-SUM(M$303:M304),IF(M$16-$C305&lt;10,L305,0)))</f>
        <v>0</v>
      </c>
      <c r="N305" s="195">
        <f>IF(AND(N$16=2017,$C305&lt;N$16),N$41/10,IF(N$16=$C305,N$41-SUM(N$303:N304),IF(N$16-$C305&lt;10,M305,0)))</f>
        <v>0</v>
      </c>
      <c r="O305" s="195">
        <f>IF(AND(O$16=2017,$C305&lt;O$16),O$41/10,IF(O$16=$C305,O$41-SUM(O$303:O304),IF(O$16-$C305&lt;10,N305,0)))</f>
        <v>0</v>
      </c>
      <c r="P305" s="195">
        <f>IF(AND(P$16=2017,$C305&lt;P$16),P$41/10,IF(P$16=$C305,P$41-SUM(P$303:P304),IF(P$16-$C305&lt;10,O305,0)))</f>
        <v>0</v>
      </c>
      <c r="Q305" s="195">
        <f>IF(AND(Q$16=2017,$C305&lt;Q$16),Q$41/10,IF(Q$16=$C305,Q$41-SUM(Q$303:Q304),IF(Q$16-$C305&lt;10,P305,0)))</f>
        <v>0</v>
      </c>
      <c r="R305" s="195">
        <f>IF(AND(R$16=2017,$C305&lt;R$16),R$41/10,IF(R$16=$C305,R$41-SUM(R$303:R304),IF(R$16-$C305&lt;10,Q305,0)))</f>
        <v>0</v>
      </c>
      <c r="S305" s="195">
        <f>IF(AND(S$16=2017,$C305&lt;S$16),S$41/10,IF(S$16=$C305,S$41-SUM(S$303:S304),IF(S$16-$C305&lt;10,R305,0)))</f>
        <v>0</v>
      </c>
      <c r="T305" s="195">
        <f>IF(AND(T$16=2017,$C305&lt;T$16),T$41/10,IF(T$16=$C305,T$41-SUM(T$303:T304),IF(T$16-$C305&lt;10,S305,0)))</f>
        <v>0</v>
      </c>
      <c r="U305" s="195">
        <f>IF(AND(U$16=2017,$C305&lt;U$16),U$41/10,IF(U$16=$C305,U$41-SUM(U$303:U304),IF(U$16-$C305&lt;10,T305,0)))</f>
        <v>0</v>
      </c>
      <c r="V305" s="195">
        <f>IF(AND(V$16=2017,$C305&lt;V$16),V$41/10,IF(V$16=$C305,V$41-SUM(V$303:V304),IF(V$16-$C305&lt;10,U305,0)))</f>
        <v>0</v>
      </c>
      <c r="W305" s="195">
        <f>IF(AND(W$16=2017,$C305&lt;W$16),W$41/10,IF(W$16=$C305,W$41-SUM(W$303:W304),IF(W$16-$C305&lt;10,V305,0)))</f>
        <v>0</v>
      </c>
      <c r="X305" s="195">
        <f>IF(AND(X$16=2017,$C305&lt;X$16),X$41/10,IF(X$16=$C305,X$41-SUM(X$303:X304),IF(X$16-$C305&lt;10,W305,0)))</f>
        <v>0</v>
      </c>
      <c r="Y305" s="175"/>
      <c r="Z305" s="175"/>
    </row>
    <row r="306" spans="1:214" s="163" customFormat="1" outlineLevel="1" x14ac:dyDescent="0.2">
      <c r="B306" s="177" t="s">
        <v>249</v>
      </c>
      <c r="C306" s="173">
        <v>2009</v>
      </c>
      <c r="E306" s="163" t="s">
        <v>142</v>
      </c>
      <c r="J306" s="195">
        <f>IF(AND(J$16=2017,$C306&lt;J$16),J$41/10,IF(J$16=$C306,J$41-SUM(J$303:J305),IF(J$16-$C306&lt;10,I306,0)))</f>
        <v>3260935.0760469562</v>
      </c>
      <c r="K306" s="195">
        <f>IF(AND(K$16=2017,$C306&lt;K$16),K$41/10,IF(K$16=$C306,K$41-SUM(K$303:K305),IF(K$16-$C306&lt;10,J306,0)))</f>
        <v>3260935.0760469562</v>
      </c>
      <c r="L306" s="195">
        <f>IF(AND(L$16=2017,$C306&lt;L$16),L$41/10,IF(L$16=$C306,L$41-SUM(L$303:L305),IF(L$16-$C306&lt;10,K306,0)))</f>
        <v>0</v>
      </c>
      <c r="M306" s="195">
        <f>IF(AND(M$16=2017,$C306&lt;M$16),M$41/10,IF(M$16=$C306,M$41-SUM(M$303:M305),IF(M$16-$C306&lt;10,L306,0)))</f>
        <v>0</v>
      </c>
      <c r="N306" s="195">
        <f>IF(AND(N$16=2017,$C306&lt;N$16),N$41/10,IF(N$16=$C306,N$41-SUM(N$303:N305),IF(N$16-$C306&lt;10,M306,0)))</f>
        <v>0</v>
      </c>
      <c r="O306" s="195">
        <f>IF(AND(O$16=2017,$C306&lt;O$16),O$41/10,IF(O$16=$C306,O$41-SUM(O$303:O305),IF(O$16-$C306&lt;10,N306,0)))</f>
        <v>0</v>
      </c>
      <c r="P306" s="195">
        <f>IF(AND(P$16=2017,$C306&lt;P$16),P$41/10,IF(P$16=$C306,P$41-SUM(P$303:P305),IF(P$16-$C306&lt;10,O306,0)))</f>
        <v>0</v>
      </c>
      <c r="Q306" s="195">
        <f>IF(AND(Q$16=2017,$C306&lt;Q$16),Q$41/10,IF(Q$16=$C306,Q$41-SUM(Q$303:Q305),IF(Q$16-$C306&lt;10,P306,0)))</f>
        <v>0</v>
      </c>
      <c r="R306" s="195">
        <f>IF(AND(R$16=2017,$C306&lt;R$16),R$41/10,IF(R$16=$C306,R$41-SUM(R$303:R305),IF(R$16-$C306&lt;10,Q306,0)))</f>
        <v>0</v>
      </c>
      <c r="S306" s="195">
        <f>IF(AND(S$16=2017,$C306&lt;S$16),S$41/10,IF(S$16=$C306,S$41-SUM(S$303:S305),IF(S$16-$C306&lt;10,R306,0)))</f>
        <v>0</v>
      </c>
      <c r="T306" s="195">
        <f>IF(AND(T$16=2017,$C306&lt;T$16),T$41/10,IF(T$16=$C306,T$41-SUM(T$303:T305),IF(T$16-$C306&lt;10,S306,0)))</f>
        <v>0</v>
      </c>
      <c r="U306" s="195">
        <f>IF(AND(U$16=2017,$C306&lt;U$16),U$41/10,IF(U$16=$C306,U$41-SUM(U$303:U305),IF(U$16-$C306&lt;10,T306,0)))</f>
        <v>0</v>
      </c>
      <c r="V306" s="195">
        <f>IF(AND(V$16=2017,$C306&lt;V$16),V$41/10,IF(V$16=$C306,V$41-SUM(V$303:V305),IF(V$16-$C306&lt;10,U306,0)))</f>
        <v>0</v>
      </c>
      <c r="W306" s="195">
        <f>IF(AND(W$16=2017,$C306&lt;W$16),W$41/10,IF(W$16=$C306,W$41-SUM(W$303:W305),IF(W$16-$C306&lt;10,V306,0)))</f>
        <v>0</v>
      </c>
      <c r="X306" s="195">
        <f>IF(AND(X$16=2017,$C306&lt;X$16),X$41/10,IF(X$16=$C306,X$41-SUM(X$303:X305),IF(X$16-$C306&lt;10,W306,0)))</f>
        <v>0</v>
      </c>
    </row>
    <row r="307" spans="1:214" outlineLevel="1" x14ac:dyDescent="0.2">
      <c r="A307" s="163"/>
      <c r="B307" s="177" t="s">
        <v>249</v>
      </c>
      <c r="C307" s="177">
        <v>2010</v>
      </c>
      <c r="D307" s="163"/>
      <c r="E307" s="163" t="s">
        <v>142</v>
      </c>
      <c r="F307" s="163"/>
      <c r="G307" s="163"/>
      <c r="H307" s="163"/>
      <c r="I307" s="163"/>
      <c r="J307" s="195">
        <f>IF(AND(J$16=2017,$C307&lt;J$16),J$41/10,IF(J$16=$C307,J$41-SUM(J$303:J306),IF(J$16-$C307&lt;10,I307,0)))</f>
        <v>3260935.0760469562</v>
      </c>
      <c r="K307" s="195">
        <f>IF(AND(K$16=2017,$C307&lt;K$16),K$41/10,IF(K$16=$C307,K$41-SUM(K$303:K306),IF(K$16-$C307&lt;10,J307,0)))</f>
        <v>3260935.0760469562</v>
      </c>
      <c r="L307" s="195">
        <f>IF(AND(L$16=2017,$C307&lt;L$16),L$41/10,IF(L$16=$C307,L$41-SUM(L$303:L306),IF(L$16-$C307&lt;10,K307,0)))</f>
        <v>3260935.0760469562</v>
      </c>
      <c r="M307" s="195">
        <f>IF(AND(M$16=2017,$C307&lt;M$16),M$41/10,IF(M$16=$C307,M$41-SUM(M$303:M306),IF(M$16-$C307&lt;10,L307,0)))</f>
        <v>0</v>
      </c>
      <c r="N307" s="195">
        <f>IF(AND(N$16=2017,$C307&lt;N$16),N$41/10,IF(N$16=$C307,N$41-SUM(N$303:N306),IF(N$16-$C307&lt;10,M307,0)))</f>
        <v>0</v>
      </c>
      <c r="O307" s="195">
        <f>IF(AND(O$16=2017,$C307&lt;O$16),O$41/10,IF(O$16=$C307,O$41-SUM(O$303:O306),IF(O$16-$C307&lt;10,N307,0)))</f>
        <v>0</v>
      </c>
      <c r="P307" s="195">
        <f>IF(AND(P$16=2017,$C307&lt;P$16),P$41/10,IF(P$16=$C307,P$41-SUM(P$303:P306),IF(P$16-$C307&lt;10,O307,0)))</f>
        <v>0</v>
      </c>
      <c r="Q307" s="195">
        <f>IF(AND(Q$16=2017,$C307&lt;Q$16),Q$41/10,IF(Q$16=$C307,Q$41-SUM(Q$303:Q306),IF(Q$16-$C307&lt;10,P307,0)))</f>
        <v>0</v>
      </c>
      <c r="R307" s="195">
        <f>IF(AND(R$16=2017,$C307&lt;R$16),R$41/10,IF(R$16=$C307,R$41-SUM(R$303:R306),IF(R$16-$C307&lt;10,Q307,0)))</f>
        <v>0</v>
      </c>
      <c r="S307" s="195">
        <f>IF(AND(S$16=2017,$C307&lt;S$16),S$41/10,IF(S$16=$C307,S$41-SUM(S$303:S306),IF(S$16-$C307&lt;10,R307,0)))</f>
        <v>0</v>
      </c>
      <c r="T307" s="195">
        <f>IF(AND(T$16=2017,$C307&lt;T$16),T$41/10,IF(T$16=$C307,T$41-SUM(T$303:T306),IF(T$16-$C307&lt;10,S307,0)))</f>
        <v>0</v>
      </c>
      <c r="U307" s="195">
        <f>IF(AND(U$16=2017,$C307&lt;U$16),U$41/10,IF(U$16=$C307,U$41-SUM(U$303:U306),IF(U$16-$C307&lt;10,T307,0)))</f>
        <v>0</v>
      </c>
      <c r="V307" s="195">
        <f>IF(AND(V$16=2017,$C307&lt;V$16),V$41/10,IF(V$16=$C307,V$41-SUM(V$303:V306),IF(V$16-$C307&lt;10,U307,0)))</f>
        <v>0</v>
      </c>
      <c r="W307" s="195">
        <f>IF(AND(W$16=2017,$C307&lt;W$16),W$41/10,IF(W$16=$C307,W$41-SUM(W$303:W306),IF(W$16-$C307&lt;10,V307,0)))</f>
        <v>0</v>
      </c>
      <c r="X307" s="195">
        <f>IF(AND(X$16=2017,$C307&lt;X$16),X$41/10,IF(X$16=$C307,X$41-SUM(X$303:X306),IF(X$16-$C307&lt;10,W307,0)))</f>
        <v>0</v>
      </c>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row>
    <row r="308" spans="1:214" outlineLevel="1" x14ac:dyDescent="0.2">
      <c r="A308" s="163"/>
      <c r="B308" s="177" t="s">
        <v>249</v>
      </c>
      <c r="C308" s="173">
        <v>2011</v>
      </c>
      <c r="D308" s="163"/>
      <c r="E308" s="163" t="s">
        <v>142</v>
      </c>
      <c r="F308" s="163"/>
      <c r="G308" s="163"/>
      <c r="H308" s="163"/>
      <c r="I308" s="163"/>
      <c r="J308" s="195">
        <f>IF(AND(J$16=2017,$C308&lt;J$16),J$41/10,IF(J$16=$C308,J$41-SUM(J$303:J307),IF(J$16-$C308&lt;10,I308,0)))</f>
        <v>3260935.0760469562</v>
      </c>
      <c r="K308" s="195">
        <f>IF(AND(K$16=2017,$C308&lt;K$16),K$41/10,IF(K$16=$C308,K$41-SUM(K$303:K307),IF(K$16-$C308&lt;10,J308,0)))</f>
        <v>3260935.0760469562</v>
      </c>
      <c r="L308" s="195">
        <f>IF(AND(L$16=2017,$C308&lt;L$16),L$41/10,IF(L$16=$C308,L$41-SUM(L$303:L307),IF(L$16-$C308&lt;10,K308,0)))</f>
        <v>3260935.0760469562</v>
      </c>
      <c r="M308" s="195">
        <f>IF(AND(M$16=2017,$C308&lt;M$16),M$41/10,IF(M$16=$C308,M$41-SUM(M$303:M307),IF(M$16-$C308&lt;10,L308,0)))</f>
        <v>3260935.0760469562</v>
      </c>
      <c r="N308" s="195">
        <f>IF(AND(N$16=2017,$C308&lt;N$16),N$41/10,IF(N$16=$C308,N$41-SUM(N$303:N307),IF(N$16-$C308&lt;10,M308,0)))</f>
        <v>0</v>
      </c>
      <c r="O308" s="195">
        <f>IF(AND(O$16=2017,$C308&lt;O$16),O$41/10,IF(O$16=$C308,O$41-SUM(O$303:O307),IF(O$16-$C308&lt;10,N308,0)))</f>
        <v>0</v>
      </c>
      <c r="P308" s="195">
        <f>IF(AND(P$16=2017,$C308&lt;P$16),P$41/10,IF(P$16=$C308,P$41-SUM(P$303:P307),IF(P$16-$C308&lt;10,O308,0)))</f>
        <v>0</v>
      </c>
      <c r="Q308" s="195">
        <f>IF(AND(Q$16=2017,$C308&lt;Q$16),Q$41/10,IF(Q$16=$C308,Q$41-SUM(Q$303:Q307),IF(Q$16-$C308&lt;10,P308,0)))</f>
        <v>0</v>
      </c>
      <c r="R308" s="195">
        <f>IF(AND(R$16=2017,$C308&lt;R$16),R$41/10,IF(R$16=$C308,R$41-SUM(R$303:R307),IF(R$16-$C308&lt;10,Q308,0)))</f>
        <v>0</v>
      </c>
      <c r="S308" s="195">
        <f>IF(AND(S$16=2017,$C308&lt;S$16),S$41/10,IF(S$16=$C308,S$41-SUM(S$303:S307),IF(S$16-$C308&lt;10,R308,0)))</f>
        <v>0</v>
      </c>
      <c r="T308" s="195">
        <f>IF(AND(T$16=2017,$C308&lt;T$16),T$41/10,IF(T$16=$C308,T$41-SUM(T$303:T307),IF(T$16-$C308&lt;10,S308,0)))</f>
        <v>0</v>
      </c>
      <c r="U308" s="195">
        <f>IF(AND(U$16=2017,$C308&lt;U$16),U$41/10,IF(U$16=$C308,U$41-SUM(U$303:U307),IF(U$16-$C308&lt;10,T308,0)))</f>
        <v>0</v>
      </c>
      <c r="V308" s="195">
        <f>IF(AND(V$16=2017,$C308&lt;V$16),V$41/10,IF(V$16=$C308,V$41-SUM(V$303:V307),IF(V$16-$C308&lt;10,U308,0)))</f>
        <v>0</v>
      </c>
      <c r="W308" s="195">
        <f>IF(AND(W$16=2017,$C308&lt;W$16),W$41/10,IF(W$16=$C308,W$41-SUM(W$303:W307),IF(W$16-$C308&lt;10,V308,0)))</f>
        <v>0</v>
      </c>
      <c r="X308" s="195">
        <f>IF(AND(X$16=2017,$C308&lt;X$16),X$41/10,IF(X$16=$C308,X$41-SUM(X$303:X307),IF(X$16-$C308&lt;10,W308,0)))</f>
        <v>0</v>
      </c>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row>
    <row r="309" spans="1:214" outlineLevel="1" x14ac:dyDescent="0.2">
      <c r="A309" s="163"/>
      <c r="B309" s="177" t="s">
        <v>249</v>
      </c>
      <c r="C309" s="177">
        <v>2012</v>
      </c>
      <c r="D309" s="163"/>
      <c r="E309" s="163" t="s">
        <v>142</v>
      </c>
      <c r="F309" s="163"/>
      <c r="G309" s="163"/>
      <c r="H309" s="163"/>
      <c r="I309" s="163"/>
      <c r="J309" s="195">
        <f>IF(AND(J$16=2017,$C309&lt;J$16),J$41/10,IF(J$16=$C309,J$41-SUM(J$303:J308),IF(J$16-$C309&lt;10,I309,0)))</f>
        <v>3260935.0760469562</v>
      </c>
      <c r="K309" s="195">
        <f>IF(AND(K$16=2017,$C309&lt;K$16),K$41/10,IF(K$16=$C309,K$41-SUM(K$303:K308),IF(K$16-$C309&lt;10,J309,0)))</f>
        <v>3260935.0760469562</v>
      </c>
      <c r="L309" s="195">
        <f>IF(AND(L$16=2017,$C309&lt;L$16),L$41/10,IF(L$16=$C309,L$41-SUM(L$303:L308),IF(L$16-$C309&lt;10,K309,0)))</f>
        <v>3260935.0760469562</v>
      </c>
      <c r="M309" s="195">
        <f>IF(AND(M$16=2017,$C309&lt;M$16),M$41/10,IF(M$16=$C309,M$41-SUM(M$303:M308),IF(M$16-$C309&lt;10,L309,0)))</f>
        <v>3260935.0760469562</v>
      </c>
      <c r="N309" s="195">
        <f>IF(AND(N$16=2017,$C309&lt;N$16),N$41/10,IF(N$16=$C309,N$41-SUM(N$303:N308),IF(N$16-$C309&lt;10,M309,0)))</f>
        <v>3260935.0760469562</v>
      </c>
      <c r="O309" s="195">
        <f>IF(AND(O$16=2017,$C309&lt;O$16),O$41/10,IF(O$16=$C309,O$41-SUM(O$303:O308),IF(O$16-$C309&lt;10,N309,0)))</f>
        <v>0</v>
      </c>
      <c r="P309" s="195">
        <f>IF(AND(P$16=2017,$C309&lt;P$16),P$41/10,IF(P$16=$C309,P$41-SUM(P$303:P308),IF(P$16-$C309&lt;10,O309,0)))</f>
        <v>0</v>
      </c>
      <c r="Q309" s="195">
        <f>IF(AND(Q$16=2017,$C309&lt;Q$16),Q$41/10,IF(Q$16=$C309,Q$41-SUM(Q$303:Q308),IF(Q$16-$C309&lt;10,P309,0)))</f>
        <v>0</v>
      </c>
      <c r="R309" s="195">
        <f>IF(AND(R$16=2017,$C309&lt;R$16),R$41/10,IF(R$16=$C309,R$41-SUM(R$303:R308),IF(R$16-$C309&lt;10,Q309,0)))</f>
        <v>0</v>
      </c>
      <c r="S309" s="195">
        <f>IF(AND(S$16=2017,$C309&lt;S$16),S$41/10,IF(S$16=$C309,S$41-SUM(S$303:S308),IF(S$16-$C309&lt;10,R309,0)))</f>
        <v>0</v>
      </c>
      <c r="T309" s="195">
        <f>IF(AND(T$16=2017,$C309&lt;T$16),T$41/10,IF(T$16=$C309,T$41-SUM(T$303:T308),IF(T$16-$C309&lt;10,S309,0)))</f>
        <v>0</v>
      </c>
      <c r="U309" s="195">
        <f>IF(AND(U$16=2017,$C309&lt;U$16),U$41/10,IF(U$16=$C309,U$41-SUM(U$303:U308),IF(U$16-$C309&lt;10,T309,0)))</f>
        <v>0</v>
      </c>
      <c r="V309" s="195">
        <f>IF(AND(V$16=2017,$C309&lt;V$16),V$41/10,IF(V$16=$C309,V$41-SUM(V$303:V308),IF(V$16-$C309&lt;10,U309,0)))</f>
        <v>0</v>
      </c>
      <c r="W309" s="195">
        <f>IF(AND(W$16=2017,$C309&lt;W$16),W$41/10,IF(W$16=$C309,W$41-SUM(W$303:W308),IF(W$16-$C309&lt;10,V309,0)))</f>
        <v>0</v>
      </c>
      <c r="X309" s="195">
        <f>IF(AND(X$16=2017,$C309&lt;X$16),X$41/10,IF(X$16=$C309,X$41-SUM(X$303:X308),IF(X$16-$C309&lt;10,W309,0)))</f>
        <v>0</v>
      </c>
      <c r="Y309" s="163"/>
      <c r="Z309" s="163"/>
      <c r="AA309" s="163"/>
      <c r="AB309" s="163"/>
      <c r="AC309" s="163"/>
      <c r="AD309" s="163"/>
      <c r="AE309" s="163"/>
      <c r="AF309" s="163"/>
      <c r="AG309" s="163"/>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row>
    <row r="310" spans="1:214" outlineLevel="1" x14ac:dyDescent="0.2">
      <c r="A310" s="163"/>
      <c r="B310" s="177" t="s">
        <v>249</v>
      </c>
      <c r="C310" s="173">
        <v>2013</v>
      </c>
      <c r="D310" s="163"/>
      <c r="E310" s="163" t="s">
        <v>142</v>
      </c>
      <c r="F310" s="163"/>
      <c r="G310" s="163"/>
      <c r="H310" s="163"/>
      <c r="I310" s="163"/>
      <c r="J310" s="195">
        <f>IF(AND(J$16=2017,$C310&lt;J$16),J$41/10,IF(J$16=$C310,J$41-SUM(J$303:J309),IF(J$16-$C310&lt;10,I310,0)))</f>
        <v>3260935.0760469562</v>
      </c>
      <c r="K310" s="195">
        <f>IF(AND(K$16=2017,$C310&lt;K$16),K$41/10,IF(K$16=$C310,K$41-SUM(K$303:K309),IF(K$16-$C310&lt;10,J310,0)))</f>
        <v>3260935.0760469562</v>
      </c>
      <c r="L310" s="195">
        <f>IF(AND(L$16=2017,$C310&lt;L$16),L$41/10,IF(L$16=$C310,L$41-SUM(L$303:L309),IF(L$16-$C310&lt;10,K310,0)))</f>
        <v>3260935.0760469562</v>
      </c>
      <c r="M310" s="195">
        <f>IF(AND(M$16=2017,$C310&lt;M$16),M$41/10,IF(M$16=$C310,M$41-SUM(M$303:M309),IF(M$16-$C310&lt;10,L310,0)))</f>
        <v>3260935.0760469562</v>
      </c>
      <c r="N310" s="195">
        <f>IF(AND(N$16=2017,$C310&lt;N$16),N$41/10,IF(N$16=$C310,N$41-SUM(N$303:N309),IF(N$16-$C310&lt;10,M310,0)))</f>
        <v>3260935.0760469562</v>
      </c>
      <c r="O310" s="195">
        <f>IF(AND(O$16=2017,$C310&lt;O$16),O$41/10,IF(O$16=$C310,O$41-SUM(O$303:O309),IF(O$16-$C310&lt;10,N310,0)))</f>
        <v>3260935.0760469562</v>
      </c>
      <c r="P310" s="195">
        <f>IF(AND(P$16=2017,$C310&lt;P$16),P$41/10,IF(P$16=$C310,P$41-SUM(P$303:P309),IF(P$16-$C310&lt;10,O310,0)))</f>
        <v>0</v>
      </c>
      <c r="Q310" s="195">
        <f>IF(AND(Q$16=2017,$C310&lt;Q$16),Q$41/10,IF(Q$16=$C310,Q$41-SUM(Q$303:Q309),IF(Q$16-$C310&lt;10,P310,0)))</f>
        <v>0</v>
      </c>
      <c r="R310" s="195">
        <f>IF(AND(R$16=2017,$C310&lt;R$16),R$41/10,IF(R$16=$C310,R$41-SUM(R$303:R309),IF(R$16-$C310&lt;10,Q310,0)))</f>
        <v>0</v>
      </c>
      <c r="S310" s="195">
        <f>IF(AND(S$16=2017,$C310&lt;S$16),S$41/10,IF(S$16=$C310,S$41-SUM(S$303:S309),IF(S$16-$C310&lt;10,R310,0)))</f>
        <v>0</v>
      </c>
      <c r="T310" s="195">
        <f>IF(AND(T$16=2017,$C310&lt;T$16),T$41/10,IF(T$16=$C310,T$41-SUM(T$303:T309),IF(T$16-$C310&lt;10,S310,0)))</f>
        <v>0</v>
      </c>
      <c r="U310" s="195">
        <f>IF(AND(U$16=2017,$C310&lt;U$16),U$41/10,IF(U$16=$C310,U$41-SUM(U$303:U309),IF(U$16-$C310&lt;10,T310,0)))</f>
        <v>0</v>
      </c>
      <c r="V310" s="195">
        <f>IF(AND(V$16=2017,$C310&lt;V$16),V$41/10,IF(V$16=$C310,V$41-SUM(V$303:V309),IF(V$16-$C310&lt;10,U310,0)))</f>
        <v>0</v>
      </c>
      <c r="W310" s="195">
        <f>IF(AND(W$16=2017,$C310&lt;W$16),W$41/10,IF(W$16=$C310,W$41-SUM(W$303:W309),IF(W$16-$C310&lt;10,V310,0)))</f>
        <v>0</v>
      </c>
      <c r="X310" s="195">
        <f>IF(AND(X$16=2017,$C310&lt;X$16),X$41/10,IF(X$16=$C310,X$41-SUM(X$303:X309),IF(X$16-$C310&lt;10,W310,0)))</f>
        <v>0</v>
      </c>
      <c r="Y310" s="163"/>
      <c r="Z310" s="163"/>
      <c r="AA310" s="163"/>
      <c r="AB310" s="163"/>
      <c r="AC310" s="163"/>
      <c r="AD310" s="163"/>
      <c r="AE310" s="163"/>
      <c r="AF310" s="163"/>
      <c r="AG310" s="163"/>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row>
    <row r="311" spans="1:214" outlineLevel="1" x14ac:dyDescent="0.2">
      <c r="A311" s="163"/>
      <c r="B311" s="177" t="s">
        <v>249</v>
      </c>
      <c r="C311" s="177">
        <v>2014</v>
      </c>
      <c r="D311" s="163"/>
      <c r="E311" s="163" t="s">
        <v>142</v>
      </c>
      <c r="F311" s="163"/>
      <c r="G311" s="163"/>
      <c r="H311" s="163"/>
      <c r="I311" s="163"/>
      <c r="J311" s="195">
        <f>IF(AND(J$16=2017,$C311&lt;J$16),J$41/10,IF(J$16=$C311,J$41-SUM(J$303:J310),IF(J$16-$C311&lt;10,I311,0)))</f>
        <v>3260935.0760469562</v>
      </c>
      <c r="K311" s="195">
        <f>IF(AND(K$16=2017,$C311&lt;K$16),K$41/10,IF(K$16=$C311,K$41-SUM(K$303:K310),IF(K$16-$C311&lt;10,J311,0)))</f>
        <v>3260935.0760469562</v>
      </c>
      <c r="L311" s="195">
        <f>IF(AND(L$16=2017,$C311&lt;L$16),L$41/10,IF(L$16=$C311,L$41-SUM(L$303:L310),IF(L$16-$C311&lt;10,K311,0)))</f>
        <v>3260935.0760469562</v>
      </c>
      <c r="M311" s="195">
        <f>IF(AND(M$16=2017,$C311&lt;M$16),M$41/10,IF(M$16=$C311,M$41-SUM(M$303:M310),IF(M$16-$C311&lt;10,L311,0)))</f>
        <v>3260935.0760469562</v>
      </c>
      <c r="N311" s="195">
        <f>IF(AND(N$16=2017,$C311&lt;N$16),N$41/10,IF(N$16=$C311,N$41-SUM(N$303:N310),IF(N$16-$C311&lt;10,M311,0)))</f>
        <v>3260935.0760469562</v>
      </c>
      <c r="O311" s="195">
        <f>IF(AND(O$16=2017,$C311&lt;O$16),O$41/10,IF(O$16=$C311,O$41-SUM(O$303:O310),IF(O$16-$C311&lt;10,N311,0)))</f>
        <v>3260935.0760469562</v>
      </c>
      <c r="P311" s="195">
        <f>IF(AND(P$16=2017,$C311&lt;P$16),P$41/10,IF(P$16=$C311,P$41-SUM(P$303:P310),IF(P$16-$C311&lt;10,O311,0)))</f>
        <v>3260935.0760469562</v>
      </c>
      <c r="Q311" s="195">
        <f>IF(AND(Q$16=2017,$C311&lt;Q$16),Q$41/10,IF(Q$16=$C311,Q$41-SUM(Q$303:Q310),IF(Q$16-$C311&lt;10,P311,0)))</f>
        <v>0</v>
      </c>
      <c r="R311" s="195">
        <f>IF(AND(R$16=2017,$C311&lt;R$16),R$41/10,IF(R$16=$C311,R$41-SUM(R$303:R310),IF(R$16-$C311&lt;10,Q311,0)))</f>
        <v>0</v>
      </c>
      <c r="S311" s="195">
        <f>IF(AND(S$16=2017,$C311&lt;S$16),S$41/10,IF(S$16=$C311,S$41-SUM(S$303:S310),IF(S$16-$C311&lt;10,R311,0)))</f>
        <v>0</v>
      </c>
      <c r="T311" s="195">
        <f>IF(AND(T$16=2017,$C311&lt;T$16),T$41/10,IF(T$16=$C311,T$41-SUM(T$303:T310),IF(T$16-$C311&lt;10,S311,0)))</f>
        <v>0</v>
      </c>
      <c r="U311" s="195">
        <f>IF(AND(U$16=2017,$C311&lt;U$16),U$41/10,IF(U$16=$C311,U$41-SUM(U$303:U310),IF(U$16-$C311&lt;10,T311,0)))</f>
        <v>0</v>
      </c>
      <c r="V311" s="195">
        <f>IF(AND(V$16=2017,$C311&lt;V$16),V$41/10,IF(V$16=$C311,V$41-SUM(V$303:V310),IF(V$16-$C311&lt;10,U311,0)))</f>
        <v>0</v>
      </c>
      <c r="W311" s="195">
        <f>IF(AND(W$16=2017,$C311&lt;W$16),W$41/10,IF(W$16=$C311,W$41-SUM(W$303:W310),IF(W$16-$C311&lt;10,V311,0)))</f>
        <v>0</v>
      </c>
      <c r="X311" s="195">
        <f>IF(AND(X$16=2017,$C311&lt;X$16),X$41/10,IF(X$16=$C311,X$41-SUM(X$303:X310),IF(X$16-$C311&lt;10,W311,0)))</f>
        <v>0</v>
      </c>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row>
    <row r="312" spans="1:214" outlineLevel="1" x14ac:dyDescent="0.2">
      <c r="A312" s="163"/>
      <c r="B312" s="177" t="s">
        <v>249</v>
      </c>
      <c r="C312" s="173">
        <v>2015</v>
      </c>
      <c r="D312" s="163"/>
      <c r="E312" s="163" t="s">
        <v>142</v>
      </c>
      <c r="F312" s="163"/>
      <c r="G312" s="163"/>
      <c r="H312" s="163"/>
      <c r="I312" s="163"/>
      <c r="J312" s="195">
        <f>IF(AND(J$16=2017,$C312&lt;J$16),J$41/10,IF(J$16=$C312,J$41-SUM(J$303:J311),IF(J$16-$C312&lt;10,I312,0)))</f>
        <v>3260935.0760469562</v>
      </c>
      <c r="K312" s="195">
        <f>IF(AND(K$16=2017,$C312&lt;K$16),K$41/10,IF(K$16=$C312,K$41-SUM(K$303:K311),IF(K$16-$C312&lt;10,J312,0)))</f>
        <v>3260935.0760469562</v>
      </c>
      <c r="L312" s="195">
        <f>IF(AND(L$16=2017,$C312&lt;L$16),L$41/10,IF(L$16=$C312,L$41-SUM(L$303:L311),IF(L$16-$C312&lt;10,K312,0)))</f>
        <v>3260935.0760469562</v>
      </c>
      <c r="M312" s="195">
        <f>IF(AND(M$16=2017,$C312&lt;M$16),M$41/10,IF(M$16=$C312,M$41-SUM(M$303:M311),IF(M$16-$C312&lt;10,L312,0)))</f>
        <v>3260935.0760469562</v>
      </c>
      <c r="N312" s="195">
        <f>IF(AND(N$16=2017,$C312&lt;N$16),N$41/10,IF(N$16=$C312,N$41-SUM(N$303:N311),IF(N$16-$C312&lt;10,M312,0)))</f>
        <v>3260935.0760469562</v>
      </c>
      <c r="O312" s="195">
        <f>IF(AND(O$16=2017,$C312&lt;O$16),O$41/10,IF(O$16=$C312,O$41-SUM(O$303:O311),IF(O$16-$C312&lt;10,N312,0)))</f>
        <v>3260935.0760469562</v>
      </c>
      <c r="P312" s="195">
        <f>IF(AND(P$16=2017,$C312&lt;P$16),P$41/10,IF(P$16=$C312,P$41-SUM(P$303:P311),IF(P$16-$C312&lt;10,O312,0)))</f>
        <v>3260935.0760469562</v>
      </c>
      <c r="Q312" s="195">
        <f>IF(AND(Q$16=2017,$C312&lt;Q$16),Q$41/10,IF(Q$16=$C312,Q$41-SUM(Q$303:Q311),IF(Q$16-$C312&lt;10,P312,0)))</f>
        <v>3260935.0760469562</v>
      </c>
      <c r="R312" s="195">
        <f>IF(AND(R$16=2017,$C312&lt;R$16),R$41/10,IF(R$16=$C312,R$41-SUM(R$303:R311),IF(R$16-$C312&lt;10,Q312,0)))</f>
        <v>0</v>
      </c>
      <c r="S312" s="195">
        <f>IF(AND(S$16=2017,$C312&lt;S$16),S$41/10,IF(S$16=$C312,S$41-SUM(S$303:S311),IF(S$16-$C312&lt;10,R312,0)))</f>
        <v>0</v>
      </c>
      <c r="T312" s="195">
        <f>IF(AND(T$16=2017,$C312&lt;T$16),T$41/10,IF(T$16=$C312,T$41-SUM(T$303:T311),IF(T$16-$C312&lt;10,S312,0)))</f>
        <v>0</v>
      </c>
      <c r="U312" s="195">
        <f>IF(AND(U$16=2017,$C312&lt;U$16),U$41/10,IF(U$16=$C312,U$41-SUM(U$303:U311),IF(U$16-$C312&lt;10,T312,0)))</f>
        <v>0</v>
      </c>
      <c r="V312" s="195">
        <f>IF(AND(V$16=2017,$C312&lt;V$16),V$41/10,IF(V$16=$C312,V$41-SUM(V$303:V311),IF(V$16-$C312&lt;10,U312,0)))</f>
        <v>0</v>
      </c>
      <c r="W312" s="195">
        <f>IF(AND(W$16=2017,$C312&lt;W$16),W$41/10,IF(W$16=$C312,W$41-SUM(W$303:W311),IF(W$16-$C312&lt;10,V312,0)))</f>
        <v>0</v>
      </c>
      <c r="X312" s="195">
        <f>IF(AND(X$16=2017,$C312&lt;X$16),X$41/10,IF(X$16=$C312,X$41-SUM(X$303:X311),IF(X$16-$C312&lt;10,W312,0)))</f>
        <v>0</v>
      </c>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row>
    <row r="313" spans="1:214" outlineLevel="1" x14ac:dyDescent="0.2">
      <c r="A313" s="163"/>
      <c r="B313" s="177" t="s">
        <v>249</v>
      </c>
      <c r="C313" s="177">
        <v>2016</v>
      </c>
      <c r="D313" s="163"/>
      <c r="E313" s="163" t="s">
        <v>142</v>
      </c>
      <c r="F313" s="163"/>
      <c r="G313" s="163"/>
      <c r="H313" s="163"/>
      <c r="I313" s="163"/>
      <c r="J313" s="195">
        <f>IF(AND(J$16=2017,$C313&lt;J$16),J$41/10,IF(J$16=$C313,J$41-SUM(J$303:J312),IF(J$16-$C313&lt;10,I313,0)))</f>
        <v>3260935.0760469562</v>
      </c>
      <c r="K313" s="195">
        <f>IF(AND(K$16=2017,$C313&lt;K$16),K$41/10,IF(K$16=$C313,K$41-SUM(K$303:K312),IF(K$16-$C313&lt;10,J313,0)))</f>
        <v>3260935.0760469562</v>
      </c>
      <c r="L313" s="195">
        <f>IF(AND(L$16=2017,$C313&lt;L$16),L$41/10,IF(L$16=$C313,L$41-SUM(L$303:L312),IF(L$16-$C313&lt;10,K313,0)))</f>
        <v>3260935.0760469562</v>
      </c>
      <c r="M313" s="195">
        <f>IF(AND(M$16=2017,$C313&lt;M$16),M$41/10,IF(M$16=$C313,M$41-SUM(M$303:M312),IF(M$16-$C313&lt;10,L313,0)))</f>
        <v>3260935.0760469562</v>
      </c>
      <c r="N313" s="195">
        <f>IF(AND(N$16=2017,$C313&lt;N$16),N$41/10,IF(N$16=$C313,N$41-SUM(N$303:N312),IF(N$16-$C313&lt;10,M313,0)))</f>
        <v>3260935.0760469562</v>
      </c>
      <c r="O313" s="195">
        <f>IF(AND(O$16=2017,$C313&lt;O$16),O$41/10,IF(O$16=$C313,O$41-SUM(O$303:O312),IF(O$16-$C313&lt;10,N313,0)))</f>
        <v>3260935.0760469562</v>
      </c>
      <c r="P313" s="195">
        <f>IF(AND(P$16=2017,$C313&lt;P$16),P$41/10,IF(P$16=$C313,P$41-SUM(P$303:P312),IF(P$16-$C313&lt;10,O313,0)))</f>
        <v>3260935.0760469562</v>
      </c>
      <c r="Q313" s="195">
        <f>IF(AND(Q$16=2017,$C313&lt;Q$16),Q$41/10,IF(Q$16=$C313,Q$41-SUM(Q$303:Q312),IF(Q$16-$C313&lt;10,P313,0)))</f>
        <v>3260935.0760469562</v>
      </c>
      <c r="R313" s="195">
        <f>IF(AND(R$16=2017,$C313&lt;R$16),R$41/10,IF(R$16=$C313,R$41-SUM(R$303:R312),IF(R$16-$C313&lt;10,Q313,0)))</f>
        <v>3260935.0760469562</v>
      </c>
      <c r="S313" s="195">
        <f>IF(AND(S$16=2017,$C313&lt;S$16),S$41/10,IF(S$16=$C313,S$41-SUM(S$303:S312),IF(S$16-$C313&lt;10,R313,0)))</f>
        <v>0</v>
      </c>
      <c r="T313" s="195">
        <f>IF(AND(T$16=2017,$C313&lt;T$16),T$41/10,IF(T$16=$C313,T$41-SUM(T$303:T312),IF(T$16-$C313&lt;10,S313,0)))</f>
        <v>0</v>
      </c>
      <c r="U313" s="195">
        <f>IF(AND(U$16=2017,$C313&lt;U$16),U$41/10,IF(U$16=$C313,U$41-SUM(U$303:U312),IF(U$16-$C313&lt;10,T313,0)))</f>
        <v>0</v>
      </c>
      <c r="V313" s="195">
        <f>IF(AND(V$16=2017,$C313&lt;V$16),V$41/10,IF(V$16=$C313,V$41-SUM(V$303:V312),IF(V$16-$C313&lt;10,U313,0)))</f>
        <v>0</v>
      </c>
      <c r="W313" s="195">
        <f>IF(AND(W$16=2017,$C313&lt;W$16),W$41/10,IF(W$16=$C313,W$41-SUM(W$303:W312),IF(W$16-$C313&lt;10,V313,0)))</f>
        <v>0</v>
      </c>
      <c r="X313" s="195">
        <f>IF(AND(X$16=2017,$C313&lt;X$16),X$41/10,IF(X$16=$C313,X$41-SUM(X$303:X312),IF(X$16-$C313&lt;10,W313,0)))</f>
        <v>0</v>
      </c>
      <c r="Y313" s="163"/>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row>
    <row r="314" spans="1:214" outlineLevel="1" x14ac:dyDescent="0.2">
      <c r="A314" s="163"/>
      <c r="B314" s="177" t="s">
        <v>249</v>
      </c>
      <c r="C314" s="173">
        <v>2017</v>
      </c>
      <c r="D314" s="163"/>
      <c r="E314" s="163" t="s">
        <v>142</v>
      </c>
      <c r="F314" s="163"/>
      <c r="G314" s="163"/>
      <c r="H314" s="163"/>
      <c r="I314" s="163"/>
      <c r="J314" s="195">
        <f>IF(AND(J$16=2017,$C314&lt;J$16),J$41/10,IF(J$16=$C314,J$41-SUM(J$303:J313),IF(J$16-$C314&lt;10,I314,0)))</f>
        <v>3260935.0760469623</v>
      </c>
      <c r="K314" s="195">
        <f>IF(AND(K$16=2017,$C314&lt;K$16),K$41/10,IF(K$16=$C314,K$41-SUM(K$303:K313),IF(K$16-$C314&lt;10,J314,0)))</f>
        <v>3260935.0760469623</v>
      </c>
      <c r="L314" s="195">
        <f>IF(AND(L$16=2017,$C314&lt;L$16),L$41/10,IF(L$16=$C314,L$41-SUM(L$303:L313),IF(L$16-$C314&lt;10,K314,0)))</f>
        <v>3260935.0760469623</v>
      </c>
      <c r="M314" s="195">
        <f>IF(AND(M$16=2017,$C314&lt;M$16),M$41/10,IF(M$16=$C314,M$41-SUM(M$303:M313),IF(M$16-$C314&lt;10,L314,0)))</f>
        <v>3260935.0760469623</v>
      </c>
      <c r="N314" s="195">
        <f>IF(AND(N$16=2017,$C314&lt;N$16),N$41/10,IF(N$16=$C314,N$41-SUM(N$303:N313),IF(N$16-$C314&lt;10,M314,0)))</f>
        <v>3260935.0760469623</v>
      </c>
      <c r="O314" s="195">
        <f>IF(AND(O$16=2017,$C314&lt;O$16),O$41/10,IF(O$16=$C314,O$41-SUM(O$303:O313),IF(O$16-$C314&lt;10,N314,0)))</f>
        <v>3260935.0760469623</v>
      </c>
      <c r="P314" s="195">
        <f>IF(AND(P$16=2017,$C314&lt;P$16),P$41/10,IF(P$16=$C314,P$41-SUM(P$303:P313),IF(P$16-$C314&lt;10,O314,0)))</f>
        <v>3260935.0760469623</v>
      </c>
      <c r="Q314" s="195">
        <f>IF(AND(Q$16=2017,$C314&lt;Q$16),Q$41/10,IF(Q$16=$C314,Q$41-SUM(Q$303:Q313),IF(Q$16-$C314&lt;10,P314,0)))</f>
        <v>3260935.0760469623</v>
      </c>
      <c r="R314" s="195">
        <f>IF(AND(R$16=2017,$C314&lt;R$16),R$41/10,IF(R$16=$C314,R$41-SUM(R$303:R313),IF(R$16-$C314&lt;10,Q314,0)))</f>
        <v>3260935.0760469623</v>
      </c>
      <c r="S314" s="195">
        <f>IF(AND(S$16=2017,$C314&lt;S$16),S$41/10,IF(S$16=$C314,S$41-SUM(S$303:S313),IF(S$16-$C314&lt;10,R314,0)))</f>
        <v>3260935.0760469623</v>
      </c>
      <c r="T314" s="195">
        <f>IF(AND(T$16=2017,$C314&lt;T$16),T$41/10,IF(T$16=$C314,T$41-SUM(T$303:T313),IF(T$16-$C314&lt;10,S314,0)))</f>
        <v>0</v>
      </c>
      <c r="U314" s="195">
        <f>IF(AND(U$16=2017,$C314&lt;U$16),U$41/10,IF(U$16=$C314,U$41-SUM(U$303:U313),IF(U$16-$C314&lt;10,T314,0)))</f>
        <v>0</v>
      </c>
      <c r="V314" s="195">
        <f>IF(AND(V$16=2017,$C314&lt;V$16),V$41/10,IF(V$16=$C314,V$41-SUM(V$303:V313),IF(V$16-$C314&lt;10,U314,0)))</f>
        <v>0</v>
      </c>
      <c r="W314" s="195">
        <f>IF(AND(W$16=2017,$C314&lt;W$16),W$41/10,IF(W$16=$C314,W$41-SUM(W$303:W313),IF(W$16-$C314&lt;10,V314,0)))</f>
        <v>0</v>
      </c>
      <c r="X314" s="195">
        <f>IF(AND(X$16=2017,$C314&lt;X$16),X$41/10,IF(X$16=$C314,X$41-SUM(X$303:X313),IF(X$16-$C314&lt;10,W314,0)))</f>
        <v>0</v>
      </c>
      <c r="Y314" s="163"/>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row>
    <row r="315" spans="1:214" outlineLevel="1" x14ac:dyDescent="0.2">
      <c r="A315" s="163"/>
      <c r="B315" s="177" t="s">
        <v>249</v>
      </c>
      <c r="C315" s="177">
        <v>2018</v>
      </c>
      <c r="D315" s="163"/>
      <c r="E315" s="163" t="s">
        <v>142</v>
      </c>
      <c r="F315" s="163"/>
      <c r="G315" s="163"/>
      <c r="H315" s="163"/>
      <c r="I315" s="163"/>
      <c r="J315" s="195">
        <f>IF(AND(J$16=2017,$C315&lt;J$16),J$41/10,IF(J$16=$C315,J$41-SUM(J$303:J314),IF(J$16-$C315&lt;10,I315,0)))</f>
        <v>0</v>
      </c>
      <c r="K315" s="195">
        <f>IF(AND(K$16=2017,$C315&lt;K$16),K$41/10,IF(K$16=$C315,K$41-SUM(K$303:K314),IF(K$16-$C315&lt;10,J315,0)))</f>
        <v>1604002.2463480197</v>
      </c>
      <c r="L315" s="195">
        <f>IF(AND(L$16=2017,$C315&lt;L$16),L$41/10,IF(L$16=$C315,L$41-SUM(L$303:L314),IF(L$16-$C315&lt;10,K315,0)))</f>
        <v>1604002.2463480197</v>
      </c>
      <c r="M315" s="195">
        <f>IF(AND(M$16=2017,$C315&lt;M$16),M$41/10,IF(M$16=$C315,M$41-SUM(M$303:M314),IF(M$16-$C315&lt;10,L315,0)))</f>
        <v>1604002.2463480197</v>
      </c>
      <c r="N315" s="195">
        <f>IF(AND(N$16=2017,$C315&lt;N$16),N$41/10,IF(N$16=$C315,N$41-SUM(N$303:N314),IF(N$16-$C315&lt;10,M315,0)))</f>
        <v>1604002.2463480197</v>
      </c>
      <c r="O315" s="195">
        <f>IF(AND(O$16=2017,$C315&lt;O$16),O$41/10,IF(O$16=$C315,O$41-SUM(O$303:O314),IF(O$16-$C315&lt;10,N315,0)))</f>
        <v>1604002.2463480197</v>
      </c>
      <c r="P315" s="195">
        <f>IF(AND(P$16=2017,$C315&lt;P$16),P$41/10,IF(P$16=$C315,P$41-SUM(P$303:P314),IF(P$16-$C315&lt;10,O315,0)))</f>
        <v>1604002.2463480197</v>
      </c>
      <c r="Q315" s="195">
        <f>IF(AND(Q$16=2017,$C315&lt;Q$16),Q$41/10,IF(Q$16=$C315,Q$41-SUM(Q$303:Q314),IF(Q$16-$C315&lt;10,P315,0)))</f>
        <v>1604002.2463480197</v>
      </c>
      <c r="R315" s="195">
        <f>IF(AND(R$16=2017,$C315&lt;R$16),R$41/10,IF(R$16=$C315,R$41-SUM(R$303:R314),IF(R$16-$C315&lt;10,Q315,0)))</f>
        <v>1604002.2463480197</v>
      </c>
      <c r="S315" s="195">
        <f>IF(AND(S$16=2017,$C315&lt;S$16),S$41/10,IF(S$16=$C315,S$41-SUM(S$303:S314),IF(S$16-$C315&lt;10,R315,0)))</f>
        <v>1604002.2463480197</v>
      </c>
      <c r="T315" s="195">
        <f>IF(AND(T$16=2017,$C315&lt;T$16),T$41/10,IF(T$16=$C315,T$41-SUM(T$303:T314),IF(T$16-$C315&lt;10,S315,0)))</f>
        <v>1604002.2463480197</v>
      </c>
      <c r="U315" s="195">
        <f>IF(AND(U$16=2017,$C315&lt;U$16),U$41/10,IF(U$16=$C315,U$41-SUM(U$303:U314),IF(U$16-$C315&lt;10,T315,0)))</f>
        <v>0</v>
      </c>
      <c r="V315" s="195">
        <f>IF(AND(V$16=2017,$C315&lt;V$16),V$41/10,IF(V$16=$C315,V$41-SUM(V$303:V314),IF(V$16-$C315&lt;10,U315,0)))</f>
        <v>0</v>
      </c>
      <c r="W315" s="195">
        <f>IF(AND(W$16=2017,$C315&lt;W$16),W$41/10,IF(W$16=$C315,W$41-SUM(W$303:W314),IF(W$16-$C315&lt;10,V315,0)))</f>
        <v>0</v>
      </c>
      <c r="X315" s="195">
        <f>IF(AND(X$16=2017,$C315&lt;X$16),X$41/10,IF(X$16=$C315,X$41-SUM(X$303:X314),IF(X$16-$C315&lt;10,W315,0)))</f>
        <v>0</v>
      </c>
      <c r="Y315" s="163"/>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row>
    <row r="316" spans="1:214" outlineLevel="1" x14ac:dyDescent="0.2">
      <c r="A316" s="163"/>
      <c r="B316" s="177" t="s">
        <v>249</v>
      </c>
      <c r="C316" s="173">
        <v>2019</v>
      </c>
      <c r="D316" s="163"/>
      <c r="E316" s="163" t="s">
        <v>142</v>
      </c>
      <c r="F316" s="163"/>
      <c r="G316" s="163"/>
      <c r="H316" s="163"/>
      <c r="I316" s="163"/>
      <c r="J316" s="195">
        <f>IF(AND(J$16=2017,$C316&lt;J$16),J$41/10,IF(J$16=$C316,J$41-SUM(J$303:J315),IF(J$16-$C316&lt;10,I316,0)))</f>
        <v>0</v>
      </c>
      <c r="K316" s="195">
        <f>IF(AND(K$16=2017,$C316&lt;K$16),K$41/10,IF(K$16=$C316,K$41-SUM(K$303:K315),IF(K$16-$C316&lt;10,J316,0)))</f>
        <v>0</v>
      </c>
      <c r="L316" s="195">
        <f>IF(AND(L$16=2017,$C316&lt;L$16),L$41/10,IF(L$16=$C316,L$41-SUM(L$303:L315),IF(L$16-$C316&lt;10,K316,0)))</f>
        <v>3473737.1033099256</v>
      </c>
      <c r="M316" s="195">
        <f>IF(AND(M$16=2017,$C316&lt;M$16),M$41/10,IF(M$16=$C316,M$41-SUM(M$303:M315),IF(M$16-$C316&lt;10,L316,0)))</f>
        <v>3473737.1033099256</v>
      </c>
      <c r="N316" s="195">
        <f>IF(AND(N$16=2017,$C316&lt;N$16),N$41/10,IF(N$16=$C316,N$41-SUM(N$303:N315),IF(N$16-$C316&lt;10,M316,0)))</f>
        <v>3473737.1033099256</v>
      </c>
      <c r="O316" s="195">
        <f>IF(AND(O$16=2017,$C316&lt;O$16),O$41/10,IF(O$16=$C316,O$41-SUM(O$303:O315),IF(O$16-$C316&lt;10,N316,0)))</f>
        <v>3473737.1033099256</v>
      </c>
      <c r="P316" s="195">
        <f>IF(AND(P$16=2017,$C316&lt;P$16),P$41/10,IF(P$16=$C316,P$41-SUM(P$303:P315),IF(P$16-$C316&lt;10,O316,0)))</f>
        <v>3473737.1033099256</v>
      </c>
      <c r="Q316" s="195">
        <f>IF(AND(Q$16=2017,$C316&lt;Q$16),Q$41/10,IF(Q$16=$C316,Q$41-SUM(Q$303:Q315),IF(Q$16-$C316&lt;10,P316,0)))</f>
        <v>3473737.1033099256</v>
      </c>
      <c r="R316" s="195">
        <f>IF(AND(R$16=2017,$C316&lt;R$16),R$41/10,IF(R$16=$C316,R$41-SUM(R$303:R315),IF(R$16-$C316&lt;10,Q316,0)))</f>
        <v>3473737.1033099256</v>
      </c>
      <c r="S316" s="195">
        <f>IF(AND(S$16=2017,$C316&lt;S$16),S$41/10,IF(S$16=$C316,S$41-SUM(S$303:S315),IF(S$16-$C316&lt;10,R316,0)))</f>
        <v>3473737.1033099256</v>
      </c>
      <c r="T316" s="195">
        <f>IF(AND(T$16=2017,$C316&lt;T$16),T$41/10,IF(T$16=$C316,T$41-SUM(T$303:T315),IF(T$16-$C316&lt;10,S316,0)))</f>
        <v>3473737.1033099256</v>
      </c>
      <c r="U316" s="195">
        <f>IF(AND(U$16=2017,$C316&lt;U$16),U$41/10,IF(U$16=$C316,U$41-SUM(U$303:U315),IF(U$16-$C316&lt;10,T316,0)))</f>
        <v>3473737.1033099256</v>
      </c>
      <c r="V316" s="195">
        <f>IF(AND(V$16=2017,$C316&lt;V$16),V$41/10,IF(V$16=$C316,V$41-SUM(V$303:V315),IF(V$16-$C316&lt;10,U316,0)))</f>
        <v>0</v>
      </c>
      <c r="W316" s="195">
        <f>IF(AND(W$16=2017,$C316&lt;W$16),W$41/10,IF(W$16=$C316,W$41-SUM(W$303:W315),IF(W$16-$C316&lt;10,V316,0)))</f>
        <v>0</v>
      </c>
      <c r="X316" s="195">
        <f>IF(AND(X$16=2017,$C316&lt;X$16),X$41/10,IF(X$16=$C316,X$41-SUM(X$303:X315),IF(X$16-$C316&lt;10,W316,0)))</f>
        <v>0</v>
      </c>
      <c r="Y316" s="163"/>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row>
    <row r="317" spans="1:214" outlineLevel="1" x14ac:dyDescent="0.2">
      <c r="A317" s="163"/>
      <c r="B317" s="177" t="s">
        <v>249</v>
      </c>
      <c r="C317" s="177">
        <v>2020</v>
      </c>
      <c r="D317" s="163"/>
      <c r="E317" s="163" t="s">
        <v>142</v>
      </c>
      <c r="F317" s="163"/>
      <c r="G317" s="163"/>
      <c r="H317" s="163"/>
      <c r="I317" s="163"/>
      <c r="J317" s="195">
        <f>IF(AND(J$16=2017,$C317&lt;J$16),J$41/10,IF(J$16=$C317,J$41-SUM(J$303:J316),IF(J$16-$C317&lt;10,I317,0)))</f>
        <v>0</v>
      </c>
      <c r="K317" s="195">
        <f>IF(AND(K$16=2017,$C317&lt;K$16),K$41/10,IF(K$16=$C317,K$41-SUM(K$303:K316),IF(K$16-$C317&lt;10,J317,0)))</f>
        <v>0</v>
      </c>
      <c r="L317" s="195">
        <f>IF(AND(L$16=2017,$C317&lt;L$16),L$41/10,IF(L$16=$C317,L$41-SUM(L$303:L316),IF(L$16-$C317&lt;10,K317,0)))</f>
        <v>0</v>
      </c>
      <c r="M317" s="195">
        <f>IF(AND(M$16=2017,$C317&lt;M$16),M$41/10,IF(M$16=$C317,M$41-SUM(M$303:M316),IF(M$16-$C317&lt;10,L317,0)))</f>
        <v>6479023.3811891191</v>
      </c>
      <c r="N317" s="195">
        <f>IF(AND(N$16=2017,$C317&lt;N$16),N$41/10,IF(N$16=$C317,N$41-SUM(N$303:N316),IF(N$16-$C317&lt;10,M317,0)))</f>
        <v>6479023.3811891191</v>
      </c>
      <c r="O317" s="195">
        <f>IF(AND(O$16=2017,$C317&lt;O$16),O$41/10,IF(O$16=$C317,O$41-SUM(O$303:O316),IF(O$16-$C317&lt;10,N317,0)))</f>
        <v>6479023.3811891191</v>
      </c>
      <c r="P317" s="195">
        <f>IF(AND(P$16=2017,$C317&lt;P$16),P$41/10,IF(P$16=$C317,P$41-SUM(P$303:P316),IF(P$16-$C317&lt;10,O317,0)))</f>
        <v>6479023.3811891191</v>
      </c>
      <c r="Q317" s="195">
        <f>IF(AND(Q$16=2017,$C317&lt;Q$16),Q$41/10,IF(Q$16=$C317,Q$41-SUM(Q$303:Q316),IF(Q$16-$C317&lt;10,P317,0)))</f>
        <v>6479023.3811891191</v>
      </c>
      <c r="R317" s="195">
        <f>IF(AND(R$16=2017,$C317&lt;R$16),R$41/10,IF(R$16=$C317,R$41-SUM(R$303:R316),IF(R$16-$C317&lt;10,Q317,0)))</f>
        <v>6479023.3811891191</v>
      </c>
      <c r="S317" s="195">
        <f>IF(AND(S$16=2017,$C317&lt;S$16),S$41/10,IF(S$16=$C317,S$41-SUM(S$303:S316),IF(S$16-$C317&lt;10,R317,0)))</f>
        <v>6479023.3811891191</v>
      </c>
      <c r="T317" s="195">
        <f>IF(AND(T$16=2017,$C317&lt;T$16),T$41/10,IF(T$16=$C317,T$41-SUM(T$303:T316),IF(T$16-$C317&lt;10,S317,0)))</f>
        <v>6479023.3811891191</v>
      </c>
      <c r="U317" s="195">
        <f>IF(AND(U$16=2017,$C317&lt;U$16),U$41/10,IF(U$16=$C317,U$41-SUM(U$303:U316),IF(U$16-$C317&lt;10,T317,0)))</f>
        <v>6479023.3811891191</v>
      </c>
      <c r="V317" s="195">
        <f>IF(AND(V$16=2017,$C317&lt;V$16),V$41/10,IF(V$16=$C317,V$41-SUM(V$303:V316),IF(V$16-$C317&lt;10,U317,0)))</f>
        <v>6479023.3811891191</v>
      </c>
      <c r="W317" s="195">
        <f>IF(AND(W$16=2017,$C317&lt;W$16),W$41/10,IF(W$16=$C317,W$41-SUM(W$303:W316),IF(W$16-$C317&lt;10,V317,0)))</f>
        <v>0</v>
      </c>
      <c r="X317" s="195">
        <f>IF(AND(X$16=2017,$C317&lt;X$16),X$41/10,IF(X$16=$C317,X$41-SUM(X$303:X316),IF(X$16-$C317&lt;10,W317,0)))</f>
        <v>0</v>
      </c>
      <c r="Y317" s="163"/>
      <c r="Z317" s="163"/>
      <c r="AA317" s="163"/>
      <c r="AB317" s="163"/>
      <c r="AC317" s="163"/>
      <c r="AD317" s="163"/>
      <c r="AE317" s="163"/>
      <c r="AF317" s="163"/>
      <c r="AG317" s="163"/>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row>
    <row r="318" spans="1:214" outlineLevel="1" x14ac:dyDescent="0.2">
      <c r="A318" s="163"/>
      <c r="B318" s="177" t="s">
        <v>249</v>
      </c>
      <c r="C318" s="173">
        <v>2021</v>
      </c>
      <c r="D318" s="163"/>
      <c r="E318" s="163" t="s">
        <v>142</v>
      </c>
      <c r="F318" s="163"/>
      <c r="G318" s="163"/>
      <c r="H318" s="163"/>
      <c r="I318" s="163"/>
      <c r="J318" s="195">
        <f>IF(AND(J$16=2017,$C318&lt;J$16),J$41/10,IF(J$16=$C318,J$41-SUM(J$303:J317),IF(J$16-$C318&lt;10,I318,0)))</f>
        <v>0</v>
      </c>
      <c r="K318" s="195">
        <f>IF(AND(K$16=2017,$C318&lt;K$16),K$41/10,IF(K$16=$C318,K$41-SUM(K$303:K317),IF(K$16-$C318&lt;10,J318,0)))</f>
        <v>0</v>
      </c>
      <c r="L318" s="195">
        <f>IF(AND(L$16=2017,$C318&lt;L$16),L$41/10,IF(L$16=$C318,L$41-SUM(L$303:L317),IF(L$16-$C318&lt;10,K318,0)))</f>
        <v>0</v>
      </c>
      <c r="M318" s="195">
        <f>IF(AND(M$16=2017,$C318&lt;M$16),M$41/10,IF(M$16=$C318,M$41-SUM(M$303:M317),IF(M$16-$C318&lt;10,L318,0)))</f>
        <v>0</v>
      </c>
      <c r="N318" s="195">
        <f>IF(AND(N$16=2017,$C318&lt;N$16),N$41/10,IF(N$16=$C318,N$41-SUM(N$303:N317),IF(N$16-$C318&lt;10,M318,0)))</f>
        <v>5683524.6500927471</v>
      </c>
      <c r="O318" s="195">
        <f>IF(AND(O$16=2017,$C318&lt;O$16),O$41/10,IF(O$16=$C318,O$41-SUM(O$303:O317),IF(O$16-$C318&lt;10,N318,0)))</f>
        <v>5683524.6500927471</v>
      </c>
      <c r="P318" s="195">
        <f>IF(AND(P$16=2017,$C318&lt;P$16),P$41/10,IF(P$16=$C318,P$41-SUM(P$303:P317),IF(P$16-$C318&lt;10,O318,0)))</f>
        <v>5683524.6500927471</v>
      </c>
      <c r="Q318" s="195">
        <f>IF(AND(Q$16=2017,$C318&lt;Q$16),Q$41/10,IF(Q$16=$C318,Q$41-SUM(Q$303:Q317),IF(Q$16-$C318&lt;10,P318,0)))</f>
        <v>5683524.6500927471</v>
      </c>
      <c r="R318" s="195">
        <f>IF(AND(R$16=2017,$C318&lt;R$16),R$41/10,IF(R$16=$C318,R$41-SUM(R$303:R317),IF(R$16-$C318&lt;10,Q318,0)))</f>
        <v>5683524.6500927471</v>
      </c>
      <c r="S318" s="195">
        <f>IF(AND(S$16=2017,$C318&lt;S$16),S$41/10,IF(S$16=$C318,S$41-SUM(S$303:S317),IF(S$16-$C318&lt;10,R318,0)))</f>
        <v>5683524.6500927471</v>
      </c>
      <c r="T318" s="195">
        <f>IF(AND(T$16=2017,$C318&lt;T$16),T$41/10,IF(T$16=$C318,T$41-SUM(T$303:T317),IF(T$16-$C318&lt;10,S318,0)))</f>
        <v>5683524.6500927471</v>
      </c>
      <c r="U318" s="195">
        <f>IF(AND(U$16=2017,$C318&lt;U$16),U$41/10,IF(U$16=$C318,U$41-SUM(U$303:U317),IF(U$16-$C318&lt;10,T318,0)))</f>
        <v>5683524.6500927471</v>
      </c>
      <c r="V318" s="195">
        <f>IF(AND(V$16=2017,$C318&lt;V$16),V$41/10,IF(V$16=$C318,V$41-SUM(V$303:V317),IF(V$16-$C318&lt;10,U318,0)))</f>
        <v>5683524.6500927471</v>
      </c>
      <c r="W318" s="195">
        <f>IF(AND(W$16=2017,$C318&lt;W$16),W$41/10,IF(W$16=$C318,W$41-SUM(W$303:W317),IF(W$16-$C318&lt;10,V318,0)))</f>
        <v>5683524.6500927471</v>
      </c>
      <c r="X318" s="195">
        <f>IF(AND(X$16=2017,$C318&lt;X$16),X$41/10,IF(X$16=$C318,X$41-SUM(X$303:X317),IF(X$16-$C318&lt;10,W318,0)))</f>
        <v>0</v>
      </c>
      <c r="Y318" s="163"/>
      <c r="Z318" s="163"/>
      <c r="AA318" s="163"/>
      <c r="AB318" s="163"/>
      <c r="AC318" s="163"/>
      <c r="AD318" s="163"/>
      <c r="AE318" s="163"/>
      <c r="AF318" s="163"/>
      <c r="AG318" s="163"/>
      <c r="AH318" s="163"/>
      <c r="AI318" s="163"/>
      <c r="AJ318" s="163"/>
      <c r="AK318" s="163"/>
      <c r="AL318" s="163"/>
      <c r="AM318" s="163"/>
      <c r="AN318" s="163"/>
      <c r="AO318" s="163"/>
      <c r="AP318" s="163"/>
      <c r="AQ318" s="163"/>
      <c r="AR318" s="163"/>
      <c r="AS318" s="163"/>
      <c r="AT318" s="163"/>
      <c r="AU318" s="163"/>
      <c r="AV318" s="163"/>
      <c r="AW318" s="163"/>
      <c r="AX318" s="163"/>
      <c r="AY318" s="163"/>
      <c r="AZ318" s="163"/>
      <c r="BA318" s="163"/>
      <c r="BB318" s="163"/>
      <c r="BC318" s="163"/>
      <c r="BD318" s="163"/>
      <c r="BE318" s="163"/>
      <c r="BF318" s="163"/>
      <c r="BG318" s="163"/>
      <c r="BH318" s="163"/>
      <c r="BI318" s="163"/>
      <c r="BJ318" s="163"/>
      <c r="BK318" s="163"/>
      <c r="BL318" s="163"/>
      <c r="BM318" s="163"/>
      <c r="BN318" s="163"/>
      <c r="BO318" s="163"/>
      <c r="BP318" s="163"/>
      <c r="BQ318" s="163"/>
      <c r="BR318" s="163"/>
      <c r="BS318" s="163"/>
      <c r="BT318" s="163"/>
      <c r="BU318" s="163"/>
      <c r="BV318" s="163"/>
      <c r="BW318" s="163"/>
      <c r="BX318" s="163"/>
      <c r="BY318" s="163"/>
      <c r="BZ318" s="163"/>
      <c r="CA318" s="163"/>
      <c r="CB318" s="163"/>
      <c r="CC318" s="163"/>
      <c r="CD318" s="163"/>
      <c r="CE318" s="163"/>
      <c r="CF318" s="163"/>
      <c r="CG318" s="163"/>
      <c r="CH318" s="163"/>
      <c r="CI318" s="163"/>
      <c r="CJ318" s="163"/>
      <c r="CK318" s="163"/>
      <c r="CL318" s="163"/>
      <c r="CM318" s="163"/>
      <c r="CN318" s="163"/>
      <c r="CO318" s="163"/>
      <c r="CP318" s="163"/>
      <c r="CQ318" s="163"/>
      <c r="CR318" s="163"/>
      <c r="CS318" s="163"/>
      <c r="CT318" s="163"/>
      <c r="CU318" s="163"/>
      <c r="CV318" s="163"/>
      <c r="CW318" s="163"/>
      <c r="CX318" s="163"/>
      <c r="CY318" s="163"/>
      <c r="CZ318" s="163"/>
      <c r="DA318" s="163"/>
      <c r="DB318" s="163"/>
      <c r="DC318" s="163"/>
      <c r="DD318" s="163"/>
      <c r="DE318" s="163"/>
      <c r="DF318" s="163"/>
      <c r="DG318" s="163"/>
      <c r="DH318" s="163"/>
      <c r="DI318" s="163"/>
      <c r="DJ318" s="163"/>
      <c r="DK318" s="163"/>
      <c r="DL318" s="163"/>
      <c r="DM318" s="163"/>
      <c r="DN318" s="163"/>
      <c r="DO318" s="163"/>
      <c r="DP318" s="163"/>
      <c r="DQ318" s="163"/>
      <c r="DR318" s="163"/>
      <c r="DS318" s="163"/>
      <c r="DT318" s="163"/>
      <c r="DU318" s="163"/>
      <c r="DV318" s="163"/>
      <c r="DW318" s="163"/>
      <c r="DX318" s="163"/>
      <c r="DY318" s="163"/>
      <c r="DZ318" s="163"/>
      <c r="EA318" s="163"/>
      <c r="EB318" s="163"/>
      <c r="EC318" s="163"/>
      <c r="ED318" s="163"/>
      <c r="EE318" s="163"/>
      <c r="EF318" s="163"/>
      <c r="EG318" s="163"/>
      <c r="EH318" s="163"/>
      <c r="EI318" s="163"/>
      <c r="EJ318" s="163"/>
      <c r="EK318" s="163"/>
      <c r="EL318" s="163"/>
      <c r="EM318" s="163"/>
      <c r="EN318" s="163"/>
      <c r="EO318" s="163"/>
      <c r="EP318" s="163"/>
      <c r="EQ318" s="163"/>
      <c r="ER318" s="163"/>
      <c r="ES318" s="163"/>
      <c r="ET318" s="163"/>
      <c r="EU318" s="163"/>
      <c r="EV318" s="163"/>
      <c r="EW318" s="163"/>
      <c r="EX318" s="163"/>
      <c r="EY318" s="163"/>
      <c r="EZ318" s="163"/>
      <c r="FA318" s="163"/>
      <c r="FB318" s="163"/>
      <c r="FC318" s="163"/>
      <c r="FD318" s="163"/>
      <c r="FE318" s="163"/>
      <c r="FF318" s="163"/>
      <c r="FG318" s="163"/>
      <c r="FH318" s="163"/>
      <c r="FI318" s="163"/>
      <c r="FJ318" s="163"/>
      <c r="FK318" s="163"/>
      <c r="FL318" s="163"/>
      <c r="FM318" s="163"/>
      <c r="FN318" s="163"/>
      <c r="FO318" s="163"/>
      <c r="FP318" s="163"/>
      <c r="FQ318" s="163"/>
      <c r="FR318" s="163"/>
      <c r="FS318" s="163"/>
      <c r="FT318" s="163"/>
      <c r="FU318" s="163"/>
      <c r="FV318" s="163"/>
      <c r="FW318" s="163"/>
      <c r="FX318" s="163"/>
      <c r="FY318" s="163"/>
      <c r="FZ318" s="163"/>
      <c r="GA318" s="163"/>
      <c r="GB318" s="163"/>
      <c r="GC318" s="163"/>
      <c r="GD318" s="163"/>
      <c r="GE318" s="163"/>
      <c r="GF318" s="163"/>
      <c r="GG318" s="163"/>
      <c r="GH318" s="163"/>
      <c r="GI318" s="163"/>
      <c r="GJ318" s="163"/>
      <c r="GK318" s="163"/>
      <c r="GL318" s="163"/>
      <c r="GM318" s="163"/>
      <c r="GN318" s="163"/>
      <c r="GO318" s="163"/>
      <c r="GP318" s="163"/>
      <c r="GQ318" s="163"/>
      <c r="GR318" s="163"/>
      <c r="GS318" s="163"/>
      <c r="GT318" s="163"/>
      <c r="GU318" s="163"/>
      <c r="GV318" s="163"/>
      <c r="GW318" s="163"/>
      <c r="GX318" s="163"/>
      <c r="GY318" s="163"/>
      <c r="GZ318" s="163"/>
      <c r="HA318" s="163"/>
      <c r="HB318" s="163"/>
      <c r="HC318" s="163"/>
      <c r="HD318" s="163"/>
      <c r="HE318" s="163"/>
      <c r="HF318" s="163"/>
    </row>
    <row r="319" spans="1:214" outlineLevel="1" x14ac:dyDescent="0.2">
      <c r="A319" s="163"/>
      <c r="B319" s="177" t="s">
        <v>249</v>
      </c>
      <c r="C319" s="177">
        <v>2022</v>
      </c>
      <c r="D319" s="163"/>
      <c r="E319" s="163" t="s">
        <v>142</v>
      </c>
      <c r="F319" s="163"/>
      <c r="G319" s="163"/>
      <c r="H319" s="163"/>
      <c r="I319" s="163"/>
      <c r="J319" s="195">
        <f>IF(AND(J$16=2017,$C319&lt;J$16),J$41/10,IF(J$16=$C319,J$41-SUM(J$303:J318),IF(J$16-$C319&lt;10,I319,0)))</f>
        <v>0</v>
      </c>
      <c r="K319" s="195">
        <f>IF(AND(K$16=2017,$C319&lt;K$16),K$41/10,IF(K$16=$C319,K$41-SUM(K$303:K318),IF(K$16-$C319&lt;10,J319,0)))</f>
        <v>0</v>
      </c>
      <c r="L319" s="195">
        <f>IF(AND(L$16=2017,$C319&lt;L$16),L$41/10,IF(L$16=$C319,L$41-SUM(L$303:L318),IF(L$16-$C319&lt;10,K319,0)))</f>
        <v>0</v>
      </c>
      <c r="M319" s="195">
        <f>IF(AND(M$16=2017,$C319&lt;M$16),M$41/10,IF(M$16=$C319,M$41-SUM(M$303:M318),IF(M$16-$C319&lt;10,L319,0)))</f>
        <v>0</v>
      </c>
      <c r="N319" s="195">
        <f>IF(AND(N$16=2017,$C319&lt;N$16),N$41/10,IF(N$16=$C319,N$41-SUM(N$303:N318),IF(N$16-$C319&lt;10,M319,0)))</f>
        <v>0</v>
      </c>
      <c r="O319" s="195">
        <f>IF(AND(O$16=2017,$C319&lt;O$16),O$41/10,IF(O$16=$C319,O$41-SUM(O$303:O318),IF(O$16-$C319&lt;10,N319,0)))</f>
        <v>4934486.4800014906</v>
      </c>
      <c r="P319" s="195">
        <f>IF(AND(P$16=2017,$C319&lt;P$16),P$41/10,IF(P$16=$C319,P$41-SUM(P$303:P318),IF(P$16-$C319&lt;10,O319,0)))</f>
        <v>4934486.4800014906</v>
      </c>
      <c r="Q319" s="195">
        <f>IF(AND(Q$16=2017,$C319&lt;Q$16),Q$41/10,IF(Q$16=$C319,Q$41-SUM(Q$303:Q318),IF(Q$16-$C319&lt;10,P319,0)))</f>
        <v>4934486.4800014906</v>
      </c>
      <c r="R319" s="195">
        <f>IF(AND(R$16=2017,$C319&lt;R$16),R$41/10,IF(R$16=$C319,R$41-SUM(R$303:R318),IF(R$16-$C319&lt;10,Q319,0)))</f>
        <v>4934486.4800014906</v>
      </c>
      <c r="S319" s="195">
        <f>IF(AND(S$16=2017,$C319&lt;S$16),S$41/10,IF(S$16=$C319,S$41-SUM(S$303:S318),IF(S$16-$C319&lt;10,R319,0)))</f>
        <v>4934486.4800014906</v>
      </c>
      <c r="T319" s="195">
        <f>IF(AND(T$16=2017,$C319&lt;T$16),T$41/10,IF(T$16=$C319,T$41-SUM(T$303:T318),IF(T$16-$C319&lt;10,S319,0)))</f>
        <v>4934486.4800014906</v>
      </c>
      <c r="U319" s="195">
        <f>IF(AND(U$16=2017,$C319&lt;U$16),U$41/10,IF(U$16=$C319,U$41-SUM(U$303:U318),IF(U$16-$C319&lt;10,T319,0)))</f>
        <v>4934486.4800014906</v>
      </c>
      <c r="V319" s="195">
        <f>IF(AND(V$16=2017,$C319&lt;V$16),V$41/10,IF(V$16=$C319,V$41-SUM(V$303:V318),IF(V$16-$C319&lt;10,U319,0)))</f>
        <v>4934486.4800014906</v>
      </c>
      <c r="W319" s="195">
        <f>IF(AND(W$16=2017,$C319&lt;W$16),W$41/10,IF(W$16=$C319,W$41-SUM(W$303:W318),IF(W$16-$C319&lt;10,V319,0)))</f>
        <v>4934486.4800014906</v>
      </c>
      <c r="X319" s="195">
        <f>IF(AND(X$16=2017,$C319&lt;X$16),X$41/10,IF(X$16=$C319,X$41-SUM(X$303:X318),IF(X$16-$C319&lt;10,W319,0)))</f>
        <v>4934486.4800014906</v>
      </c>
      <c r="Y319" s="163"/>
      <c r="Z319" s="163"/>
      <c r="AA319" s="163"/>
      <c r="AB319" s="163"/>
      <c r="AC319" s="163"/>
      <c r="AD319" s="163"/>
      <c r="AE319" s="163"/>
      <c r="AF319" s="163"/>
      <c r="AG319" s="163"/>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row>
    <row r="320" spans="1:214" outlineLevel="1" x14ac:dyDescent="0.2">
      <c r="A320" s="163"/>
      <c r="B320" s="177" t="s">
        <v>249</v>
      </c>
      <c r="C320" s="173">
        <v>2023</v>
      </c>
      <c r="D320" s="163"/>
      <c r="E320" s="163" t="s">
        <v>142</v>
      </c>
      <c r="F320" s="163"/>
      <c r="G320" s="163"/>
      <c r="H320" s="163"/>
      <c r="I320" s="163"/>
      <c r="J320" s="195">
        <f>IF(AND(J$16=2017,$C320&lt;J$16),J$41/10,IF(J$16=$C320,J$41-SUM(J$303:J319),IF(J$16-$C320&lt;10,I320,0)))</f>
        <v>0</v>
      </c>
      <c r="K320" s="195">
        <f>IF(AND(K$16=2017,$C320&lt;K$16),K$41/10,IF(K$16=$C320,K$41-SUM(K$303:K319),IF(K$16-$C320&lt;10,J320,0)))</f>
        <v>0</v>
      </c>
      <c r="L320" s="195">
        <f>IF(AND(L$16=2017,$C320&lt;L$16),L$41/10,IF(L$16=$C320,L$41-SUM(L$303:L319),IF(L$16-$C320&lt;10,K320,0)))</f>
        <v>0</v>
      </c>
      <c r="M320" s="195">
        <f>IF(AND(M$16=2017,$C320&lt;M$16),M$41/10,IF(M$16=$C320,M$41-SUM(M$303:M319),IF(M$16-$C320&lt;10,L320,0)))</f>
        <v>0</v>
      </c>
      <c r="N320" s="195">
        <f>IF(AND(N$16=2017,$C320&lt;N$16),N$41/10,IF(N$16=$C320,N$41-SUM(N$303:N319),IF(N$16-$C320&lt;10,M320,0)))</f>
        <v>0</v>
      </c>
      <c r="O320" s="195">
        <f>IF(AND(O$16=2017,$C320&lt;O$16),O$41/10,IF(O$16=$C320,O$41-SUM(O$303:O319),IF(O$16-$C320&lt;10,N320,0)))</f>
        <v>0</v>
      </c>
      <c r="P320" s="195">
        <f>IF(AND(P$16=2017,$C320&lt;P$16),P$41/10,IF(P$16=$C320,P$41-SUM(P$303:P319),IF(P$16-$C320&lt;10,O320,0)))</f>
        <v>5207632.9234353378</v>
      </c>
      <c r="Q320" s="195">
        <f>IF(AND(Q$16=2017,$C320&lt;Q$16),Q$41/10,IF(Q$16=$C320,Q$41-SUM(Q$303:Q319),IF(Q$16-$C320&lt;10,P320,0)))</f>
        <v>5207632.9234353378</v>
      </c>
      <c r="R320" s="195">
        <f>IF(AND(R$16=2017,$C320&lt;R$16),R$41/10,IF(R$16=$C320,R$41-SUM(R$303:R319),IF(R$16-$C320&lt;10,Q320,0)))</f>
        <v>5207632.9234353378</v>
      </c>
      <c r="S320" s="195">
        <f>IF(AND(S$16=2017,$C320&lt;S$16),S$41/10,IF(S$16=$C320,S$41-SUM(S$303:S319),IF(S$16-$C320&lt;10,R320,0)))</f>
        <v>5207632.9234353378</v>
      </c>
      <c r="T320" s="195">
        <f>IF(AND(T$16=2017,$C320&lt;T$16),T$41/10,IF(T$16=$C320,T$41-SUM(T$303:T319),IF(T$16-$C320&lt;10,S320,0)))</f>
        <v>5207632.9234353378</v>
      </c>
      <c r="U320" s="195">
        <f>IF(AND(U$16=2017,$C320&lt;U$16),U$41/10,IF(U$16=$C320,U$41-SUM(U$303:U319),IF(U$16-$C320&lt;10,T320,0)))</f>
        <v>5207632.9234353378</v>
      </c>
      <c r="V320" s="195">
        <f>IF(AND(V$16=2017,$C320&lt;V$16),V$41/10,IF(V$16=$C320,V$41-SUM(V$303:V319),IF(V$16-$C320&lt;10,U320,0)))</f>
        <v>5207632.9234353378</v>
      </c>
      <c r="W320" s="195">
        <f>IF(AND(W$16=2017,$C320&lt;W$16),W$41/10,IF(W$16=$C320,W$41-SUM(W$303:W319),IF(W$16-$C320&lt;10,V320,0)))</f>
        <v>5207632.9234353378</v>
      </c>
      <c r="X320" s="195">
        <f>IF(AND(X$16=2017,$C320&lt;X$16),X$41/10,IF(X$16=$C320,X$41-SUM(X$303:X319),IF(X$16-$C320&lt;10,W320,0)))</f>
        <v>5207632.9234353378</v>
      </c>
      <c r="Y320" s="163"/>
      <c r="Z320" s="163"/>
      <c r="AA320" s="163"/>
      <c r="AB320" s="163"/>
      <c r="AC320" s="163"/>
      <c r="AD320" s="163"/>
      <c r="AE320" s="163"/>
      <c r="AF320" s="163"/>
      <c r="AG320" s="163"/>
      <c r="AH320" s="163"/>
      <c r="AI320" s="163"/>
      <c r="AJ320" s="163"/>
      <c r="AK320" s="163"/>
      <c r="AL320" s="163"/>
      <c r="AM320" s="163"/>
      <c r="AN320" s="163"/>
      <c r="AO320" s="163"/>
      <c r="AP320" s="163"/>
      <c r="AQ320" s="163"/>
      <c r="AR320" s="163"/>
      <c r="AS320" s="163"/>
      <c r="AT320" s="163"/>
      <c r="AU320" s="163"/>
      <c r="AV320" s="163"/>
      <c r="AW320" s="163"/>
      <c r="AX320" s="163"/>
      <c r="AY320" s="163"/>
      <c r="AZ320" s="163"/>
      <c r="BA320" s="163"/>
      <c r="BB320" s="163"/>
      <c r="BC320" s="163"/>
      <c r="BD320" s="163"/>
      <c r="BE320" s="163"/>
      <c r="BF320" s="163"/>
      <c r="BG320" s="163"/>
      <c r="BH320" s="163"/>
      <c r="BI320" s="163"/>
      <c r="BJ320" s="163"/>
      <c r="BK320" s="163"/>
      <c r="BL320" s="163"/>
      <c r="BM320" s="163"/>
      <c r="BN320" s="163"/>
      <c r="BO320" s="163"/>
      <c r="BP320" s="163"/>
      <c r="BQ320" s="163"/>
      <c r="BR320" s="163"/>
      <c r="BS320" s="163"/>
      <c r="BT320" s="163"/>
      <c r="BU320" s="163"/>
      <c r="BV320" s="163"/>
      <c r="BW320" s="163"/>
      <c r="BX320" s="163"/>
      <c r="BY320" s="163"/>
      <c r="BZ320" s="163"/>
      <c r="CA320" s="163"/>
      <c r="CB320" s="163"/>
      <c r="CC320" s="163"/>
      <c r="CD320" s="163"/>
      <c r="CE320" s="163"/>
      <c r="CF320" s="163"/>
      <c r="CG320" s="163"/>
      <c r="CH320" s="163"/>
      <c r="CI320" s="163"/>
      <c r="CJ320" s="163"/>
      <c r="CK320" s="163"/>
      <c r="CL320" s="163"/>
      <c r="CM320" s="163"/>
      <c r="CN320" s="163"/>
      <c r="CO320" s="163"/>
      <c r="CP320" s="163"/>
      <c r="CQ320" s="163"/>
      <c r="CR320" s="163"/>
      <c r="CS320" s="163"/>
      <c r="CT320" s="163"/>
      <c r="CU320" s="163"/>
      <c r="CV320" s="163"/>
      <c r="CW320" s="163"/>
      <c r="CX320" s="163"/>
      <c r="CY320" s="163"/>
      <c r="CZ320" s="163"/>
      <c r="DA320" s="163"/>
      <c r="DB320" s="163"/>
      <c r="DC320" s="163"/>
      <c r="DD320" s="163"/>
      <c r="DE320" s="163"/>
      <c r="DF320" s="163"/>
      <c r="DG320" s="163"/>
      <c r="DH320" s="163"/>
      <c r="DI320" s="163"/>
      <c r="DJ320" s="163"/>
      <c r="DK320" s="163"/>
      <c r="DL320" s="163"/>
      <c r="DM320" s="163"/>
      <c r="DN320" s="163"/>
      <c r="DO320" s="163"/>
      <c r="DP320" s="163"/>
      <c r="DQ320" s="163"/>
      <c r="DR320" s="163"/>
      <c r="DS320" s="163"/>
      <c r="DT320" s="163"/>
      <c r="DU320" s="163"/>
      <c r="DV320" s="163"/>
      <c r="DW320" s="163"/>
      <c r="DX320" s="163"/>
      <c r="DY320" s="163"/>
      <c r="DZ320" s="163"/>
      <c r="EA320" s="163"/>
      <c r="EB320" s="163"/>
      <c r="EC320" s="163"/>
      <c r="ED320" s="163"/>
      <c r="EE320" s="163"/>
      <c r="EF320" s="163"/>
      <c r="EG320" s="163"/>
      <c r="EH320" s="163"/>
      <c r="EI320" s="163"/>
      <c r="EJ320" s="163"/>
      <c r="EK320" s="163"/>
      <c r="EL320" s="163"/>
      <c r="EM320" s="163"/>
      <c r="EN320" s="163"/>
      <c r="EO320" s="163"/>
      <c r="EP320" s="163"/>
      <c r="EQ320" s="163"/>
      <c r="ER320" s="163"/>
      <c r="ES320" s="163"/>
      <c r="ET320" s="163"/>
      <c r="EU320" s="163"/>
      <c r="EV320" s="163"/>
      <c r="EW320" s="163"/>
      <c r="EX320" s="163"/>
      <c r="EY320" s="163"/>
      <c r="EZ320" s="163"/>
      <c r="FA320" s="163"/>
      <c r="FB320" s="163"/>
      <c r="FC320" s="163"/>
      <c r="FD320" s="163"/>
      <c r="FE320" s="163"/>
      <c r="FF320" s="163"/>
      <c r="FG320" s="163"/>
      <c r="FH320" s="163"/>
      <c r="FI320" s="163"/>
      <c r="FJ320" s="163"/>
      <c r="FK320" s="163"/>
      <c r="FL320" s="163"/>
      <c r="FM320" s="163"/>
      <c r="FN320" s="163"/>
      <c r="FO320" s="163"/>
      <c r="FP320" s="163"/>
      <c r="FQ320" s="163"/>
      <c r="FR320" s="163"/>
      <c r="FS320" s="163"/>
      <c r="FT320" s="163"/>
      <c r="FU320" s="163"/>
      <c r="FV320" s="163"/>
      <c r="FW320" s="163"/>
      <c r="FX320" s="163"/>
      <c r="FY320" s="163"/>
      <c r="FZ320" s="163"/>
      <c r="GA320" s="163"/>
      <c r="GB320" s="163"/>
      <c r="GC320" s="163"/>
      <c r="GD320" s="163"/>
      <c r="GE320" s="163"/>
      <c r="GF320" s="163"/>
      <c r="GG320" s="163"/>
      <c r="GH320" s="163"/>
      <c r="GI320" s="163"/>
      <c r="GJ320" s="163"/>
      <c r="GK320" s="163"/>
      <c r="GL320" s="163"/>
      <c r="GM320" s="163"/>
      <c r="GN320" s="163"/>
      <c r="GO320" s="163"/>
      <c r="GP320" s="163"/>
      <c r="GQ320" s="163"/>
      <c r="GR320" s="163"/>
      <c r="GS320" s="163"/>
      <c r="GT320" s="163"/>
      <c r="GU320" s="163"/>
      <c r="GV320" s="163"/>
      <c r="GW320" s="163"/>
      <c r="GX320" s="163"/>
      <c r="GY320" s="163"/>
      <c r="GZ320" s="163"/>
      <c r="HA320" s="163"/>
      <c r="HB320" s="163"/>
      <c r="HC320" s="163"/>
      <c r="HD320" s="163"/>
      <c r="HE320" s="163"/>
      <c r="HF320" s="163"/>
    </row>
    <row r="321" spans="1:214" outlineLevel="1" x14ac:dyDescent="0.2">
      <c r="A321" s="163"/>
      <c r="B321" s="177" t="s">
        <v>249</v>
      </c>
      <c r="C321" s="177">
        <v>2024</v>
      </c>
      <c r="D321" s="163"/>
      <c r="E321" s="163" t="s">
        <v>142</v>
      </c>
      <c r="F321" s="163"/>
      <c r="G321" s="163"/>
      <c r="H321" s="163"/>
      <c r="I321" s="163"/>
      <c r="J321" s="195">
        <f>IF(AND(J$16=2017,$C321&lt;J$16),J$41/10,IF(J$16=$C321,J$41-SUM(J$303:J320),IF(J$16-$C321&lt;10,I321,0)))</f>
        <v>0</v>
      </c>
      <c r="K321" s="195">
        <f>IF(AND(K$16=2017,$C321&lt;K$16),K$41/10,IF(K$16=$C321,K$41-SUM(K$303:K320),IF(K$16-$C321&lt;10,J321,0)))</f>
        <v>0</v>
      </c>
      <c r="L321" s="195">
        <f>IF(AND(L$16=2017,$C321&lt;L$16),L$41/10,IF(L$16=$C321,L$41-SUM(L$303:L320),IF(L$16-$C321&lt;10,K321,0)))</f>
        <v>0</v>
      </c>
      <c r="M321" s="195">
        <f>IF(AND(M$16=2017,$C321&lt;M$16),M$41/10,IF(M$16=$C321,M$41-SUM(M$303:M320),IF(M$16-$C321&lt;10,L321,0)))</f>
        <v>0</v>
      </c>
      <c r="N321" s="195">
        <f>IF(AND(N$16=2017,$C321&lt;N$16),N$41/10,IF(N$16=$C321,N$41-SUM(N$303:N320),IF(N$16-$C321&lt;10,M321,0)))</f>
        <v>0</v>
      </c>
      <c r="O321" s="195">
        <f>IF(AND(O$16=2017,$C321&lt;O$16),O$41/10,IF(O$16=$C321,O$41-SUM(O$303:O320),IF(O$16-$C321&lt;10,N321,0)))</f>
        <v>0</v>
      </c>
      <c r="P321" s="195">
        <f>IF(AND(P$16=2017,$C321&lt;P$16),P$41/10,IF(P$16=$C321,P$41-SUM(P$303:P320),IF(P$16-$C321&lt;10,O321,0)))</f>
        <v>0</v>
      </c>
      <c r="Q321" s="195">
        <f>IF(AND(Q$16=2017,$C321&lt;Q$16),Q$41/10,IF(Q$16=$C321,Q$41-SUM(Q$303:Q320),IF(Q$16-$C321&lt;10,P321,0)))</f>
        <v>5918397.2111176997</v>
      </c>
      <c r="R321" s="195">
        <f>IF(AND(R$16=2017,$C321&lt;R$16),R$41/10,IF(R$16=$C321,R$41-SUM(R$303:R320),IF(R$16-$C321&lt;10,Q321,0)))</f>
        <v>5918397.2111176997</v>
      </c>
      <c r="S321" s="195">
        <f>IF(AND(S$16=2017,$C321&lt;S$16),S$41/10,IF(S$16=$C321,S$41-SUM(S$303:S320),IF(S$16-$C321&lt;10,R321,0)))</f>
        <v>5918397.2111176997</v>
      </c>
      <c r="T321" s="195">
        <f>IF(AND(T$16=2017,$C321&lt;T$16),T$41/10,IF(T$16=$C321,T$41-SUM(T$303:T320),IF(T$16-$C321&lt;10,S321,0)))</f>
        <v>5918397.2111176997</v>
      </c>
      <c r="U321" s="195">
        <f>IF(AND(U$16=2017,$C321&lt;U$16),U$41/10,IF(U$16=$C321,U$41-SUM(U$303:U320),IF(U$16-$C321&lt;10,T321,0)))</f>
        <v>5918397.2111176997</v>
      </c>
      <c r="V321" s="195">
        <f>IF(AND(V$16=2017,$C321&lt;V$16),V$41/10,IF(V$16=$C321,V$41-SUM(V$303:V320),IF(V$16-$C321&lt;10,U321,0)))</f>
        <v>5918397.2111176997</v>
      </c>
      <c r="W321" s="195">
        <f>IF(AND(W$16=2017,$C321&lt;W$16),W$41/10,IF(W$16=$C321,W$41-SUM(W$303:W320),IF(W$16-$C321&lt;10,V321,0)))</f>
        <v>5918397.2111176997</v>
      </c>
      <c r="X321" s="195">
        <f>IF(AND(X$16=2017,$C321&lt;X$16),X$41/10,IF(X$16=$C321,X$41-SUM(X$303:X320),IF(X$16-$C321&lt;10,W321,0)))</f>
        <v>5918397.2111176997</v>
      </c>
      <c r="Y321" s="163"/>
      <c r="Z321" s="163"/>
      <c r="AA321" s="163"/>
      <c r="AB321" s="163"/>
      <c r="AC321" s="163"/>
      <c r="AD321" s="163"/>
      <c r="AE321" s="163"/>
      <c r="AF321" s="163"/>
      <c r="AG321" s="163"/>
      <c r="AH321" s="163"/>
      <c r="AI321" s="163"/>
      <c r="AJ321" s="163"/>
      <c r="AK321" s="163"/>
      <c r="AL321" s="163"/>
      <c r="AM321" s="163"/>
      <c r="AN321" s="163"/>
      <c r="AO321" s="163"/>
      <c r="AP321" s="163"/>
      <c r="AQ321" s="163"/>
      <c r="AR321" s="163"/>
      <c r="AS321" s="163"/>
      <c r="AT321" s="163"/>
      <c r="AU321" s="163"/>
      <c r="AV321" s="163"/>
      <c r="AW321" s="163"/>
      <c r="AX321" s="163"/>
      <c r="AY321" s="163"/>
      <c r="AZ321" s="163"/>
      <c r="BA321" s="163"/>
      <c r="BB321" s="163"/>
      <c r="BC321" s="163"/>
      <c r="BD321" s="163"/>
      <c r="BE321" s="163"/>
      <c r="BF321" s="163"/>
      <c r="BG321" s="163"/>
      <c r="BH321" s="163"/>
      <c r="BI321" s="163"/>
      <c r="BJ321" s="163"/>
      <c r="BK321" s="163"/>
      <c r="BL321" s="163"/>
      <c r="BM321" s="163"/>
      <c r="BN321" s="163"/>
      <c r="BO321" s="163"/>
      <c r="BP321" s="163"/>
      <c r="BQ321" s="163"/>
      <c r="BR321" s="163"/>
      <c r="BS321" s="163"/>
      <c r="BT321" s="163"/>
      <c r="BU321" s="163"/>
      <c r="BV321" s="163"/>
      <c r="BW321" s="163"/>
      <c r="BX321" s="163"/>
      <c r="BY321" s="163"/>
      <c r="BZ321" s="163"/>
      <c r="CA321" s="163"/>
      <c r="CB321" s="163"/>
      <c r="CC321" s="163"/>
      <c r="CD321" s="163"/>
      <c r="CE321" s="163"/>
      <c r="CF321" s="163"/>
      <c r="CG321" s="163"/>
      <c r="CH321" s="163"/>
      <c r="CI321" s="163"/>
      <c r="CJ321" s="163"/>
      <c r="CK321" s="163"/>
      <c r="CL321" s="163"/>
      <c r="CM321" s="163"/>
      <c r="CN321" s="163"/>
      <c r="CO321" s="163"/>
      <c r="CP321" s="163"/>
      <c r="CQ321" s="163"/>
      <c r="CR321" s="163"/>
      <c r="CS321" s="163"/>
      <c r="CT321" s="163"/>
      <c r="CU321" s="163"/>
      <c r="CV321" s="163"/>
      <c r="CW321" s="163"/>
      <c r="CX321" s="163"/>
      <c r="CY321" s="163"/>
      <c r="CZ321" s="163"/>
      <c r="DA321" s="163"/>
      <c r="DB321" s="163"/>
      <c r="DC321" s="163"/>
      <c r="DD321" s="163"/>
      <c r="DE321" s="163"/>
      <c r="DF321" s="163"/>
      <c r="DG321" s="163"/>
      <c r="DH321" s="163"/>
      <c r="DI321" s="163"/>
      <c r="DJ321" s="163"/>
      <c r="DK321" s="163"/>
      <c r="DL321" s="163"/>
      <c r="DM321" s="163"/>
      <c r="DN321" s="163"/>
      <c r="DO321" s="163"/>
      <c r="DP321" s="163"/>
      <c r="DQ321" s="163"/>
      <c r="DR321" s="163"/>
      <c r="DS321" s="163"/>
      <c r="DT321" s="163"/>
      <c r="DU321" s="163"/>
      <c r="DV321" s="163"/>
      <c r="DW321" s="163"/>
      <c r="DX321" s="163"/>
      <c r="DY321" s="163"/>
      <c r="DZ321" s="163"/>
      <c r="EA321" s="163"/>
      <c r="EB321" s="163"/>
      <c r="EC321" s="163"/>
      <c r="ED321" s="163"/>
      <c r="EE321" s="163"/>
      <c r="EF321" s="163"/>
      <c r="EG321" s="163"/>
      <c r="EH321" s="163"/>
      <c r="EI321" s="163"/>
      <c r="EJ321" s="163"/>
      <c r="EK321" s="163"/>
      <c r="EL321" s="163"/>
      <c r="EM321" s="163"/>
      <c r="EN321" s="163"/>
      <c r="EO321" s="163"/>
      <c r="EP321" s="163"/>
      <c r="EQ321" s="163"/>
      <c r="ER321" s="163"/>
      <c r="ES321" s="163"/>
      <c r="ET321" s="163"/>
      <c r="EU321" s="163"/>
      <c r="EV321" s="163"/>
      <c r="EW321" s="163"/>
      <c r="EX321" s="163"/>
      <c r="EY321" s="163"/>
      <c r="EZ321" s="163"/>
      <c r="FA321" s="163"/>
      <c r="FB321" s="163"/>
      <c r="FC321" s="163"/>
      <c r="FD321" s="163"/>
      <c r="FE321" s="163"/>
      <c r="FF321" s="163"/>
      <c r="FG321" s="163"/>
      <c r="FH321" s="163"/>
      <c r="FI321" s="163"/>
      <c r="FJ321" s="163"/>
      <c r="FK321" s="163"/>
      <c r="FL321" s="163"/>
      <c r="FM321" s="163"/>
      <c r="FN321" s="163"/>
      <c r="FO321" s="163"/>
      <c r="FP321" s="163"/>
      <c r="FQ321" s="163"/>
      <c r="FR321" s="163"/>
      <c r="FS321" s="163"/>
      <c r="FT321" s="163"/>
      <c r="FU321" s="163"/>
      <c r="FV321" s="163"/>
      <c r="FW321" s="163"/>
      <c r="FX321" s="163"/>
      <c r="FY321" s="163"/>
      <c r="FZ321" s="163"/>
      <c r="GA321" s="163"/>
      <c r="GB321" s="163"/>
      <c r="GC321" s="163"/>
      <c r="GD321" s="163"/>
      <c r="GE321" s="163"/>
      <c r="GF321" s="163"/>
      <c r="GG321" s="163"/>
      <c r="GH321" s="163"/>
      <c r="GI321" s="163"/>
      <c r="GJ321" s="163"/>
      <c r="GK321" s="163"/>
      <c r="GL321" s="163"/>
      <c r="GM321" s="163"/>
      <c r="GN321" s="163"/>
      <c r="GO321" s="163"/>
      <c r="GP321" s="163"/>
      <c r="GQ321" s="163"/>
      <c r="GR321" s="163"/>
      <c r="GS321" s="163"/>
      <c r="GT321" s="163"/>
      <c r="GU321" s="163"/>
      <c r="GV321" s="163"/>
      <c r="GW321" s="163"/>
      <c r="GX321" s="163"/>
      <c r="GY321" s="163"/>
      <c r="GZ321" s="163"/>
      <c r="HA321" s="163"/>
      <c r="HB321" s="163"/>
      <c r="HC321" s="163"/>
      <c r="HD321" s="163"/>
      <c r="HE321" s="163"/>
      <c r="HF321" s="163"/>
    </row>
    <row r="322" spans="1:214" outlineLevel="1" x14ac:dyDescent="0.2">
      <c r="A322" s="163"/>
      <c r="B322" s="177" t="s">
        <v>249</v>
      </c>
      <c r="C322" s="173">
        <v>2025</v>
      </c>
      <c r="D322" s="163"/>
      <c r="E322" s="163" t="s">
        <v>142</v>
      </c>
      <c r="F322" s="163"/>
      <c r="G322" s="163"/>
      <c r="H322" s="163"/>
      <c r="I322" s="163"/>
      <c r="J322" s="195">
        <f>IF(AND(J$16=2017,$C322&lt;J$16),J$41/10,IF(J$16=$C322,J$41-SUM(J$303:J321),IF(J$16-$C322&lt;10,I322,0)))</f>
        <v>0</v>
      </c>
      <c r="K322" s="195">
        <f>IF(AND(K$16=2017,$C322&lt;K$16),K$41/10,IF(K$16=$C322,K$41-SUM(K$303:K321),IF(K$16-$C322&lt;10,J322,0)))</f>
        <v>0</v>
      </c>
      <c r="L322" s="195">
        <f>IF(AND(L$16=2017,$C322&lt;L$16),L$41/10,IF(L$16=$C322,L$41-SUM(L$303:L321),IF(L$16-$C322&lt;10,K322,0)))</f>
        <v>0</v>
      </c>
      <c r="M322" s="195">
        <f>IF(AND(M$16=2017,$C322&lt;M$16),M$41/10,IF(M$16=$C322,M$41-SUM(M$303:M321),IF(M$16-$C322&lt;10,L322,0)))</f>
        <v>0</v>
      </c>
      <c r="N322" s="195">
        <f>IF(AND(N$16=2017,$C322&lt;N$16),N$41/10,IF(N$16=$C322,N$41-SUM(N$303:N321),IF(N$16-$C322&lt;10,M322,0)))</f>
        <v>0</v>
      </c>
      <c r="O322" s="195">
        <f>IF(AND(O$16=2017,$C322&lt;O$16),O$41/10,IF(O$16=$C322,O$41-SUM(O$303:O321),IF(O$16-$C322&lt;10,N322,0)))</f>
        <v>0</v>
      </c>
      <c r="P322" s="195">
        <f>IF(AND(P$16=2017,$C322&lt;P$16),P$41/10,IF(P$16=$C322,P$41-SUM(P$303:P321),IF(P$16-$C322&lt;10,O322,0)))</f>
        <v>0</v>
      </c>
      <c r="Q322" s="195">
        <f>IF(AND(Q$16=2017,$C322&lt;Q$16),Q$41/10,IF(Q$16=$C322,Q$41-SUM(Q$303:Q321),IF(Q$16-$C322&lt;10,P322,0)))</f>
        <v>0</v>
      </c>
      <c r="R322" s="195">
        <f>IF(AND(R$16=2017,$C322&lt;R$16),R$41/10,IF(R$16=$C322,R$41-SUM(R$303:R321),IF(R$16-$C322&lt;10,Q322,0)))</f>
        <v>15653644.021607541</v>
      </c>
      <c r="S322" s="195">
        <f>IF(AND(S$16=2017,$C322&lt;S$16),S$41/10,IF(S$16=$C322,S$41-SUM(S$303:S321),IF(S$16-$C322&lt;10,R322,0)))</f>
        <v>15653644.021607541</v>
      </c>
      <c r="T322" s="195">
        <f>IF(AND(T$16=2017,$C322&lt;T$16),T$41/10,IF(T$16=$C322,T$41-SUM(T$303:T321),IF(T$16-$C322&lt;10,S322,0)))</f>
        <v>15653644.021607541</v>
      </c>
      <c r="U322" s="195">
        <f>IF(AND(U$16=2017,$C322&lt;U$16),U$41/10,IF(U$16=$C322,U$41-SUM(U$303:U321),IF(U$16-$C322&lt;10,T322,0)))</f>
        <v>15653644.021607541</v>
      </c>
      <c r="V322" s="195">
        <f>IF(AND(V$16=2017,$C322&lt;V$16),V$41/10,IF(V$16=$C322,V$41-SUM(V$303:V321),IF(V$16-$C322&lt;10,U322,0)))</f>
        <v>15653644.021607541</v>
      </c>
      <c r="W322" s="195">
        <f>IF(AND(W$16=2017,$C322&lt;W$16),W$41/10,IF(W$16=$C322,W$41-SUM(W$303:W321),IF(W$16-$C322&lt;10,V322,0)))</f>
        <v>15653644.021607541</v>
      </c>
      <c r="X322" s="195">
        <f>IF(AND(X$16=2017,$C322&lt;X$16),X$41/10,IF(X$16=$C322,X$41-SUM(X$303:X321),IF(X$16-$C322&lt;10,W322,0)))</f>
        <v>15653644.021607541</v>
      </c>
      <c r="Y322" s="163"/>
      <c r="Z322" s="163"/>
      <c r="AA322" s="163"/>
      <c r="AB322" s="163"/>
      <c r="AC322" s="163"/>
      <c r="AD322" s="163"/>
      <c r="AE322" s="163"/>
      <c r="AF322" s="163"/>
      <c r="AG322" s="163"/>
      <c r="AH322" s="163"/>
      <c r="AI322" s="163"/>
      <c r="AJ322" s="163"/>
      <c r="AK322" s="163"/>
      <c r="AL322" s="163"/>
      <c r="AM322" s="163"/>
      <c r="AN322" s="163"/>
      <c r="AO322" s="163"/>
      <c r="AP322" s="163"/>
      <c r="AQ322" s="163"/>
      <c r="AR322" s="163"/>
      <c r="AS322" s="163"/>
      <c r="AT322" s="163"/>
      <c r="AU322" s="163"/>
      <c r="AV322" s="163"/>
      <c r="AW322" s="163"/>
      <c r="AX322" s="163"/>
      <c r="AY322" s="163"/>
      <c r="AZ322" s="163"/>
      <c r="BA322" s="163"/>
      <c r="BB322" s="163"/>
      <c r="BC322" s="163"/>
      <c r="BD322" s="163"/>
      <c r="BE322" s="163"/>
      <c r="BF322" s="163"/>
      <c r="BG322" s="163"/>
      <c r="BH322" s="163"/>
      <c r="BI322" s="163"/>
      <c r="BJ322" s="163"/>
      <c r="BK322" s="163"/>
      <c r="BL322" s="163"/>
      <c r="BM322" s="163"/>
      <c r="BN322" s="163"/>
      <c r="BO322" s="163"/>
      <c r="BP322" s="163"/>
      <c r="BQ322" s="163"/>
      <c r="BR322" s="163"/>
      <c r="BS322" s="163"/>
      <c r="BT322" s="163"/>
      <c r="BU322" s="163"/>
      <c r="BV322" s="163"/>
      <c r="BW322" s="163"/>
      <c r="BX322" s="163"/>
      <c r="BY322" s="163"/>
      <c r="BZ322" s="163"/>
      <c r="CA322" s="163"/>
      <c r="CB322" s="163"/>
      <c r="CC322" s="163"/>
      <c r="CD322" s="163"/>
      <c r="CE322" s="163"/>
      <c r="CF322" s="163"/>
      <c r="CG322" s="163"/>
      <c r="CH322" s="163"/>
      <c r="CI322" s="163"/>
      <c r="CJ322" s="163"/>
      <c r="CK322" s="163"/>
      <c r="CL322" s="163"/>
      <c r="CM322" s="163"/>
      <c r="CN322" s="163"/>
      <c r="CO322" s="163"/>
      <c r="CP322" s="163"/>
      <c r="CQ322" s="163"/>
      <c r="CR322" s="163"/>
      <c r="CS322" s="163"/>
      <c r="CT322" s="163"/>
      <c r="CU322" s="163"/>
      <c r="CV322" s="163"/>
      <c r="CW322" s="163"/>
      <c r="CX322" s="163"/>
      <c r="CY322" s="163"/>
      <c r="CZ322" s="163"/>
      <c r="DA322" s="163"/>
      <c r="DB322" s="163"/>
      <c r="DC322" s="163"/>
      <c r="DD322" s="163"/>
      <c r="DE322" s="163"/>
      <c r="DF322" s="163"/>
      <c r="DG322" s="163"/>
      <c r="DH322" s="163"/>
      <c r="DI322" s="163"/>
      <c r="DJ322" s="163"/>
      <c r="DK322" s="163"/>
      <c r="DL322" s="163"/>
      <c r="DM322" s="163"/>
      <c r="DN322" s="163"/>
      <c r="DO322" s="163"/>
      <c r="DP322" s="163"/>
      <c r="DQ322" s="163"/>
      <c r="DR322" s="163"/>
      <c r="DS322" s="163"/>
      <c r="DT322" s="163"/>
      <c r="DU322" s="163"/>
      <c r="DV322" s="163"/>
      <c r="DW322" s="163"/>
      <c r="DX322" s="163"/>
      <c r="DY322" s="163"/>
      <c r="DZ322" s="163"/>
      <c r="EA322" s="163"/>
      <c r="EB322" s="163"/>
      <c r="EC322" s="163"/>
      <c r="ED322" s="163"/>
      <c r="EE322" s="163"/>
      <c r="EF322" s="163"/>
      <c r="EG322" s="163"/>
      <c r="EH322" s="163"/>
      <c r="EI322" s="163"/>
      <c r="EJ322" s="163"/>
      <c r="EK322" s="163"/>
      <c r="EL322" s="163"/>
      <c r="EM322" s="163"/>
      <c r="EN322" s="163"/>
      <c r="EO322" s="163"/>
      <c r="EP322" s="163"/>
      <c r="EQ322" s="163"/>
      <c r="ER322" s="163"/>
      <c r="ES322" s="163"/>
      <c r="ET322" s="163"/>
      <c r="EU322" s="163"/>
      <c r="EV322" s="163"/>
      <c r="EW322" s="163"/>
      <c r="EX322" s="163"/>
      <c r="EY322" s="163"/>
      <c r="EZ322" s="163"/>
      <c r="FA322" s="163"/>
      <c r="FB322" s="163"/>
      <c r="FC322" s="163"/>
      <c r="FD322" s="163"/>
      <c r="FE322" s="163"/>
      <c r="FF322" s="163"/>
      <c r="FG322" s="163"/>
      <c r="FH322" s="163"/>
      <c r="FI322" s="163"/>
      <c r="FJ322" s="163"/>
      <c r="FK322" s="163"/>
      <c r="FL322" s="163"/>
      <c r="FM322" s="163"/>
      <c r="FN322" s="163"/>
      <c r="FO322" s="163"/>
      <c r="FP322" s="163"/>
      <c r="FQ322" s="163"/>
      <c r="FR322" s="163"/>
      <c r="FS322" s="163"/>
      <c r="FT322" s="163"/>
      <c r="FU322" s="163"/>
      <c r="FV322" s="163"/>
      <c r="FW322" s="163"/>
      <c r="FX322" s="163"/>
      <c r="FY322" s="163"/>
      <c r="FZ322" s="163"/>
      <c r="GA322" s="163"/>
      <c r="GB322" s="163"/>
      <c r="GC322" s="163"/>
      <c r="GD322" s="163"/>
      <c r="GE322" s="163"/>
      <c r="GF322" s="163"/>
      <c r="GG322" s="163"/>
      <c r="GH322" s="163"/>
      <c r="GI322" s="163"/>
      <c r="GJ322" s="163"/>
      <c r="GK322" s="163"/>
      <c r="GL322" s="163"/>
      <c r="GM322" s="163"/>
      <c r="GN322" s="163"/>
      <c r="GO322" s="163"/>
      <c r="GP322" s="163"/>
      <c r="GQ322" s="163"/>
      <c r="GR322" s="163"/>
      <c r="GS322" s="163"/>
      <c r="GT322" s="163"/>
      <c r="GU322" s="163"/>
      <c r="GV322" s="163"/>
      <c r="GW322" s="163"/>
      <c r="GX322" s="163"/>
      <c r="GY322" s="163"/>
      <c r="GZ322" s="163"/>
      <c r="HA322" s="163"/>
      <c r="HB322" s="163"/>
      <c r="HC322" s="163"/>
      <c r="HD322" s="163"/>
      <c r="HE322" s="163"/>
      <c r="HF322" s="163"/>
    </row>
    <row r="323" spans="1:214" outlineLevel="1" x14ac:dyDescent="0.2">
      <c r="A323" s="163"/>
      <c r="B323" s="177" t="s">
        <v>249</v>
      </c>
      <c r="C323" s="177">
        <v>2026</v>
      </c>
      <c r="D323" s="163"/>
      <c r="E323" s="163" t="s">
        <v>142</v>
      </c>
      <c r="F323" s="163"/>
      <c r="G323" s="163"/>
      <c r="H323" s="163"/>
      <c r="I323" s="163"/>
      <c r="J323" s="195">
        <f>IF(AND(J$16=2017,$C323&lt;J$16),J$41/10,IF(J$16=$C323,J$41-SUM(J$303:J322),IF(J$16-$C323&lt;10,I323,0)))</f>
        <v>0</v>
      </c>
      <c r="K323" s="195">
        <f>IF(AND(K$16=2017,$C323&lt;K$16),K$41/10,IF(K$16=$C323,K$41-SUM(K$303:K322),IF(K$16-$C323&lt;10,J323,0)))</f>
        <v>0</v>
      </c>
      <c r="L323" s="195">
        <f>IF(AND(L$16=2017,$C323&lt;L$16),L$41/10,IF(L$16=$C323,L$41-SUM(L$303:L322),IF(L$16-$C323&lt;10,K323,0)))</f>
        <v>0</v>
      </c>
      <c r="M323" s="195">
        <f>IF(AND(M$16=2017,$C323&lt;M$16),M$41/10,IF(M$16=$C323,M$41-SUM(M$303:M322),IF(M$16-$C323&lt;10,L323,0)))</f>
        <v>0</v>
      </c>
      <c r="N323" s="195">
        <f>IF(AND(N$16=2017,$C323&lt;N$16),N$41/10,IF(N$16=$C323,N$41-SUM(N$303:N322),IF(N$16-$C323&lt;10,M323,0)))</f>
        <v>0</v>
      </c>
      <c r="O323" s="195">
        <f>IF(AND(O$16=2017,$C323&lt;O$16),O$41/10,IF(O$16=$C323,O$41-SUM(O$303:O322),IF(O$16-$C323&lt;10,N323,0)))</f>
        <v>0</v>
      </c>
      <c r="P323" s="195">
        <f>IF(AND(P$16=2017,$C323&lt;P$16),P$41/10,IF(P$16=$C323,P$41-SUM(P$303:P322),IF(P$16-$C323&lt;10,O323,0)))</f>
        <v>0</v>
      </c>
      <c r="Q323" s="195">
        <f>IF(AND(Q$16=2017,$C323&lt;Q$16),Q$41/10,IF(Q$16=$C323,Q$41-SUM(Q$303:Q322),IF(Q$16-$C323&lt;10,P323,0)))</f>
        <v>0</v>
      </c>
      <c r="R323" s="195">
        <f>IF(AND(R$16=2017,$C323&lt;R$16),R$41/10,IF(R$16=$C323,R$41-SUM(R$303:R322),IF(R$16-$C323&lt;10,Q323,0)))</f>
        <v>0</v>
      </c>
      <c r="S323" s="195">
        <f>IF(AND(S$16=2017,$C323&lt;S$16),S$41/10,IF(S$16=$C323,S$41-SUM(S$303:S322),IF(S$16-$C323&lt;10,R323,0)))</f>
        <v>17591741.051576123</v>
      </c>
      <c r="T323" s="195">
        <f>IF(AND(T$16=2017,$C323&lt;T$16),T$41/10,IF(T$16=$C323,T$41-SUM(T$303:T322),IF(T$16-$C323&lt;10,S323,0)))</f>
        <v>17591741.051576123</v>
      </c>
      <c r="U323" s="195">
        <f>IF(AND(U$16=2017,$C323&lt;U$16),U$41/10,IF(U$16=$C323,U$41-SUM(U$303:U322),IF(U$16-$C323&lt;10,T323,0)))</f>
        <v>17591741.051576123</v>
      </c>
      <c r="V323" s="195">
        <f>IF(AND(V$16=2017,$C323&lt;V$16),V$41/10,IF(V$16=$C323,V$41-SUM(V$303:V322),IF(V$16-$C323&lt;10,U323,0)))</f>
        <v>17591741.051576123</v>
      </c>
      <c r="W323" s="195">
        <f>IF(AND(W$16=2017,$C323&lt;W$16),W$41/10,IF(W$16=$C323,W$41-SUM(W$303:W322),IF(W$16-$C323&lt;10,V323,0)))</f>
        <v>17591741.051576123</v>
      </c>
      <c r="X323" s="195">
        <f>IF(AND(X$16=2017,$C323&lt;X$16),X$41/10,IF(X$16=$C323,X$41-SUM(X$303:X322),IF(X$16-$C323&lt;10,W323,0)))</f>
        <v>17591741.051576123</v>
      </c>
      <c r="Y323" s="163"/>
      <c r="Z323" s="163"/>
      <c r="AA323" s="163"/>
      <c r="AB323" s="163"/>
      <c r="AC323" s="163"/>
      <c r="AD323" s="163"/>
      <c r="AE323" s="163"/>
      <c r="AF323" s="163"/>
      <c r="AG323" s="163"/>
      <c r="AH323" s="163"/>
      <c r="AI323" s="163"/>
      <c r="AJ323" s="163"/>
      <c r="AK323" s="163"/>
      <c r="AL323" s="163"/>
      <c r="AM323" s="163"/>
      <c r="AN323" s="163"/>
      <c r="AO323" s="163"/>
      <c r="AP323" s="163"/>
      <c r="AQ323" s="163"/>
      <c r="AR323" s="163"/>
      <c r="AS323" s="163"/>
      <c r="AT323" s="163"/>
      <c r="AU323" s="163"/>
      <c r="AV323" s="163"/>
      <c r="AW323" s="163"/>
      <c r="AX323" s="163"/>
      <c r="AY323" s="163"/>
      <c r="AZ323" s="163"/>
      <c r="BA323" s="163"/>
      <c r="BB323" s="163"/>
      <c r="BC323" s="163"/>
      <c r="BD323" s="163"/>
      <c r="BE323" s="163"/>
      <c r="BF323" s="163"/>
      <c r="BG323" s="163"/>
      <c r="BH323" s="163"/>
      <c r="BI323" s="163"/>
      <c r="BJ323" s="163"/>
      <c r="BK323" s="163"/>
      <c r="BL323" s="163"/>
      <c r="BM323" s="163"/>
      <c r="BN323" s="163"/>
      <c r="BO323" s="163"/>
      <c r="BP323" s="163"/>
      <c r="BQ323" s="163"/>
      <c r="BR323" s="163"/>
      <c r="BS323" s="163"/>
      <c r="BT323" s="163"/>
      <c r="BU323" s="163"/>
      <c r="BV323" s="163"/>
      <c r="BW323" s="163"/>
      <c r="BX323" s="163"/>
      <c r="BY323" s="163"/>
      <c r="BZ323" s="163"/>
      <c r="CA323" s="163"/>
      <c r="CB323" s="163"/>
      <c r="CC323" s="163"/>
      <c r="CD323" s="163"/>
      <c r="CE323" s="163"/>
      <c r="CF323" s="163"/>
      <c r="CG323" s="163"/>
      <c r="CH323" s="163"/>
      <c r="CI323" s="163"/>
      <c r="CJ323" s="163"/>
      <c r="CK323" s="163"/>
      <c r="CL323" s="163"/>
      <c r="CM323" s="163"/>
      <c r="CN323" s="163"/>
      <c r="CO323" s="163"/>
      <c r="CP323" s="163"/>
      <c r="CQ323" s="163"/>
      <c r="CR323" s="163"/>
      <c r="CS323" s="163"/>
      <c r="CT323" s="163"/>
      <c r="CU323" s="163"/>
      <c r="CV323" s="163"/>
      <c r="CW323" s="163"/>
      <c r="CX323" s="163"/>
      <c r="CY323" s="163"/>
      <c r="CZ323" s="163"/>
      <c r="DA323" s="163"/>
      <c r="DB323" s="163"/>
      <c r="DC323" s="163"/>
      <c r="DD323" s="163"/>
      <c r="DE323" s="163"/>
      <c r="DF323" s="163"/>
      <c r="DG323" s="163"/>
      <c r="DH323" s="163"/>
      <c r="DI323" s="163"/>
      <c r="DJ323" s="163"/>
      <c r="DK323" s="163"/>
      <c r="DL323" s="163"/>
      <c r="DM323" s="163"/>
      <c r="DN323" s="163"/>
      <c r="DO323" s="163"/>
      <c r="DP323" s="163"/>
      <c r="DQ323" s="163"/>
      <c r="DR323" s="163"/>
      <c r="DS323" s="163"/>
      <c r="DT323" s="163"/>
      <c r="DU323" s="163"/>
      <c r="DV323" s="163"/>
      <c r="DW323" s="163"/>
      <c r="DX323" s="163"/>
      <c r="DY323" s="163"/>
      <c r="DZ323" s="163"/>
      <c r="EA323" s="163"/>
      <c r="EB323" s="163"/>
      <c r="EC323" s="163"/>
      <c r="ED323" s="163"/>
      <c r="EE323" s="163"/>
      <c r="EF323" s="163"/>
      <c r="EG323" s="163"/>
      <c r="EH323" s="163"/>
      <c r="EI323" s="163"/>
      <c r="EJ323" s="163"/>
      <c r="EK323" s="163"/>
      <c r="EL323" s="163"/>
      <c r="EM323" s="163"/>
      <c r="EN323" s="163"/>
      <c r="EO323" s="163"/>
      <c r="EP323" s="163"/>
      <c r="EQ323" s="163"/>
      <c r="ER323" s="163"/>
      <c r="ES323" s="163"/>
      <c r="ET323" s="163"/>
      <c r="EU323" s="163"/>
      <c r="EV323" s="163"/>
      <c r="EW323" s="163"/>
      <c r="EX323" s="163"/>
      <c r="EY323" s="163"/>
      <c r="EZ323" s="163"/>
      <c r="FA323" s="163"/>
      <c r="FB323" s="163"/>
      <c r="FC323" s="163"/>
      <c r="FD323" s="163"/>
      <c r="FE323" s="163"/>
      <c r="FF323" s="163"/>
      <c r="FG323" s="163"/>
      <c r="FH323" s="163"/>
      <c r="FI323" s="163"/>
      <c r="FJ323" s="163"/>
      <c r="FK323" s="163"/>
      <c r="FL323" s="163"/>
      <c r="FM323" s="163"/>
      <c r="FN323" s="163"/>
      <c r="FO323" s="163"/>
      <c r="FP323" s="163"/>
      <c r="FQ323" s="163"/>
      <c r="FR323" s="163"/>
      <c r="FS323" s="163"/>
      <c r="FT323" s="163"/>
      <c r="FU323" s="163"/>
      <c r="FV323" s="163"/>
      <c r="FW323" s="163"/>
      <c r="FX323" s="163"/>
      <c r="FY323" s="163"/>
      <c r="FZ323" s="163"/>
      <c r="GA323" s="163"/>
      <c r="GB323" s="163"/>
      <c r="GC323" s="163"/>
      <c r="GD323" s="163"/>
      <c r="GE323" s="163"/>
      <c r="GF323" s="163"/>
      <c r="GG323" s="163"/>
      <c r="GH323" s="163"/>
      <c r="GI323" s="163"/>
      <c r="GJ323" s="163"/>
      <c r="GK323" s="163"/>
      <c r="GL323" s="163"/>
      <c r="GM323" s="163"/>
      <c r="GN323" s="163"/>
      <c r="GO323" s="163"/>
      <c r="GP323" s="163"/>
      <c r="GQ323" s="163"/>
      <c r="GR323" s="163"/>
      <c r="GS323" s="163"/>
      <c r="GT323" s="163"/>
      <c r="GU323" s="163"/>
      <c r="GV323" s="163"/>
      <c r="GW323" s="163"/>
      <c r="GX323" s="163"/>
      <c r="GY323" s="163"/>
      <c r="GZ323" s="163"/>
      <c r="HA323" s="163"/>
      <c r="HB323" s="163"/>
      <c r="HC323" s="163"/>
      <c r="HD323" s="163"/>
      <c r="HE323" s="163"/>
      <c r="HF323" s="163"/>
    </row>
    <row r="324" spans="1:214" outlineLevel="1" x14ac:dyDescent="0.2">
      <c r="A324" s="163"/>
      <c r="B324" s="177" t="s">
        <v>249</v>
      </c>
      <c r="C324" s="173">
        <v>2027</v>
      </c>
      <c r="D324" s="163"/>
      <c r="E324" s="163" t="s">
        <v>142</v>
      </c>
      <c r="F324" s="163"/>
      <c r="G324" s="163"/>
      <c r="H324" s="163"/>
      <c r="I324" s="163"/>
      <c r="J324" s="195">
        <f>IF(AND(J$16=2017,$C324&lt;J$16),J$41/10,IF(J$16=$C324,J$41-SUM(J$303:J323),IF(J$16-$C324&lt;10,I324,0)))</f>
        <v>0</v>
      </c>
      <c r="K324" s="195">
        <f>IF(AND(K$16=2017,$C324&lt;K$16),K$41/10,IF(K$16=$C324,K$41-SUM(K$303:K323),IF(K$16-$C324&lt;10,J324,0)))</f>
        <v>0</v>
      </c>
      <c r="L324" s="195">
        <f>IF(AND(L$16=2017,$C324&lt;L$16),L$41/10,IF(L$16=$C324,L$41-SUM(L$303:L323),IF(L$16-$C324&lt;10,K324,0)))</f>
        <v>0</v>
      </c>
      <c r="M324" s="195">
        <f>IF(AND(M$16=2017,$C324&lt;M$16),M$41/10,IF(M$16=$C324,M$41-SUM(M$303:M323),IF(M$16-$C324&lt;10,L324,0)))</f>
        <v>0</v>
      </c>
      <c r="N324" s="195">
        <f>IF(AND(N$16=2017,$C324&lt;N$16),N$41/10,IF(N$16=$C324,N$41-SUM(N$303:N323),IF(N$16-$C324&lt;10,M324,0)))</f>
        <v>0</v>
      </c>
      <c r="O324" s="195">
        <f>IF(AND(O$16=2017,$C324&lt;O$16),O$41/10,IF(O$16=$C324,O$41-SUM(O$303:O323),IF(O$16-$C324&lt;10,N324,0)))</f>
        <v>0</v>
      </c>
      <c r="P324" s="195">
        <f>IF(AND(P$16=2017,$C324&lt;P$16),P$41/10,IF(P$16=$C324,P$41-SUM(P$303:P323),IF(P$16-$C324&lt;10,O324,0)))</f>
        <v>0</v>
      </c>
      <c r="Q324" s="195">
        <f>IF(AND(Q$16=2017,$C324&lt;Q$16),Q$41/10,IF(Q$16=$C324,Q$41-SUM(Q$303:Q323),IF(Q$16-$C324&lt;10,P324,0)))</f>
        <v>0</v>
      </c>
      <c r="R324" s="195">
        <f>IF(AND(R$16=2017,$C324&lt;R$16),R$41/10,IF(R$16=$C324,R$41-SUM(R$303:R323),IF(R$16-$C324&lt;10,Q324,0)))</f>
        <v>0</v>
      </c>
      <c r="S324" s="195">
        <f>IF(AND(S$16=2017,$C324&lt;S$16),S$41/10,IF(S$16=$C324,S$41-SUM(S$303:S323),IF(S$16-$C324&lt;10,R324,0)))</f>
        <v>0</v>
      </c>
      <c r="T324" s="195">
        <f>IF(AND(T$16=2017,$C324&lt;T$16),T$41/10,IF(T$16=$C324,T$41-SUM(T$303:T323),IF(T$16-$C324&lt;10,S324,0)))</f>
        <v>17202665.958970532</v>
      </c>
      <c r="U324" s="195">
        <f>IF(AND(U$16=2017,$C324&lt;U$16),U$41/10,IF(U$16=$C324,U$41-SUM(U$303:U323),IF(U$16-$C324&lt;10,T324,0)))</f>
        <v>17202665.958970532</v>
      </c>
      <c r="V324" s="195">
        <f>IF(AND(V$16=2017,$C324&lt;V$16),V$41/10,IF(V$16=$C324,V$41-SUM(V$303:V323),IF(V$16-$C324&lt;10,U324,0)))</f>
        <v>17202665.958970532</v>
      </c>
      <c r="W324" s="195">
        <f>IF(AND(W$16=2017,$C324&lt;W$16),W$41/10,IF(W$16=$C324,W$41-SUM(W$303:W323),IF(W$16-$C324&lt;10,V324,0)))</f>
        <v>17202665.958970532</v>
      </c>
      <c r="X324" s="195">
        <f>IF(AND(X$16=2017,$C324&lt;X$16),X$41/10,IF(X$16=$C324,X$41-SUM(X$303:X323),IF(X$16-$C324&lt;10,W324,0)))</f>
        <v>17202665.958970532</v>
      </c>
      <c r="Y324" s="163"/>
      <c r="Z324" s="163"/>
      <c r="AA324" s="163"/>
      <c r="AB324" s="163"/>
      <c r="AC324" s="163"/>
      <c r="AD324" s="163"/>
      <c r="AE324" s="163"/>
      <c r="AF324" s="163"/>
      <c r="AG324" s="163"/>
      <c r="AH324" s="163"/>
      <c r="AI324" s="163"/>
      <c r="AJ324" s="163"/>
      <c r="AK324" s="163"/>
      <c r="AL324" s="163"/>
      <c r="AM324" s="163"/>
      <c r="AN324" s="163"/>
      <c r="AO324" s="163"/>
      <c r="AP324" s="163"/>
      <c r="AQ324" s="163"/>
      <c r="AR324" s="163"/>
      <c r="AS324" s="163"/>
      <c r="AT324" s="163"/>
      <c r="AU324" s="163"/>
      <c r="AV324" s="163"/>
      <c r="AW324" s="163"/>
      <c r="AX324" s="163"/>
      <c r="AY324" s="163"/>
      <c r="AZ324" s="163"/>
      <c r="BA324" s="163"/>
      <c r="BB324" s="163"/>
      <c r="BC324" s="163"/>
      <c r="BD324" s="163"/>
      <c r="BE324" s="163"/>
      <c r="BF324" s="163"/>
      <c r="BG324" s="163"/>
      <c r="BH324" s="163"/>
      <c r="BI324" s="163"/>
      <c r="BJ324" s="163"/>
      <c r="BK324" s="163"/>
      <c r="BL324" s="163"/>
      <c r="BM324" s="163"/>
      <c r="BN324" s="163"/>
      <c r="BO324" s="163"/>
      <c r="BP324" s="163"/>
      <c r="BQ324" s="163"/>
      <c r="BR324" s="163"/>
      <c r="BS324" s="163"/>
      <c r="BT324" s="163"/>
      <c r="BU324" s="163"/>
      <c r="BV324" s="163"/>
      <c r="BW324" s="163"/>
      <c r="BX324" s="163"/>
      <c r="BY324" s="163"/>
      <c r="BZ324" s="163"/>
      <c r="CA324" s="163"/>
      <c r="CB324" s="163"/>
      <c r="CC324" s="163"/>
      <c r="CD324" s="163"/>
      <c r="CE324" s="163"/>
      <c r="CF324" s="163"/>
      <c r="CG324" s="163"/>
      <c r="CH324" s="163"/>
      <c r="CI324" s="163"/>
      <c r="CJ324" s="163"/>
      <c r="CK324" s="163"/>
      <c r="CL324" s="163"/>
      <c r="CM324" s="163"/>
      <c r="CN324" s="163"/>
      <c r="CO324" s="163"/>
      <c r="CP324" s="163"/>
      <c r="CQ324" s="163"/>
      <c r="CR324" s="163"/>
      <c r="CS324" s="163"/>
      <c r="CT324" s="163"/>
      <c r="CU324" s="163"/>
      <c r="CV324" s="163"/>
      <c r="CW324" s="163"/>
      <c r="CX324" s="163"/>
      <c r="CY324" s="163"/>
      <c r="CZ324" s="163"/>
      <c r="DA324" s="163"/>
      <c r="DB324" s="163"/>
      <c r="DC324" s="163"/>
      <c r="DD324" s="163"/>
      <c r="DE324" s="163"/>
      <c r="DF324" s="163"/>
      <c r="DG324" s="163"/>
      <c r="DH324" s="163"/>
      <c r="DI324" s="163"/>
      <c r="DJ324" s="163"/>
      <c r="DK324" s="163"/>
      <c r="DL324" s="163"/>
      <c r="DM324" s="163"/>
      <c r="DN324" s="163"/>
      <c r="DO324" s="163"/>
      <c r="DP324" s="163"/>
      <c r="DQ324" s="163"/>
      <c r="DR324" s="163"/>
      <c r="DS324" s="163"/>
      <c r="DT324" s="163"/>
      <c r="DU324" s="163"/>
      <c r="DV324" s="163"/>
      <c r="DW324" s="163"/>
      <c r="DX324" s="163"/>
      <c r="DY324" s="163"/>
      <c r="DZ324" s="163"/>
      <c r="EA324" s="163"/>
      <c r="EB324" s="163"/>
      <c r="EC324" s="163"/>
      <c r="ED324" s="163"/>
      <c r="EE324" s="163"/>
      <c r="EF324" s="163"/>
      <c r="EG324" s="163"/>
      <c r="EH324" s="163"/>
      <c r="EI324" s="163"/>
      <c r="EJ324" s="163"/>
      <c r="EK324" s="163"/>
      <c r="EL324" s="163"/>
      <c r="EM324" s="163"/>
      <c r="EN324" s="163"/>
      <c r="EO324" s="163"/>
      <c r="EP324" s="163"/>
      <c r="EQ324" s="163"/>
      <c r="ER324" s="163"/>
      <c r="ES324" s="163"/>
      <c r="ET324" s="163"/>
      <c r="EU324" s="163"/>
      <c r="EV324" s="163"/>
      <c r="EW324" s="163"/>
      <c r="EX324" s="163"/>
      <c r="EY324" s="163"/>
      <c r="EZ324" s="163"/>
      <c r="FA324" s="163"/>
      <c r="FB324" s="163"/>
      <c r="FC324" s="163"/>
      <c r="FD324" s="163"/>
      <c r="FE324" s="163"/>
      <c r="FF324" s="163"/>
      <c r="FG324" s="163"/>
      <c r="FH324" s="163"/>
      <c r="FI324" s="163"/>
      <c r="FJ324" s="163"/>
      <c r="FK324" s="163"/>
      <c r="FL324" s="163"/>
      <c r="FM324" s="163"/>
      <c r="FN324" s="163"/>
      <c r="FO324" s="163"/>
      <c r="FP324" s="163"/>
      <c r="FQ324" s="163"/>
      <c r="FR324" s="163"/>
      <c r="FS324" s="163"/>
      <c r="FT324" s="163"/>
      <c r="FU324" s="163"/>
      <c r="FV324" s="163"/>
      <c r="FW324" s="163"/>
      <c r="FX324" s="163"/>
      <c r="FY324" s="163"/>
      <c r="FZ324" s="163"/>
      <c r="GA324" s="163"/>
      <c r="GB324" s="163"/>
      <c r="GC324" s="163"/>
      <c r="GD324" s="163"/>
      <c r="GE324" s="163"/>
      <c r="GF324" s="163"/>
      <c r="GG324" s="163"/>
      <c r="GH324" s="163"/>
      <c r="GI324" s="163"/>
      <c r="GJ324" s="163"/>
      <c r="GK324" s="163"/>
      <c r="GL324" s="163"/>
      <c r="GM324" s="163"/>
      <c r="GN324" s="163"/>
      <c r="GO324" s="163"/>
      <c r="GP324" s="163"/>
      <c r="GQ324" s="163"/>
      <c r="GR324" s="163"/>
      <c r="GS324" s="163"/>
      <c r="GT324" s="163"/>
      <c r="GU324" s="163"/>
      <c r="GV324" s="163"/>
      <c r="GW324" s="163"/>
      <c r="GX324" s="163"/>
      <c r="GY324" s="163"/>
      <c r="GZ324" s="163"/>
      <c r="HA324" s="163"/>
      <c r="HB324" s="163"/>
      <c r="HC324" s="163"/>
      <c r="HD324" s="163"/>
      <c r="HE324" s="163"/>
      <c r="HF324" s="163"/>
    </row>
    <row r="325" spans="1:214" outlineLevel="1" x14ac:dyDescent="0.2">
      <c r="A325" s="163"/>
      <c r="B325" s="177" t="s">
        <v>249</v>
      </c>
      <c r="C325" s="177">
        <v>2028</v>
      </c>
      <c r="D325" s="163"/>
      <c r="E325" s="163" t="s">
        <v>142</v>
      </c>
      <c r="F325" s="163"/>
      <c r="G325" s="163"/>
      <c r="H325" s="163"/>
      <c r="I325" s="163"/>
      <c r="J325" s="195">
        <f>IF(AND(J$16=2017,$C325&lt;J$16),J$41/10,IF(J$16=$C325,J$41-SUM(J$303:J324),IF(J$16-$C325&lt;10,I325,0)))</f>
        <v>0</v>
      </c>
      <c r="K325" s="195">
        <f>IF(AND(K$16=2017,$C325&lt;K$16),K$41/10,IF(K$16=$C325,K$41-SUM(K$303:K324),IF(K$16-$C325&lt;10,J325,0)))</f>
        <v>0</v>
      </c>
      <c r="L325" s="195">
        <f>IF(AND(L$16=2017,$C325&lt;L$16),L$41/10,IF(L$16=$C325,L$41-SUM(L$303:L324),IF(L$16-$C325&lt;10,K325,0)))</f>
        <v>0</v>
      </c>
      <c r="M325" s="195">
        <f>IF(AND(M$16=2017,$C325&lt;M$16),M$41/10,IF(M$16=$C325,M$41-SUM(M$303:M324),IF(M$16-$C325&lt;10,L325,0)))</f>
        <v>0</v>
      </c>
      <c r="N325" s="195">
        <f>IF(AND(N$16=2017,$C325&lt;N$16),N$41/10,IF(N$16=$C325,N$41-SUM(N$303:N324),IF(N$16-$C325&lt;10,M325,0)))</f>
        <v>0</v>
      </c>
      <c r="O325" s="195">
        <f>IF(AND(O$16=2017,$C325&lt;O$16),O$41/10,IF(O$16=$C325,O$41-SUM(O$303:O324),IF(O$16-$C325&lt;10,N325,0)))</f>
        <v>0</v>
      </c>
      <c r="P325" s="195">
        <f>IF(AND(P$16=2017,$C325&lt;P$16),P$41/10,IF(P$16=$C325,P$41-SUM(P$303:P324),IF(P$16-$C325&lt;10,O325,0)))</f>
        <v>0</v>
      </c>
      <c r="Q325" s="195">
        <f>IF(AND(Q$16=2017,$C325&lt;Q$16),Q$41/10,IF(Q$16=$C325,Q$41-SUM(Q$303:Q324),IF(Q$16-$C325&lt;10,P325,0)))</f>
        <v>0</v>
      </c>
      <c r="R325" s="195">
        <f>IF(AND(R$16=2017,$C325&lt;R$16),R$41/10,IF(R$16=$C325,R$41-SUM(R$303:R324),IF(R$16-$C325&lt;10,Q325,0)))</f>
        <v>0</v>
      </c>
      <c r="S325" s="195">
        <f>IF(AND(S$16=2017,$C325&lt;S$16),S$41/10,IF(S$16=$C325,S$41-SUM(S$303:S324),IF(S$16-$C325&lt;10,R325,0)))</f>
        <v>0</v>
      </c>
      <c r="T325" s="195">
        <f>IF(AND(T$16=2017,$C325&lt;T$16),T$41/10,IF(T$16=$C325,T$41-SUM(T$303:T324),IF(T$16-$C325&lt;10,S325,0)))</f>
        <v>0</v>
      </c>
      <c r="U325" s="195">
        <f>IF(AND(U$16=2017,$C325&lt;U$16),U$41/10,IF(U$16=$C325,U$41-SUM(U$303:U324),IF(U$16-$C325&lt;10,T325,0)))</f>
        <v>18330146.07269685</v>
      </c>
      <c r="V325" s="195">
        <f>IF(AND(V$16=2017,$C325&lt;V$16),V$41/10,IF(V$16=$C325,V$41-SUM(V$303:V324),IF(V$16-$C325&lt;10,U325,0)))</f>
        <v>18330146.07269685</v>
      </c>
      <c r="W325" s="195">
        <f>IF(AND(W$16=2017,$C325&lt;W$16),W$41/10,IF(W$16=$C325,W$41-SUM(W$303:W324),IF(W$16-$C325&lt;10,V325,0)))</f>
        <v>18330146.07269685</v>
      </c>
      <c r="X325" s="195">
        <f>IF(AND(X$16=2017,$C325&lt;X$16),X$41/10,IF(X$16=$C325,X$41-SUM(X$303:X324),IF(X$16-$C325&lt;10,W325,0)))</f>
        <v>18330146.07269685</v>
      </c>
      <c r="Y325" s="163"/>
      <c r="Z325" s="163"/>
      <c r="AA325" s="163"/>
      <c r="AB325" s="163"/>
      <c r="AC325" s="163"/>
      <c r="AD325" s="163"/>
      <c r="AE325" s="163"/>
      <c r="AF325" s="163"/>
      <c r="AG325" s="163"/>
      <c r="AH325" s="163"/>
      <c r="AI325" s="163"/>
      <c r="AJ325" s="163"/>
      <c r="AK325" s="163"/>
      <c r="AL325" s="163"/>
      <c r="AM325" s="163"/>
      <c r="AN325" s="163"/>
      <c r="AO325" s="163"/>
      <c r="AP325" s="163"/>
      <c r="AQ325" s="163"/>
      <c r="AR325" s="163"/>
      <c r="AS325" s="163"/>
      <c r="AT325" s="163"/>
      <c r="AU325" s="163"/>
      <c r="AV325" s="163"/>
      <c r="AW325" s="163"/>
      <c r="AX325" s="163"/>
      <c r="AY325" s="163"/>
      <c r="AZ325" s="163"/>
      <c r="BA325" s="163"/>
      <c r="BB325" s="163"/>
      <c r="BC325" s="163"/>
      <c r="BD325" s="163"/>
      <c r="BE325" s="163"/>
      <c r="BF325" s="163"/>
      <c r="BG325" s="163"/>
      <c r="BH325" s="163"/>
      <c r="BI325" s="163"/>
      <c r="BJ325" s="163"/>
      <c r="BK325" s="163"/>
      <c r="BL325" s="163"/>
      <c r="BM325" s="163"/>
      <c r="BN325" s="163"/>
      <c r="BO325" s="163"/>
      <c r="BP325" s="163"/>
      <c r="BQ325" s="163"/>
      <c r="BR325" s="163"/>
      <c r="BS325" s="163"/>
      <c r="BT325" s="163"/>
      <c r="BU325" s="163"/>
      <c r="BV325" s="163"/>
      <c r="BW325" s="163"/>
      <c r="BX325" s="163"/>
      <c r="BY325" s="163"/>
      <c r="BZ325" s="163"/>
      <c r="CA325" s="163"/>
      <c r="CB325" s="163"/>
      <c r="CC325" s="163"/>
      <c r="CD325" s="163"/>
      <c r="CE325" s="163"/>
      <c r="CF325" s="163"/>
      <c r="CG325" s="163"/>
      <c r="CH325" s="163"/>
      <c r="CI325" s="163"/>
      <c r="CJ325" s="163"/>
      <c r="CK325" s="163"/>
      <c r="CL325" s="163"/>
      <c r="CM325" s="163"/>
      <c r="CN325" s="163"/>
      <c r="CO325" s="163"/>
      <c r="CP325" s="163"/>
      <c r="CQ325" s="163"/>
      <c r="CR325" s="163"/>
      <c r="CS325" s="163"/>
      <c r="CT325" s="163"/>
      <c r="CU325" s="163"/>
      <c r="CV325" s="163"/>
      <c r="CW325" s="163"/>
      <c r="CX325" s="163"/>
      <c r="CY325" s="163"/>
      <c r="CZ325" s="163"/>
      <c r="DA325" s="163"/>
      <c r="DB325" s="163"/>
      <c r="DC325" s="163"/>
      <c r="DD325" s="163"/>
      <c r="DE325" s="163"/>
      <c r="DF325" s="163"/>
      <c r="DG325" s="163"/>
      <c r="DH325" s="163"/>
      <c r="DI325" s="163"/>
      <c r="DJ325" s="163"/>
      <c r="DK325" s="163"/>
      <c r="DL325" s="163"/>
      <c r="DM325" s="163"/>
      <c r="DN325" s="163"/>
      <c r="DO325" s="163"/>
      <c r="DP325" s="163"/>
      <c r="DQ325" s="163"/>
      <c r="DR325" s="163"/>
      <c r="DS325" s="163"/>
      <c r="DT325" s="163"/>
      <c r="DU325" s="163"/>
      <c r="DV325" s="163"/>
      <c r="DW325" s="163"/>
      <c r="DX325" s="163"/>
      <c r="DY325" s="163"/>
      <c r="DZ325" s="163"/>
      <c r="EA325" s="163"/>
      <c r="EB325" s="163"/>
      <c r="EC325" s="163"/>
      <c r="ED325" s="163"/>
      <c r="EE325" s="163"/>
      <c r="EF325" s="163"/>
      <c r="EG325" s="163"/>
      <c r="EH325" s="163"/>
      <c r="EI325" s="163"/>
      <c r="EJ325" s="163"/>
      <c r="EK325" s="163"/>
      <c r="EL325" s="163"/>
      <c r="EM325" s="163"/>
      <c r="EN325" s="163"/>
      <c r="EO325" s="163"/>
      <c r="EP325" s="163"/>
      <c r="EQ325" s="163"/>
      <c r="ER325" s="163"/>
      <c r="ES325" s="163"/>
      <c r="ET325" s="163"/>
      <c r="EU325" s="163"/>
      <c r="EV325" s="163"/>
      <c r="EW325" s="163"/>
      <c r="EX325" s="163"/>
      <c r="EY325" s="163"/>
      <c r="EZ325" s="163"/>
      <c r="FA325" s="163"/>
      <c r="FB325" s="163"/>
      <c r="FC325" s="163"/>
      <c r="FD325" s="163"/>
      <c r="FE325" s="163"/>
      <c r="FF325" s="163"/>
      <c r="FG325" s="163"/>
      <c r="FH325" s="163"/>
      <c r="FI325" s="163"/>
      <c r="FJ325" s="163"/>
      <c r="FK325" s="163"/>
      <c r="FL325" s="163"/>
      <c r="FM325" s="163"/>
      <c r="FN325" s="163"/>
      <c r="FO325" s="163"/>
      <c r="FP325" s="163"/>
      <c r="FQ325" s="163"/>
      <c r="FR325" s="163"/>
      <c r="FS325" s="163"/>
      <c r="FT325" s="163"/>
      <c r="FU325" s="163"/>
      <c r="FV325" s="163"/>
      <c r="FW325" s="163"/>
      <c r="FX325" s="163"/>
      <c r="FY325" s="163"/>
      <c r="FZ325" s="163"/>
      <c r="GA325" s="163"/>
      <c r="GB325" s="163"/>
      <c r="GC325" s="163"/>
      <c r="GD325" s="163"/>
      <c r="GE325" s="163"/>
      <c r="GF325" s="163"/>
      <c r="GG325" s="163"/>
      <c r="GH325" s="163"/>
      <c r="GI325" s="163"/>
      <c r="GJ325" s="163"/>
      <c r="GK325" s="163"/>
      <c r="GL325" s="163"/>
      <c r="GM325" s="163"/>
      <c r="GN325" s="163"/>
      <c r="GO325" s="163"/>
      <c r="GP325" s="163"/>
      <c r="GQ325" s="163"/>
      <c r="GR325" s="163"/>
      <c r="GS325" s="163"/>
      <c r="GT325" s="163"/>
      <c r="GU325" s="163"/>
      <c r="GV325" s="163"/>
      <c r="GW325" s="163"/>
      <c r="GX325" s="163"/>
      <c r="GY325" s="163"/>
      <c r="GZ325" s="163"/>
      <c r="HA325" s="163"/>
      <c r="HB325" s="163"/>
      <c r="HC325" s="163"/>
      <c r="HD325" s="163"/>
      <c r="HE325" s="163"/>
      <c r="HF325" s="163"/>
    </row>
    <row r="326" spans="1:214" outlineLevel="1" x14ac:dyDescent="0.2">
      <c r="A326" s="163"/>
      <c r="B326" s="177" t="s">
        <v>249</v>
      </c>
      <c r="C326" s="173">
        <v>2029</v>
      </c>
      <c r="D326" s="163"/>
      <c r="E326" s="163" t="s">
        <v>142</v>
      </c>
      <c r="F326" s="163"/>
      <c r="G326" s="163"/>
      <c r="H326" s="163"/>
      <c r="I326" s="163"/>
      <c r="J326" s="195">
        <f>IF(AND(J$16=2017,$C326&lt;J$16),J$41/10,IF(J$16=$C326,J$41-SUM(J$303:J325),IF(J$16-$C326&lt;10,I326,0)))</f>
        <v>0</v>
      </c>
      <c r="K326" s="195">
        <f>IF(AND(K$16=2017,$C326&lt;K$16),K$41/10,IF(K$16=$C326,K$41-SUM(K$303:K325),IF(K$16-$C326&lt;10,J326,0)))</f>
        <v>0</v>
      </c>
      <c r="L326" s="195">
        <f>IF(AND(L$16=2017,$C326&lt;L$16),L$41/10,IF(L$16=$C326,L$41-SUM(L$303:L325),IF(L$16-$C326&lt;10,K326,0)))</f>
        <v>0</v>
      </c>
      <c r="M326" s="195">
        <f>IF(AND(M$16=2017,$C326&lt;M$16),M$41/10,IF(M$16=$C326,M$41-SUM(M$303:M325),IF(M$16-$C326&lt;10,L326,0)))</f>
        <v>0</v>
      </c>
      <c r="N326" s="195">
        <f>IF(AND(N$16=2017,$C326&lt;N$16),N$41/10,IF(N$16=$C326,N$41-SUM(N$303:N325),IF(N$16-$C326&lt;10,M326,0)))</f>
        <v>0</v>
      </c>
      <c r="O326" s="195">
        <f>IF(AND(O$16=2017,$C326&lt;O$16),O$41/10,IF(O$16=$C326,O$41-SUM(O$303:O325),IF(O$16-$C326&lt;10,N326,0)))</f>
        <v>0</v>
      </c>
      <c r="P326" s="195">
        <f>IF(AND(P$16=2017,$C326&lt;P$16),P$41/10,IF(P$16=$C326,P$41-SUM(P$303:P325),IF(P$16-$C326&lt;10,O326,0)))</f>
        <v>0</v>
      </c>
      <c r="Q326" s="195">
        <f>IF(AND(Q$16=2017,$C326&lt;Q$16),Q$41/10,IF(Q$16=$C326,Q$41-SUM(Q$303:Q325),IF(Q$16-$C326&lt;10,P326,0)))</f>
        <v>0</v>
      </c>
      <c r="R326" s="195">
        <f>IF(AND(R$16=2017,$C326&lt;R$16),R$41/10,IF(R$16=$C326,R$41-SUM(R$303:R325),IF(R$16-$C326&lt;10,Q326,0)))</f>
        <v>0</v>
      </c>
      <c r="S326" s="195">
        <f>IF(AND(S$16=2017,$C326&lt;S$16),S$41/10,IF(S$16=$C326,S$41-SUM(S$303:S325),IF(S$16-$C326&lt;10,R326,0)))</f>
        <v>0</v>
      </c>
      <c r="T326" s="195">
        <f>IF(AND(T$16=2017,$C326&lt;T$16),T$41/10,IF(T$16=$C326,T$41-SUM(T$303:T325),IF(T$16-$C326&lt;10,S326,0)))</f>
        <v>0</v>
      </c>
      <c r="U326" s="195">
        <f>IF(AND(U$16=2017,$C326&lt;U$16),U$41/10,IF(U$16=$C326,U$41-SUM(U$303:U325),IF(U$16-$C326&lt;10,T326,0)))</f>
        <v>0</v>
      </c>
      <c r="V326" s="195">
        <f>IF(AND(V$16=2017,$C326&lt;V$16),V$41/10,IF(V$16=$C326,V$41-SUM(V$303:V325),IF(V$16-$C326&lt;10,U326,0)))</f>
        <v>23540390.92477864</v>
      </c>
      <c r="W326" s="195">
        <f>IF(AND(W$16=2017,$C326&lt;W$16),W$41/10,IF(W$16=$C326,W$41-SUM(W$303:W325),IF(W$16-$C326&lt;10,V326,0)))</f>
        <v>23540390.92477864</v>
      </c>
      <c r="X326" s="195">
        <f>IF(AND(X$16=2017,$C326&lt;X$16),X$41/10,IF(X$16=$C326,X$41-SUM(X$303:X325),IF(X$16-$C326&lt;10,W326,0)))</f>
        <v>23540390.92477864</v>
      </c>
      <c r="Y326" s="163"/>
      <c r="Z326" s="163"/>
      <c r="AA326" s="163"/>
      <c r="AB326" s="163"/>
      <c r="AC326" s="163"/>
      <c r="AD326" s="163"/>
      <c r="AE326" s="163"/>
      <c r="AF326" s="163"/>
      <c r="AG326" s="163"/>
      <c r="AH326" s="163"/>
      <c r="AI326" s="163"/>
      <c r="AJ326" s="163"/>
      <c r="AK326" s="163"/>
      <c r="AL326" s="163"/>
      <c r="AM326" s="163"/>
      <c r="AN326" s="163"/>
      <c r="AO326" s="163"/>
      <c r="AP326" s="163"/>
      <c r="AQ326" s="163"/>
      <c r="AR326" s="163"/>
      <c r="AS326" s="163"/>
      <c r="AT326" s="163"/>
      <c r="AU326" s="163"/>
      <c r="AV326" s="163"/>
      <c r="AW326" s="163"/>
      <c r="AX326" s="163"/>
      <c r="AY326" s="163"/>
      <c r="AZ326" s="163"/>
      <c r="BA326" s="163"/>
      <c r="BB326" s="163"/>
      <c r="BC326" s="163"/>
      <c r="BD326" s="163"/>
      <c r="BE326" s="163"/>
      <c r="BF326" s="163"/>
      <c r="BG326" s="163"/>
      <c r="BH326" s="163"/>
      <c r="BI326" s="163"/>
      <c r="BJ326" s="163"/>
      <c r="BK326" s="163"/>
      <c r="BL326" s="163"/>
      <c r="BM326" s="163"/>
      <c r="BN326" s="163"/>
      <c r="BO326" s="163"/>
      <c r="BP326" s="163"/>
      <c r="BQ326" s="163"/>
      <c r="BR326" s="163"/>
      <c r="BS326" s="163"/>
      <c r="BT326" s="163"/>
      <c r="BU326" s="163"/>
      <c r="BV326" s="163"/>
      <c r="BW326" s="163"/>
      <c r="BX326" s="163"/>
      <c r="BY326" s="163"/>
      <c r="BZ326" s="163"/>
      <c r="CA326" s="163"/>
      <c r="CB326" s="163"/>
      <c r="CC326" s="163"/>
      <c r="CD326" s="163"/>
      <c r="CE326" s="163"/>
      <c r="CF326" s="163"/>
      <c r="CG326" s="163"/>
      <c r="CH326" s="163"/>
      <c r="CI326" s="163"/>
      <c r="CJ326" s="163"/>
      <c r="CK326" s="163"/>
      <c r="CL326" s="163"/>
      <c r="CM326" s="163"/>
      <c r="CN326" s="163"/>
      <c r="CO326" s="163"/>
      <c r="CP326" s="163"/>
      <c r="CQ326" s="163"/>
      <c r="CR326" s="163"/>
      <c r="CS326" s="163"/>
      <c r="CT326" s="163"/>
      <c r="CU326" s="163"/>
      <c r="CV326" s="163"/>
      <c r="CW326" s="163"/>
      <c r="CX326" s="163"/>
      <c r="CY326" s="163"/>
      <c r="CZ326" s="163"/>
      <c r="DA326" s="163"/>
      <c r="DB326" s="163"/>
      <c r="DC326" s="163"/>
      <c r="DD326" s="163"/>
      <c r="DE326" s="163"/>
      <c r="DF326" s="163"/>
      <c r="DG326" s="163"/>
      <c r="DH326" s="163"/>
      <c r="DI326" s="163"/>
      <c r="DJ326" s="163"/>
      <c r="DK326" s="163"/>
      <c r="DL326" s="163"/>
      <c r="DM326" s="163"/>
      <c r="DN326" s="163"/>
      <c r="DO326" s="163"/>
      <c r="DP326" s="163"/>
      <c r="DQ326" s="163"/>
      <c r="DR326" s="163"/>
      <c r="DS326" s="163"/>
      <c r="DT326" s="163"/>
      <c r="DU326" s="163"/>
      <c r="DV326" s="163"/>
      <c r="DW326" s="163"/>
      <c r="DX326" s="163"/>
      <c r="DY326" s="163"/>
      <c r="DZ326" s="163"/>
      <c r="EA326" s="163"/>
      <c r="EB326" s="163"/>
      <c r="EC326" s="163"/>
      <c r="ED326" s="163"/>
      <c r="EE326" s="163"/>
      <c r="EF326" s="163"/>
      <c r="EG326" s="163"/>
      <c r="EH326" s="163"/>
      <c r="EI326" s="163"/>
      <c r="EJ326" s="163"/>
      <c r="EK326" s="163"/>
      <c r="EL326" s="163"/>
      <c r="EM326" s="163"/>
      <c r="EN326" s="163"/>
      <c r="EO326" s="163"/>
      <c r="EP326" s="163"/>
      <c r="EQ326" s="163"/>
      <c r="ER326" s="163"/>
      <c r="ES326" s="163"/>
      <c r="ET326" s="163"/>
      <c r="EU326" s="163"/>
      <c r="EV326" s="163"/>
      <c r="EW326" s="163"/>
      <c r="EX326" s="163"/>
      <c r="EY326" s="163"/>
      <c r="EZ326" s="163"/>
      <c r="FA326" s="163"/>
      <c r="FB326" s="163"/>
      <c r="FC326" s="163"/>
      <c r="FD326" s="163"/>
      <c r="FE326" s="163"/>
      <c r="FF326" s="163"/>
      <c r="FG326" s="163"/>
      <c r="FH326" s="163"/>
      <c r="FI326" s="163"/>
      <c r="FJ326" s="163"/>
      <c r="FK326" s="163"/>
      <c r="FL326" s="163"/>
      <c r="FM326" s="163"/>
      <c r="FN326" s="163"/>
      <c r="FO326" s="163"/>
      <c r="FP326" s="163"/>
      <c r="FQ326" s="163"/>
      <c r="FR326" s="163"/>
      <c r="FS326" s="163"/>
      <c r="FT326" s="163"/>
      <c r="FU326" s="163"/>
      <c r="FV326" s="163"/>
      <c r="FW326" s="163"/>
      <c r="FX326" s="163"/>
      <c r="FY326" s="163"/>
      <c r="FZ326" s="163"/>
      <c r="GA326" s="163"/>
      <c r="GB326" s="163"/>
      <c r="GC326" s="163"/>
      <c r="GD326" s="163"/>
      <c r="GE326" s="163"/>
      <c r="GF326" s="163"/>
      <c r="GG326" s="163"/>
      <c r="GH326" s="163"/>
      <c r="GI326" s="163"/>
      <c r="GJ326" s="163"/>
      <c r="GK326" s="163"/>
      <c r="GL326" s="163"/>
      <c r="GM326" s="163"/>
      <c r="GN326" s="163"/>
      <c r="GO326" s="163"/>
      <c r="GP326" s="163"/>
      <c r="GQ326" s="163"/>
      <c r="GR326" s="163"/>
      <c r="GS326" s="163"/>
      <c r="GT326" s="163"/>
      <c r="GU326" s="163"/>
      <c r="GV326" s="163"/>
      <c r="GW326" s="163"/>
      <c r="GX326" s="163"/>
      <c r="GY326" s="163"/>
      <c r="GZ326" s="163"/>
      <c r="HA326" s="163"/>
      <c r="HB326" s="163"/>
      <c r="HC326" s="163"/>
      <c r="HD326" s="163"/>
      <c r="HE326" s="163"/>
      <c r="HF326" s="163"/>
    </row>
    <row r="327" spans="1:214" outlineLevel="1" x14ac:dyDescent="0.2">
      <c r="A327" s="163"/>
      <c r="B327" s="177" t="s">
        <v>249</v>
      </c>
      <c r="C327" s="177">
        <v>2030</v>
      </c>
      <c r="D327" s="163"/>
      <c r="E327" s="163" t="s">
        <v>142</v>
      </c>
      <c r="F327" s="163"/>
      <c r="G327" s="163"/>
      <c r="H327" s="163"/>
      <c r="I327" s="163"/>
      <c r="J327" s="195">
        <f>IF(AND(J$16=2017,$C327&lt;J$16),J$41/10,IF(J$16=$C327,J$41-SUM(J$303:J326),IF(J$16-$C327&lt;10,I327,0)))</f>
        <v>0</v>
      </c>
      <c r="K327" s="195">
        <f>IF(AND(K$16=2017,$C327&lt;K$16),K$41/10,IF(K$16=$C327,K$41-SUM(K$303:K326),IF(K$16-$C327&lt;10,J327,0)))</f>
        <v>0</v>
      </c>
      <c r="L327" s="195">
        <f>IF(AND(L$16=2017,$C327&lt;L$16),L$41/10,IF(L$16=$C327,L$41-SUM(L$303:L326),IF(L$16-$C327&lt;10,K327,0)))</f>
        <v>0</v>
      </c>
      <c r="M327" s="195">
        <f>IF(AND(M$16=2017,$C327&lt;M$16),M$41/10,IF(M$16=$C327,M$41-SUM(M$303:M326),IF(M$16-$C327&lt;10,L327,0)))</f>
        <v>0</v>
      </c>
      <c r="N327" s="195">
        <f>IF(AND(N$16=2017,$C327&lt;N$16),N$41/10,IF(N$16=$C327,N$41-SUM(N$303:N326),IF(N$16-$C327&lt;10,M327,0)))</f>
        <v>0</v>
      </c>
      <c r="O327" s="195">
        <f>IF(AND(O$16=2017,$C327&lt;O$16),O$41/10,IF(O$16=$C327,O$41-SUM(O$303:O326),IF(O$16-$C327&lt;10,N327,0)))</f>
        <v>0</v>
      </c>
      <c r="P327" s="195">
        <f>IF(AND(P$16=2017,$C327&lt;P$16),P$41/10,IF(P$16=$C327,P$41-SUM(P$303:P326),IF(P$16-$C327&lt;10,O327,0)))</f>
        <v>0</v>
      </c>
      <c r="Q327" s="195">
        <f>IF(AND(Q$16=2017,$C327&lt;Q$16),Q$41/10,IF(Q$16=$C327,Q$41-SUM(Q$303:Q326),IF(Q$16-$C327&lt;10,P327,0)))</f>
        <v>0</v>
      </c>
      <c r="R327" s="195">
        <f>IF(AND(R$16=2017,$C327&lt;R$16),R$41/10,IF(R$16=$C327,R$41-SUM(R$303:R326),IF(R$16-$C327&lt;10,Q327,0)))</f>
        <v>0</v>
      </c>
      <c r="S327" s="195">
        <f>IF(AND(S$16=2017,$C327&lt;S$16),S$41/10,IF(S$16=$C327,S$41-SUM(S$303:S326),IF(S$16-$C327&lt;10,R327,0)))</f>
        <v>0</v>
      </c>
      <c r="T327" s="195">
        <f>IF(AND(T$16=2017,$C327&lt;T$16),T$41/10,IF(T$16=$C327,T$41-SUM(T$303:T326),IF(T$16-$C327&lt;10,S327,0)))</f>
        <v>0</v>
      </c>
      <c r="U327" s="195">
        <f>IF(AND(U$16=2017,$C327&lt;U$16),U$41/10,IF(U$16=$C327,U$41-SUM(U$303:U326),IF(U$16-$C327&lt;10,T327,0)))</f>
        <v>0</v>
      </c>
      <c r="V327" s="195">
        <f>IF(AND(V$16=2017,$C327&lt;V$16),V$41/10,IF(V$16=$C327,V$41-SUM(V$303:V326),IF(V$16-$C327&lt;10,U327,0)))</f>
        <v>0</v>
      </c>
      <c r="W327" s="195">
        <f>IF(AND(W$16=2017,$C327&lt;W$16),W$41/10,IF(W$16=$C327,W$41-SUM(W$303:W326),IF(W$16-$C327&lt;10,V327,0)))</f>
        <v>30553346.774028465</v>
      </c>
      <c r="X327" s="195">
        <f>IF(AND(X$16=2017,$C327&lt;X$16),X$41/10,IF(X$16=$C327,X$41-SUM(X$303:X326),IF(X$16-$C327&lt;10,W327,0)))</f>
        <v>30553346.774028465</v>
      </c>
      <c r="Y327" s="163"/>
      <c r="Z327" s="163"/>
      <c r="AA327" s="163"/>
      <c r="AB327" s="163"/>
      <c r="AC327" s="163"/>
      <c r="AD327" s="163"/>
      <c r="AE327" s="163"/>
      <c r="AF327" s="163"/>
      <c r="AG327" s="163"/>
      <c r="AH327" s="163"/>
      <c r="AI327" s="163"/>
      <c r="AJ327" s="163"/>
      <c r="AK327" s="163"/>
      <c r="AL327" s="163"/>
      <c r="AM327" s="163"/>
      <c r="AN327" s="163"/>
      <c r="AO327" s="163"/>
      <c r="AP327" s="163"/>
      <c r="AQ327" s="163"/>
      <c r="AR327" s="163"/>
      <c r="AS327" s="163"/>
      <c r="AT327" s="163"/>
      <c r="AU327" s="163"/>
      <c r="AV327" s="163"/>
      <c r="AW327" s="163"/>
      <c r="AX327" s="163"/>
      <c r="AY327" s="163"/>
      <c r="AZ327" s="163"/>
      <c r="BA327" s="163"/>
      <c r="BB327" s="163"/>
      <c r="BC327" s="163"/>
      <c r="BD327" s="163"/>
      <c r="BE327" s="163"/>
      <c r="BF327" s="163"/>
      <c r="BG327" s="163"/>
      <c r="BH327" s="163"/>
      <c r="BI327" s="163"/>
      <c r="BJ327" s="163"/>
      <c r="BK327" s="163"/>
      <c r="BL327" s="163"/>
      <c r="BM327" s="163"/>
      <c r="BN327" s="163"/>
      <c r="BO327" s="163"/>
      <c r="BP327" s="163"/>
      <c r="BQ327" s="163"/>
      <c r="BR327" s="163"/>
      <c r="BS327" s="163"/>
      <c r="BT327" s="163"/>
      <c r="BU327" s="163"/>
      <c r="BV327" s="163"/>
      <c r="BW327" s="163"/>
      <c r="BX327" s="163"/>
      <c r="BY327" s="163"/>
      <c r="BZ327" s="163"/>
      <c r="CA327" s="163"/>
      <c r="CB327" s="163"/>
      <c r="CC327" s="163"/>
      <c r="CD327" s="163"/>
      <c r="CE327" s="163"/>
      <c r="CF327" s="163"/>
      <c r="CG327" s="163"/>
      <c r="CH327" s="163"/>
      <c r="CI327" s="163"/>
      <c r="CJ327" s="163"/>
      <c r="CK327" s="163"/>
      <c r="CL327" s="163"/>
      <c r="CM327" s="163"/>
      <c r="CN327" s="163"/>
      <c r="CO327" s="163"/>
      <c r="CP327" s="163"/>
      <c r="CQ327" s="163"/>
      <c r="CR327" s="163"/>
      <c r="CS327" s="163"/>
      <c r="CT327" s="163"/>
      <c r="CU327" s="163"/>
      <c r="CV327" s="163"/>
      <c r="CW327" s="163"/>
      <c r="CX327" s="163"/>
      <c r="CY327" s="163"/>
      <c r="CZ327" s="163"/>
      <c r="DA327" s="163"/>
      <c r="DB327" s="163"/>
      <c r="DC327" s="163"/>
      <c r="DD327" s="163"/>
      <c r="DE327" s="163"/>
      <c r="DF327" s="163"/>
      <c r="DG327" s="163"/>
      <c r="DH327" s="163"/>
      <c r="DI327" s="163"/>
      <c r="DJ327" s="163"/>
      <c r="DK327" s="163"/>
      <c r="DL327" s="163"/>
      <c r="DM327" s="163"/>
      <c r="DN327" s="163"/>
      <c r="DO327" s="163"/>
      <c r="DP327" s="163"/>
      <c r="DQ327" s="163"/>
      <c r="DR327" s="163"/>
      <c r="DS327" s="163"/>
      <c r="DT327" s="163"/>
      <c r="DU327" s="163"/>
      <c r="DV327" s="163"/>
      <c r="DW327" s="163"/>
      <c r="DX327" s="163"/>
      <c r="DY327" s="163"/>
      <c r="DZ327" s="163"/>
      <c r="EA327" s="163"/>
      <c r="EB327" s="163"/>
      <c r="EC327" s="163"/>
      <c r="ED327" s="163"/>
      <c r="EE327" s="163"/>
      <c r="EF327" s="163"/>
      <c r="EG327" s="163"/>
      <c r="EH327" s="163"/>
      <c r="EI327" s="163"/>
      <c r="EJ327" s="163"/>
      <c r="EK327" s="163"/>
      <c r="EL327" s="163"/>
      <c r="EM327" s="163"/>
      <c r="EN327" s="163"/>
      <c r="EO327" s="163"/>
      <c r="EP327" s="163"/>
      <c r="EQ327" s="163"/>
      <c r="ER327" s="163"/>
      <c r="ES327" s="163"/>
      <c r="ET327" s="163"/>
      <c r="EU327" s="163"/>
      <c r="EV327" s="163"/>
      <c r="EW327" s="163"/>
      <c r="EX327" s="163"/>
      <c r="EY327" s="163"/>
      <c r="EZ327" s="163"/>
      <c r="FA327" s="163"/>
      <c r="FB327" s="163"/>
      <c r="FC327" s="163"/>
      <c r="FD327" s="163"/>
      <c r="FE327" s="163"/>
      <c r="FF327" s="163"/>
      <c r="FG327" s="163"/>
      <c r="FH327" s="163"/>
      <c r="FI327" s="163"/>
      <c r="FJ327" s="163"/>
      <c r="FK327" s="163"/>
      <c r="FL327" s="163"/>
      <c r="FM327" s="163"/>
      <c r="FN327" s="163"/>
      <c r="FO327" s="163"/>
      <c r="FP327" s="163"/>
      <c r="FQ327" s="163"/>
      <c r="FR327" s="163"/>
      <c r="FS327" s="163"/>
      <c r="FT327" s="163"/>
      <c r="FU327" s="163"/>
      <c r="FV327" s="163"/>
      <c r="FW327" s="163"/>
      <c r="FX327" s="163"/>
      <c r="FY327" s="163"/>
      <c r="FZ327" s="163"/>
      <c r="GA327" s="163"/>
      <c r="GB327" s="163"/>
      <c r="GC327" s="163"/>
      <c r="GD327" s="163"/>
      <c r="GE327" s="163"/>
      <c r="GF327" s="163"/>
      <c r="GG327" s="163"/>
      <c r="GH327" s="163"/>
      <c r="GI327" s="163"/>
      <c r="GJ327" s="163"/>
      <c r="GK327" s="163"/>
      <c r="GL327" s="163"/>
      <c r="GM327" s="163"/>
      <c r="GN327" s="163"/>
      <c r="GO327" s="163"/>
      <c r="GP327" s="163"/>
      <c r="GQ327" s="163"/>
      <c r="GR327" s="163"/>
      <c r="GS327" s="163"/>
      <c r="GT327" s="163"/>
      <c r="GU327" s="163"/>
      <c r="GV327" s="163"/>
      <c r="GW327" s="163"/>
      <c r="GX327" s="163"/>
      <c r="GY327" s="163"/>
      <c r="GZ327" s="163"/>
      <c r="HA327" s="163"/>
      <c r="HB327" s="163"/>
      <c r="HC327" s="163"/>
      <c r="HD327" s="163"/>
      <c r="HE327" s="163"/>
      <c r="HF327" s="163"/>
    </row>
    <row r="328" spans="1:214" outlineLevel="1" x14ac:dyDescent="0.2">
      <c r="A328" s="163"/>
      <c r="B328" s="177" t="s">
        <v>249</v>
      </c>
      <c r="C328" s="173">
        <v>2031</v>
      </c>
      <c r="D328" s="163"/>
      <c r="E328" s="163" t="s">
        <v>142</v>
      </c>
      <c r="F328" s="163"/>
      <c r="G328" s="163"/>
      <c r="H328" s="163"/>
      <c r="I328" s="163"/>
      <c r="J328" s="195">
        <f>IF(AND(J$16=2017,$C328&lt;J$16),J$41/10,IF(J$16=$C328,J$41-SUM(J$303:J327),IF(J$16-$C328&lt;10,I328,0)))</f>
        <v>0</v>
      </c>
      <c r="K328" s="195">
        <f>IF(AND(K$16=2017,$C328&lt;K$16),K$41/10,IF(K$16=$C328,K$41-SUM(K$303:K327),IF(K$16-$C328&lt;10,J328,0)))</f>
        <v>0</v>
      </c>
      <c r="L328" s="195">
        <f>IF(AND(L$16=2017,$C328&lt;L$16),L$41/10,IF(L$16=$C328,L$41-SUM(L$303:L327),IF(L$16-$C328&lt;10,K328,0)))</f>
        <v>0</v>
      </c>
      <c r="M328" s="195">
        <f>IF(AND(M$16=2017,$C328&lt;M$16),M$41/10,IF(M$16=$C328,M$41-SUM(M$303:M327),IF(M$16-$C328&lt;10,L328,0)))</f>
        <v>0</v>
      </c>
      <c r="N328" s="195">
        <f>IF(AND(N$16=2017,$C328&lt;N$16),N$41/10,IF(N$16=$C328,N$41-SUM(N$303:N327),IF(N$16-$C328&lt;10,M328,0)))</f>
        <v>0</v>
      </c>
      <c r="O328" s="195">
        <f>IF(AND(O$16=2017,$C328&lt;O$16),O$41/10,IF(O$16=$C328,O$41-SUM(O$303:O327),IF(O$16-$C328&lt;10,N328,0)))</f>
        <v>0</v>
      </c>
      <c r="P328" s="195">
        <f>IF(AND(P$16=2017,$C328&lt;P$16),P$41/10,IF(P$16=$C328,P$41-SUM(P$303:P327),IF(P$16-$C328&lt;10,O328,0)))</f>
        <v>0</v>
      </c>
      <c r="Q328" s="195">
        <f>IF(AND(Q$16=2017,$C328&lt;Q$16),Q$41/10,IF(Q$16=$C328,Q$41-SUM(Q$303:Q327),IF(Q$16-$C328&lt;10,P328,0)))</f>
        <v>0</v>
      </c>
      <c r="R328" s="195">
        <f>IF(AND(R$16=2017,$C328&lt;R$16),R$41/10,IF(R$16=$C328,R$41-SUM(R$303:R327),IF(R$16-$C328&lt;10,Q328,0)))</f>
        <v>0</v>
      </c>
      <c r="S328" s="195">
        <f>IF(AND(S$16=2017,$C328&lt;S$16),S$41/10,IF(S$16=$C328,S$41-SUM(S$303:S327),IF(S$16-$C328&lt;10,R328,0)))</f>
        <v>0</v>
      </c>
      <c r="T328" s="195">
        <f>IF(AND(T$16=2017,$C328&lt;T$16),T$41/10,IF(T$16=$C328,T$41-SUM(T$303:T327),IF(T$16-$C328&lt;10,S328,0)))</f>
        <v>0</v>
      </c>
      <c r="U328" s="195">
        <f>IF(AND(U$16=2017,$C328&lt;U$16),U$41/10,IF(U$16=$C328,U$41-SUM(U$303:U327),IF(U$16-$C328&lt;10,T328,0)))</f>
        <v>0</v>
      </c>
      <c r="V328" s="195">
        <f>IF(AND(V$16=2017,$C328&lt;V$16),V$41/10,IF(V$16=$C328,V$41-SUM(V$303:V327),IF(V$16-$C328&lt;10,U328,0)))</f>
        <v>0</v>
      </c>
      <c r="W328" s="195">
        <f>IF(AND(W$16=2017,$C328&lt;W$16),W$41/10,IF(W$16=$C328,W$41-SUM(W$303:W327),IF(W$16-$C328&lt;10,V328,0)))</f>
        <v>0</v>
      </c>
      <c r="X328" s="195">
        <f>IF(AND(X$16=2017,$C328&lt;X$16),X$41/10,IF(X$16=$C328,X$41-SUM(X$303:X327),IF(X$16-$C328&lt;10,W328,0)))</f>
        <v>34565920.887124747</v>
      </c>
      <c r="Y328" s="163"/>
      <c r="Z328" s="163"/>
      <c r="AA328" s="163"/>
      <c r="AB328" s="163"/>
      <c r="AC328" s="163"/>
      <c r="AD328" s="163"/>
      <c r="AE328" s="163"/>
      <c r="AF328" s="163"/>
      <c r="AG328" s="163"/>
      <c r="AH328" s="163"/>
      <c r="AI328" s="163"/>
      <c r="AJ328" s="163"/>
      <c r="AK328" s="163"/>
      <c r="AL328" s="163"/>
      <c r="AM328" s="163"/>
      <c r="AN328" s="163"/>
      <c r="AO328" s="163"/>
      <c r="AP328" s="163"/>
      <c r="AQ328" s="163"/>
      <c r="AR328" s="163"/>
      <c r="AS328" s="163"/>
      <c r="AT328" s="163"/>
      <c r="AU328" s="163"/>
      <c r="AV328" s="163"/>
      <c r="AW328" s="163"/>
      <c r="AX328" s="163"/>
      <c r="AY328" s="163"/>
      <c r="AZ328" s="163"/>
      <c r="BA328" s="163"/>
      <c r="BB328" s="163"/>
      <c r="BC328" s="163"/>
      <c r="BD328" s="163"/>
      <c r="BE328" s="163"/>
      <c r="BF328" s="163"/>
      <c r="BG328" s="163"/>
      <c r="BH328" s="163"/>
      <c r="BI328" s="163"/>
      <c r="BJ328" s="163"/>
      <c r="BK328" s="163"/>
      <c r="BL328" s="163"/>
      <c r="BM328" s="163"/>
      <c r="BN328" s="163"/>
      <c r="BO328" s="163"/>
      <c r="BP328" s="163"/>
      <c r="BQ328" s="163"/>
      <c r="BR328" s="163"/>
      <c r="BS328" s="163"/>
      <c r="BT328" s="163"/>
      <c r="BU328" s="163"/>
      <c r="BV328" s="163"/>
      <c r="BW328" s="163"/>
      <c r="BX328" s="163"/>
      <c r="BY328" s="163"/>
      <c r="BZ328" s="163"/>
      <c r="CA328" s="163"/>
      <c r="CB328" s="163"/>
      <c r="CC328" s="163"/>
      <c r="CD328" s="163"/>
      <c r="CE328" s="163"/>
      <c r="CF328" s="163"/>
      <c r="CG328" s="163"/>
      <c r="CH328" s="163"/>
      <c r="CI328" s="163"/>
      <c r="CJ328" s="163"/>
      <c r="CK328" s="163"/>
      <c r="CL328" s="163"/>
      <c r="CM328" s="163"/>
      <c r="CN328" s="163"/>
      <c r="CO328" s="163"/>
      <c r="CP328" s="163"/>
      <c r="CQ328" s="163"/>
      <c r="CR328" s="163"/>
      <c r="CS328" s="163"/>
      <c r="CT328" s="163"/>
      <c r="CU328" s="163"/>
      <c r="CV328" s="163"/>
      <c r="CW328" s="163"/>
      <c r="CX328" s="163"/>
      <c r="CY328" s="163"/>
      <c r="CZ328" s="163"/>
      <c r="DA328" s="163"/>
      <c r="DB328" s="163"/>
      <c r="DC328" s="163"/>
      <c r="DD328" s="163"/>
      <c r="DE328" s="163"/>
      <c r="DF328" s="163"/>
      <c r="DG328" s="163"/>
      <c r="DH328" s="163"/>
      <c r="DI328" s="163"/>
      <c r="DJ328" s="163"/>
      <c r="DK328" s="163"/>
      <c r="DL328" s="163"/>
      <c r="DM328" s="163"/>
      <c r="DN328" s="163"/>
      <c r="DO328" s="163"/>
      <c r="DP328" s="163"/>
      <c r="DQ328" s="163"/>
      <c r="DR328" s="163"/>
      <c r="DS328" s="163"/>
      <c r="DT328" s="163"/>
      <c r="DU328" s="163"/>
      <c r="DV328" s="163"/>
      <c r="DW328" s="163"/>
      <c r="DX328" s="163"/>
      <c r="DY328" s="163"/>
      <c r="DZ328" s="163"/>
      <c r="EA328" s="163"/>
      <c r="EB328" s="163"/>
      <c r="EC328" s="163"/>
      <c r="ED328" s="163"/>
      <c r="EE328" s="163"/>
      <c r="EF328" s="163"/>
      <c r="EG328" s="163"/>
      <c r="EH328" s="163"/>
      <c r="EI328" s="163"/>
      <c r="EJ328" s="163"/>
      <c r="EK328" s="163"/>
      <c r="EL328" s="163"/>
      <c r="EM328" s="163"/>
      <c r="EN328" s="163"/>
      <c r="EO328" s="163"/>
      <c r="EP328" s="163"/>
      <c r="EQ328" s="163"/>
      <c r="ER328" s="163"/>
      <c r="ES328" s="163"/>
      <c r="ET328" s="163"/>
      <c r="EU328" s="163"/>
      <c r="EV328" s="163"/>
      <c r="EW328" s="163"/>
      <c r="EX328" s="163"/>
      <c r="EY328" s="163"/>
      <c r="EZ328" s="163"/>
      <c r="FA328" s="163"/>
      <c r="FB328" s="163"/>
      <c r="FC328" s="163"/>
      <c r="FD328" s="163"/>
      <c r="FE328" s="163"/>
      <c r="FF328" s="163"/>
      <c r="FG328" s="163"/>
      <c r="FH328" s="163"/>
      <c r="FI328" s="163"/>
      <c r="FJ328" s="163"/>
      <c r="FK328" s="163"/>
      <c r="FL328" s="163"/>
      <c r="FM328" s="163"/>
      <c r="FN328" s="163"/>
      <c r="FO328" s="163"/>
      <c r="FP328" s="163"/>
      <c r="FQ328" s="163"/>
      <c r="FR328" s="163"/>
      <c r="FS328" s="163"/>
      <c r="FT328" s="163"/>
      <c r="FU328" s="163"/>
      <c r="FV328" s="163"/>
      <c r="FW328" s="163"/>
      <c r="FX328" s="163"/>
      <c r="FY328" s="163"/>
      <c r="FZ328" s="163"/>
      <c r="GA328" s="163"/>
      <c r="GB328" s="163"/>
      <c r="GC328" s="163"/>
      <c r="GD328" s="163"/>
      <c r="GE328" s="163"/>
      <c r="GF328" s="163"/>
      <c r="GG328" s="163"/>
      <c r="GH328" s="163"/>
      <c r="GI328" s="163"/>
      <c r="GJ328" s="163"/>
      <c r="GK328" s="163"/>
      <c r="GL328" s="163"/>
      <c r="GM328" s="163"/>
      <c r="GN328" s="163"/>
      <c r="GO328" s="163"/>
      <c r="GP328" s="163"/>
      <c r="GQ328" s="163"/>
      <c r="GR328" s="163"/>
      <c r="GS328" s="163"/>
      <c r="GT328" s="163"/>
      <c r="GU328" s="163"/>
      <c r="GV328" s="163"/>
      <c r="GW328" s="163"/>
      <c r="GX328" s="163"/>
      <c r="GY328" s="163"/>
      <c r="GZ328" s="163"/>
      <c r="HA328" s="163"/>
      <c r="HB328" s="163"/>
      <c r="HC328" s="163"/>
      <c r="HD328" s="163"/>
      <c r="HE328" s="163"/>
      <c r="HF328" s="163"/>
    </row>
    <row r="329" spans="1:214" outlineLevel="1" x14ac:dyDescent="0.2">
      <c r="A329" s="163"/>
      <c r="B329" s="173"/>
      <c r="C329" s="173"/>
      <c r="D329" s="163"/>
      <c r="E329" s="163"/>
      <c r="F329" s="163"/>
      <c r="G329" s="163"/>
      <c r="H329" s="163"/>
      <c r="I329" s="163"/>
      <c r="J329" s="163"/>
      <c r="K329" s="163"/>
      <c r="L329" s="163"/>
      <c r="M329" s="163"/>
      <c r="N329" s="163"/>
      <c r="O329" s="163"/>
      <c r="P329" s="163"/>
      <c r="Q329" s="163"/>
      <c r="R329" s="163"/>
      <c r="S329" s="163"/>
      <c r="T329" s="163"/>
      <c r="U329" s="163"/>
      <c r="V329" s="163"/>
      <c r="W329" s="163"/>
      <c r="X329" s="163"/>
      <c r="Y329" s="163"/>
      <c r="Z329" s="163"/>
      <c r="AA329" s="163"/>
      <c r="AB329" s="163"/>
      <c r="AC329" s="163"/>
      <c r="AD329" s="163"/>
      <c r="AE329" s="163"/>
      <c r="AF329" s="163"/>
      <c r="AG329" s="163"/>
      <c r="AH329" s="163"/>
      <c r="AI329" s="163"/>
      <c r="AJ329" s="163"/>
      <c r="AK329" s="163"/>
      <c r="AL329" s="163"/>
      <c r="AM329" s="163"/>
      <c r="AN329" s="163"/>
      <c r="AO329" s="163"/>
      <c r="AP329" s="163"/>
      <c r="AQ329" s="163"/>
      <c r="AR329" s="163"/>
      <c r="AS329" s="163"/>
      <c r="AT329" s="163"/>
      <c r="AU329" s="163"/>
      <c r="AV329" s="163"/>
      <c r="AW329" s="163"/>
      <c r="AX329" s="163"/>
      <c r="AY329" s="163"/>
      <c r="AZ329" s="163"/>
      <c r="BA329" s="163"/>
      <c r="BB329" s="163"/>
      <c r="BC329" s="163"/>
      <c r="BD329" s="163"/>
      <c r="BE329" s="163"/>
      <c r="BF329" s="163"/>
      <c r="BG329" s="163"/>
      <c r="BH329" s="163"/>
      <c r="BI329" s="163"/>
      <c r="BJ329" s="163"/>
      <c r="BK329" s="163"/>
      <c r="BL329" s="163"/>
      <c r="BM329" s="163"/>
      <c r="BN329" s="163"/>
      <c r="BO329" s="163"/>
      <c r="BP329" s="163"/>
      <c r="BQ329" s="163"/>
      <c r="BR329" s="163"/>
      <c r="BS329" s="163"/>
      <c r="BT329" s="163"/>
      <c r="BU329" s="163"/>
      <c r="BV329" s="163"/>
      <c r="BW329" s="163"/>
      <c r="BX329" s="163"/>
      <c r="BY329" s="163"/>
      <c r="BZ329" s="163"/>
      <c r="CA329" s="163"/>
      <c r="CB329" s="163"/>
      <c r="CC329" s="163"/>
      <c r="CD329" s="163"/>
      <c r="CE329" s="163"/>
      <c r="CF329" s="163"/>
      <c r="CG329" s="163"/>
      <c r="CH329" s="163"/>
      <c r="CI329" s="163"/>
      <c r="CJ329" s="163"/>
      <c r="CK329" s="163"/>
      <c r="CL329" s="163"/>
      <c r="CM329" s="163"/>
      <c r="CN329" s="163"/>
      <c r="CO329" s="163"/>
      <c r="CP329" s="163"/>
      <c r="CQ329" s="163"/>
      <c r="CR329" s="163"/>
      <c r="CS329" s="163"/>
      <c r="CT329" s="163"/>
      <c r="CU329" s="163"/>
      <c r="CV329" s="163"/>
      <c r="CW329" s="163"/>
      <c r="CX329" s="163"/>
      <c r="CY329" s="163"/>
      <c r="CZ329" s="163"/>
      <c r="DA329" s="163"/>
      <c r="DB329" s="163"/>
      <c r="DC329" s="163"/>
      <c r="DD329" s="163"/>
      <c r="DE329" s="163"/>
      <c r="DF329" s="163"/>
      <c r="DG329" s="163"/>
      <c r="DH329" s="163"/>
      <c r="DI329" s="163"/>
      <c r="DJ329" s="163"/>
      <c r="DK329" s="163"/>
      <c r="DL329" s="163"/>
      <c r="DM329" s="163"/>
      <c r="DN329" s="163"/>
      <c r="DO329" s="163"/>
      <c r="DP329" s="163"/>
      <c r="DQ329" s="163"/>
      <c r="DR329" s="163"/>
      <c r="DS329" s="163"/>
      <c r="DT329" s="163"/>
      <c r="DU329" s="163"/>
      <c r="DV329" s="163"/>
      <c r="DW329" s="163"/>
      <c r="DX329" s="163"/>
      <c r="DY329" s="163"/>
      <c r="DZ329" s="163"/>
      <c r="EA329" s="163"/>
      <c r="EB329" s="163"/>
      <c r="EC329" s="163"/>
      <c r="ED329" s="163"/>
      <c r="EE329" s="163"/>
      <c r="EF329" s="163"/>
      <c r="EG329" s="163"/>
      <c r="EH329" s="163"/>
      <c r="EI329" s="163"/>
      <c r="EJ329" s="163"/>
      <c r="EK329" s="163"/>
      <c r="EL329" s="163"/>
      <c r="EM329" s="163"/>
      <c r="EN329" s="163"/>
      <c r="EO329" s="163"/>
      <c r="EP329" s="163"/>
      <c r="EQ329" s="163"/>
      <c r="ER329" s="163"/>
      <c r="ES329" s="163"/>
      <c r="ET329" s="163"/>
      <c r="EU329" s="163"/>
      <c r="EV329" s="163"/>
      <c r="EW329" s="163"/>
      <c r="EX329" s="163"/>
      <c r="EY329" s="163"/>
      <c r="EZ329" s="163"/>
      <c r="FA329" s="163"/>
      <c r="FB329" s="163"/>
      <c r="FC329" s="163"/>
      <c r="FD329" s="163"/>
      <c r="FE329" s="163"/>
      <c r="FF329" s="163"/>
      <c r="FG329" s="163"/>
      <c r="FH329" s="163"/>
      <c r="FI329" s="163"/>
      <c r="FJ329" s="163"/>
      <c r="FK329" s="163"/>
      <c r="FL329" s="163"/>
      <c r="FM329" s="163"/>
      <c r="FN329" s="163"/>
      <c r="FO329" s="163"/>
      <c r="FP329" s="163"/>
      <c r="FQ329" s="163"/>
      <c r="FR329" s="163"/>
      <c r="FS329" s="163"/>
      <c r="FT329" s="163"/>
      <c r="FU329" s="163"/>
      <c r="FV329" s="163"/>
      <c r="FW329" s="163"/>
      <c r="FX329" s="163"/>
      <c r="FY329" s="163"/>
      <c r="FZ329" s="163"/>
      <c r="GA329" s="163"/>
      <c r="GB329" s="163"/>
      <c r="GC329" s="163"/>
      <c r="GD329" s="163"/>
      <c r="GE329" s="163"/>
      <c r="GF329" s="163"/>
      <c r="GG329" s="163"/>
      <c r="GH329" s="163"/>
      <c r="GI329" s="163"/>
      <c r="GJ329" s="163"/>
      <c r="GK329" s="163"/>
      <c r="GL329" s="163"/>
      <c r="GM329" s="163"/>
      <c r="GN329" s="163"/>
      <c r="GO329" s="163"/>
      <c r="GP329" s="163"/>
      <c r="GQ329" s="163"/>
      <c r="GR329" s="163"/>
      <c r="GS329" s="163"/>
      <c r="GT329" s="163"/>
      <c r="GU329" s="163"/>
      <c r="GV329" s="163"/>
      <c r="GW329" s="163"/>
      <c r="GX329" s="163"/>
      <c r="GY329" s="163"/>
      <c r="GZ329" s="163"/>
      <c r="HA329" s="163"/>
      <c r="HB329" s="163"/>
      <c r="HC329" s="163"/>
      <c r="HD329" s="163"/>
      <c r="HE329" s="163"/>
      <c r="HF329" s="163"/>
    </row>
    <row r="330" spans="1:214" s="163" customFormat="1" outlineLevel="1" x14ac:dyDescent="0.2">
      <c r="B330" s="169" t="s">
        <v>236</v>
      </c>
      <c r="C330" s="169"/>
      <c r="J330" s="179">
        <v>2017</v>
      </c>
      <c r="K330" s="174">
        <v>2018</v>
      </c>
      <c r="L330" s="174">
        <v>2019</v>
      </c>
      <c r="M330" s="174">
        <v>2020</v>
      </c>
      <c r="N330" s="174">
        <v>2021</v>
      </c>
      <c r="O330" s="174">
        <v>2022</v>
      </c>
      <c r="P330" s="174">
        <v>2023</v>
      </c>
      <c r="Q330" s="174">
        <v>2024</v>
      </c>
      <c r="R330" s="174">
        <v>2025</v>
      </c>
      <c r="S330" s="174">
        <v>2026</v>
      </c>
      <c r="T330" s="174">
        <v>2027</v>
      </c>
      <c r="U330" s="174">
        <v>2028</v>
      </c>
      <c r="V330" s="174">
        <v>2029</v>
      </c>
      <c r="W330" s="174">
        <v>2030</v>
      </c>
      <c r="X330" s="174">
        <v>2031</v>
      </c>
    </row>
    <row r="331" spans="1:214" s="163" customFormat="1" outlineLevel="1" x14ac:dyDescent="0.2">
      <c r="B331" s="177" t="s">
        <v>249</v>
      </c>
      <c r="C331" s="173">
        <v>2018</v>
      </c>
      <c r="E331" s="163" t="s">
        <v>79</v>
      </c>
      <c r="J331" s="70"/>
      <c r="K331" s="178"/>
      <c r="L331" s="178"/>
      <c r="M331" s="178"/>
      <c r="N331" s="178"/>
      <c r="O331" s="178"/>
      <c r="P331" s="178"/>
      <c r="Q331" s="178"/>
      <c r="R331" s="178"/>
      <c r="S331" s="178"/>
      <c r="T331" s="85">
        <f t="shared" ref="T331:T340" si="32">T315/$T$41</f>
        <v>1.9152527468208135E-2</v>
      </c>
      <c r="U331" s="85"/>
      <c r="V331" s="85"/>
      <c r="W331" s="85"/>
      <c r="X331" s="85"/>
    </row>
    <row r="332" spans="1:214" outlineLevel="1" x14ac:dyDescent="0.2">
      <c r="A332" s="163"/>
      <c r="B332" s="177" t="s">
        <v>249</v>
      </c>
      <c r="C332" s="173">
        <v>2019</v>
      </c>
      <c r="D332" s="163"/>
      <c r="E332" s="163" t="s">
        <v>79</v>
      </c>
      <c r="F332" s="163"/>
      <c r="G332" s="163"/>
      <c r="H332" s="163"/>
      <c r="I332" s="163"/>
      <c r="J332" s="70"/>
      <c r="K332" s="178"/>
      <c r="L332" s="178"/>
      <c r="M332" s="178"/>
      <c r="N332" s="178"/>
      <c r="O332" s="178"/>
      <c r="P332" s="178"/>
      <c r="Q332" s="178"/>
      <c r="R332" s="178"/>
      <c r="S332" s="178"/>
      <c r="T332" s="85">
        <f t="shared" si="32"/>
        <v>4.1478025008976169E-2</v>
      </c>
      <c r="U332" s="85">
        <f t="shared" ref="U332:U341" si="33">U316/$U$41</f>
        <v>3.4573148971692912E-2</v>
      </c>
      <c r="V332" s="85"/>
      <c r="W332" s="85"/>
      <c r="X332" s="85"/>
      <c r="Y332" s="163"/>
      <c r="Z332" s="163"/>
      <c r="AA332" s="163"/>
      <c r="AB332" s="163"/>
      <c r="AC332" s="163"/>
      <c r="AD332" s="163"/>
      <c r="AE332" s="163"/>
      <c r="AF332" s="163"/>
      <c r="AG332" s="163"/>
      <c r="AH332" s="163"/>
      <c r="AI332" s="163"/>
      <c r="AJ332" s="163"/>
      <c r="AK332" s="163"/>
      <c r="AL332" s="163"/>
      <c r="AM332" s="163"/>
      <c r="AN332" s="163"/>
      <c r="AO332" s="163"/>
      <c r="AP332" s="163"/>
      <c r="AQ332" s="163"/>
      <c r="AR332" s="163"/>
      <c r="AS332" s="163"/>
      <c r="AT332" s="163"/>
      <c r="AU332" s="163"/>
      <c r="AV332" s="163"/>
      <c r="AW332" s="163"/>
      <c r="AX332" s="163"/>
      <c r="AY332" s="163"/>
      <c r="AZ332" s="163"/>
      <c r="BA332" s="163"/>
      <c r="BB332" s="163"/>
      <c r="BC332" s="163"/>
      <c r="BD332" s="163"/>
      <c r="BE332" s="163"/>
      <c r="BF332" s="163"/>
      <c r="BG332" s="163"/>
      <c r="BH332" s="163"/>
      <c r="BI332" s="163"/>
      <c r="BJ332" s="163"/>
      <c r="BK332" s="163"/>
      <c r="BL332" s="163"/>
      <c r="BM332" s="163"/>
      <c r="BN332" s="163"/>
      <c r="BO332" s="163"/>
      <c r="BP332" s="163"/>
      <c r="BQ332" s="163"/>
      <c r="BR332" s="163"/>
      <c r="BS332" s="163"/>
      <c r="BT332" s="163"/>
      <c r="BU332" s="163"/>
      <c r="BV332" s="163"/>
      <c r="BW332" s="163"/>
      <c r="BX332" s="163"/>
      <c r="BY332" s="163"/>
      <c r="BZ332" s="163"/>
      <c r="CA332" s="163"/>
      <c r="CB332" s="163"/>
      <c r="CC332" s="163"/>
      <c r="CD332" s="163"/>
      <c r="CE332" s="163"/>
      <c r="CF332" s="163"/>
      <c r="CG332" s="163"/>
      <c r="CH332" s="163"/>
      <c r="CI332" s="163"/>
      <c r="CJ332" s="163"/>
      <c r="CK332" s="163"/>
      <c r="CL332" s="163"/>
      <c r="CM332" s="163"/>
      <c r="CN332" s="163"/>
      <c r="CO332" s="163"/>
      <c r="CP332" s="163"/>
      <c r="CQ332" s="163"/>
      <c r="CR332" s="163"/>
      <c r="CS332" s="163"/>
      <c r="CT332" s="163"/>
      <c r="CU332" s="163"/>
      <c r="CV332" s="163"/>
      <c r="CW332" s="163"/>
      <c r="CX332" s="163"/>
      <c r="CY332" s="163"/>
      <c r="CZ332" s="163"/>
      <c r="DA332" s="163"/>
      <c r="DB332" s="163"/>
      <c r="DC332" s="163"/>
      <c r="DD332" s="163"/>
      <c r="DE332" s="163"/>
      <c r="DF332" s="163"/>
      <c r="DG332" s="163"/>
      <c r="DH332" s="163"/>
      <c r="DI332" s="163"/>
      <c r="DJ332" s="163"/>
      <c r="DK332" s="163"/>
      <c r="DL332" s="163"/>
      <c r="DM332" s="163"/>
      <c r="DN332" s="163"/>
      <c r="DO332" s="163"/>
      <c r="DP332" s="163"/>
      <c r="DQ332" s="163"/>
      <c r="DR332" s="163"/>
      <c r="DS332" s="163"/>
      <c r="DT332" s="163"/>
      <c r="DU332" s="163"/>
      <c r="DV332" s="163"/>
      <c r="DW332" s="163"/>
      <c r="DX332" s="163"/>
      <c r="DY332" s="163"/>
      <c r="DZ332" s="163"/>
      <c r="EA332" s="163"/>
      <c r="EB332" s="163"/>
      <c r="EC332" s="163"/>
      <c r="ED332" s="163"/>
      <c r="EE332" s="163"/>
      <c r="EF332" s="163"/>
      <c r="EG332" s="163"/>
      <c r="EH332" s="163"/>
      <c r="EI332" s="163"/>
      <c r="EJ332" s="163"/>
      <c r="EK332" s="163"/>
      <c r="EL332" s="163"/>
      <c r="EM332" s="163"/>
      <c r="EN332" s="163"/>
      <c r="EO332" s="163"/>
      <c r="EP332" s="163"/>
      <c r="EQ332" s="163"/>
      <c r="ER332" s="163"/>
      <c r="ES332" s="163"/>
      <c r="ET332" s="163"/>
      <c r="EU332" s="163"/>
      <c r="EV332" s="163"/>
      <c r="EW332" s="163"/>
      <c r="EX332" s="163"/>
      <c r="EY332" s="163"/>
      <c r="EZ332" s="163"/>
      <c r="FA332" s="163"/>
      <c r="FB332" s="163"/>
      <c r="FC332" s="163"/>
      <c r="FD332" s="163"/>
      <c r="FE332" s="163"/>
      <c r="FF332" s="163"/>
      <c r="FG332" s="163"/>
      <c r="FH332" s="163"/>
      <c r="FI332" s="163"/>
      <c r="FJ332" s="163"/>
      <c r="FK332" s="163"/>
      <c r="FL332" s="163"/>
      <c r="FM332" s="163"/>
      <c r="FN332" s="163"/>
      <c r="FO332" s="163"/>
      <c r="FP332" s="163"/>
      <c r="FQ332" s="163"/>
      <c r="FR332" s="163"/>
      <c r="FS332" s="163"/>
      <c r="FT332" s="163"/>
      <c r="FU332" s="163"/>
      <c r="FV332" s="163"/>
      <c r="FW332" s="163"/>
      <c r="FX332" s="163"/>
      <c r="FY332" s="163"/>
      <c r="FZ332" s="163"/>
      <c r="GA332" s="163"/>
      <c r="GB332" s="163"/>
      <c r="GC332" s="163"/>
      <c r="GD332" s="163"/>
      <c r="GE332" s="163"/>
      <c r="GF332" s="163"/>
      <c r="GG332" s="163"/>
      <c r="GH332" s="163"/>
      <c r="GI332" s="163"/>
      <c r="GJ332" s="163"/>
      <c r="GK332" s="163"/>
      <c r="GL332" s="163"/>
      <c r="GM332" s="163"/>
      <c r="GN332" s="163"/>
      <c r="GO332" s="163"/>
      <c r="GP332" s="163"/>
      <c r="GQ332" s="163"/>
      <c r="GR332" s="163"/>
      <c r="GS332" s="163"/>
      <c r="GT332" s="163"/>
      <c r="GU332" s="163"/>
      <c r="GV332" s="163"/>
      <c r="GW332" s="163"/>
      <c r="GX332" s="163"/>
      <c r="GY332" s="163"/>
      <c r="GZ332" s="163"/>
      <c r="HA332" s="163"/>
      <c r="HB332" s="163"/>
      <c r="HC332" s="163"/>
      <c r="HD332" s="163"/>
      <c r="HE332" s="163"/>
      <c r="HF332" s="163"/>
    </row>
    <row r="333" spans="1:214" outlineLevel="1" x14ac:dyDescent="0.2">
      <c r="A333" s="163"/>
      <c r="B333" s="177" t="s">
        <v>249</v>
      </c>
      <c r="C333" s="173">
        <v>2020</v>
      </c>
      <c r="D333" s="163"/>
      <c r="E333" s="163" t="s">
        <v>79</v>
      </c>
      <c r="F333" s="163"/>
      <c r="G333" s="163"/>
      <c r="H333" s="163"/>
      <c r="I333" s="163"/>
      <c r="J333" s="70"/>
      <c r="K333" s="178"/>
      <c r="L333" s="178"/>
      <c r="M333" s="178"/>
      <c r="N333" s="178"/>
      <c r="O333" s="178"/>
      <c r="P333" s="178"/>
      <c r="Q333" s="178"/>
      <c r="R333" s="178"/>
      <c r="S333" s="178"/>
      <c r="T333" s="85">
        <f t="shared" si="32"/>
        <v>7.7362530855498365E-2</v>
      </c>
      <c r="U333" s="85">
        <f t="shared" si="33"/>
        <v>6.4483935855564861E-2</v>
      </c>
      <c r="V333" s="85">
        <f t="shared" ref="V333:V342" si="34">V317/$V$41</f>
        <v>5.3749249635995734E-2</v>
      </c>
      <c r="W333" s="85"/>
      <c r="X333" s="85"/>
      <c r="Y333" s="163"/>
      <c r="Z333" s="163"/>
      <c r="AA333" s="163"/>
      <c r="AB333" s="163"/>
      <c r="AC333" s="163"/>
      <c r="AD333" s="163"/>
      <c r="AE333" s="163"/>
      <c r="AF333" s="163"/>
      <c r="AG333" s="163"/>
      <c r="AH333" s="163"/>
      <c r="AI333" s="163"/>
      <c r="AJ333" s="163"/>
      <c r="AK333" s="163"/>
      <c r="AL333" s="163"/>
      <c r="AM333" s="163"/>
      <c r="AN333" s="163"/>
      <c r="AO333" s="163"/>
      <c r="AP333" s="163"/>
      <c r="AQ333" s="163"/>
      <c r="AR333" s="163"/>
      <c r="AS333" s="163"/>
      <c r="AT333" s="163"/>
      <c r="AU333" s="163"/>
      <c r="AV333" s="163"/>
      <c r="AW333" s="163"/>
      <c r="AX333" s="163"/>
      <c r="AY333" s="163"/>
      <c r="AZ333" s="163"/>
      <c r="BA333" s="163"/>
      <c r="BB333" s="163"/>
      <c r="BC333" s="163"/>
      <c r="BD333" s="163"/>
      <c r="BE333" s="163"/>
      <c r="BF333" s="163"/>
      <c r="BG333" s="163"/>
      <c r="BH333" s="163"/>
      <c r="BI333" s="163"/>
      <c r="BJ333" s="163"/>
      <c r="BK333" s="163"/>
      <c r="BL333" s="163"/>
      <c r="BM333" s="163"/>
      <c r="BN333" s="163"/>
      <c r="BO333" s="163"/>
      <c r="BP333" s="163"/>
      <c r="BQ333" s="163"/>
      <c r="BR333" s="163"/>
      <c r="BS333" s="163"/>
      <c r="BT333" s="163"/>
      <c r="BU333" s="163"/>
      <c r="BV333" s="163"/>
      <c r="BW333" s="163"/>
      <c r="BX333" s="163"/>
      <c r="BY333" s="163"/>
      <c r="BZ333" s="163"/>
      <c r="CA333" s="163"/>
      <c r="CB333" s="163"/>
      <c r="CC333" s="163"/>
      <c r="CD333" s="163"/>
      <c r="CE333" s="163"/>
      <c r="CF333" s="163"/>
      <c r="CG333" s="163"/>
      <c r="CH333" s="163"/>
      <c r="CI333" s="163"/>
      <c r="CJ333" s="163"/>
      <c r="CK333" s="163"/>
      <c r="CL333" s="163"/>
      <c r="CM333" s="163"/>
      <c r="CN333" s="163"/>
      <c r="CO333" s="163"/>
      <c r="CP333" s="163"/>
      <c r="CQ333" s="163"/>
      <c r="CR333" s="163"/>
      <c r="CS333" s="163"/>
      <c r="CT333" s="163"/>
      <c r="CU333" s="163"/>
      <c r="CV333" s="163"/>
      <c r="CW333" s="163"/>
      <c r="CX333" s="163"/>
      <c r="CY333" s="163"/>
      <c r="CZ333" s="163"/>
      <c r="DA333" s="163"/>
      <c r="DB333" s="163"/>
      <c r="DC333" s="163"/>
      <c r="DD333" s="163"/>
      <c r="DE333" s="163"/>
      <c r="DF333" s="163"/>
      <c r="DG333" s="163"/>
      <c r="DH333" s="163"/>
      <c r="DI333" s="163"/>
      <c r="DJ333" s="163"/>
      <c r="DK333" s="163"/>
      <c r="DL333" s="163"/>
      <c r="DM333" s="163"/>
      <c r="DN333" s="163"/>
      <c r="DO333" s="163"/>
      <c r="DP333" s="163"/>
      <c r="DQ333" s="163"/>
      <c r="DR333" s="163"/>
      <c r="DS333" s="163"/>
      <c r="DT333" s="163"/>
      <c r="DU333" s="163"/>
      <c r="DV333" s="163"/>
      <c r="DW333" s="163"/>
      <c r="DX333" s="163"/>
      <c r="DY333" s="163"/>
      <c r="DZ333" s="163"/>
      <c r="EA333" s="163"/>
      <c r="EB333" s="163"/>
      <c r="EC333" s="163"/>
      <c r="ED333" s="163"/>
      <c r="EE333" s="163"/>
      <c r="EF333" s="163"/>
      <c r="EG333" s="163"/>
      <c r="EH333" s="163"/>
      <c r="EI333" s="163"/>
      <c r="EJ333" s="163"/>
      <c r="EK333" s="163"/>
      <c r="EL333" s="163"/>
      <c r="EM333" s="163"/>
      <c r="EN333" s="163"/>
      <c r="EO333" s="163"/>
      <c r="EP333" s="163"/>
      <c r="EQ333" s="163"/>
      <c r="ER333" s="163"/>
      <c r="ES333" s="163"/>
      <c r="ET333" s="163"/>
      <c r="EU333" s="163"/>
      <c r="EV333" s="163"/>
      <c r="EW333" s="163"/>
      <c r="EX333" s="163"/>
      <c r="EY333" s="163"/>
      <c r="EZ333" s="163"/>
      <c r="FA333" s="163"/>
      <c r="FB333" s="163"/>
      <c r="FC333" s="163"/>
      <c r="FD333" s="163"/>
      <c r="FE333" s="163"/>
      <c r="FF333" s="163"/>
      <c r="FG333" s="163"/>
      <c r="FH333" s="163"/>
      <c r="FI333" s="163"/>
      <c r="FJ333" s="163"/>
      <c r="FK333" s="163"/>
      <c r="FL333" s="163"/>
      <c r="FM333" s="163"/>
      <c r="FN333" s="163"/>
      <c r="FO333" s="163"/>
      <c r="FP333" s="163"/>
      <c r="FQ333" s="163"/>
      <c r="FR333" s="163"/>
      <c r="FS333" s="163"/>
      <c r="FT333" s="163"/>
      <c r="FU333" s="163"/>
      <c r="FV333" s="163"/>
      <c r="FW333" s="163"/>
      <c r="FX333" s="163"/>
      <c r="FY333" s="163"/>
      <c r="FZ333" s="163"/>
      <c r="GA333" s="163"/>
      <c r="GB333" s="163"/>
      <c r="GC333" s="163"/>
      <c r="GD333" s="163"/>
      <c r="GE333" s="163"/>
      <c r="GF333" s="163"/>
      <c r="GG333" s="163"/>
      <c r="GH333" s="163"/>
      <c r="GI333" s="163"/>
      <c r="GJ333" s="163"/>
      <c r="GK333" s="163"/>
      <c r="GL333" s="163"/>
      <c r="GM333" s="163"/>
      <c r="GN333" s="163"/>
      <c r="GO333" s="163"/>
      <c r="GP333" s="163"/>
      <c r="GQ333" s="163"/>
      <c r="GR333" s="163"/>
      <c r="GS333" s="163"/>
      <c r="GT333" s="163"/>
      <c r="GU333" s="163"/>
      <c r="GV333" s="163"/>
      <c r="GW333" s="163"/>
      <c r="GX333" s="163"/>
      <c r="GY333" s="163"/>
      <c r="GZ333" s="163"/>
      <c r="HA333" s="163"/>
      <c r="HB333" s="163"/>
      <c r="HC333" s="163"/>
      <c r="HD333" s="163"/>
      <c r="HE333" s="163"/>
      <c r="HF333" s="163"/>
    </row>
    <row r="334" spans="1:214" outlineLevel="1" x14ac:dyDescent="0.2">
      <c r="A334" s="163"/>
      <c r="B334" s="177" t="s">
        <v>249</v>
      </c>
      <c r="C334" s="173">
        <v>2021</v>
      </c>
      <c r="D334" s="163"/>
      <c r="E334" s="163" t="s">
        <v>79</v>
      </c>
      <c r="F334" s="163"/>
      <c r="G334" s="163"/>
      <c r="H334" s="163"/>
      <c r="I334" s="163"/>
      <c r="J334" s="70"/>
      <c r="K334" s="178"/>
      <c r="L334" s="178"/>
      <c r="M334" s="178"/>
      <c r="N334" s="178"/>
      <c r="O334" s="178"/>
      <c r="P334" s="178"/>
      <c r="Q334" s="178"/>
      <c r="R334" s="178"/>
      <c r="S334" s="178"/>
      <c r="T334" s="85">
        <f t="shared" si="32"/>
        <v>6.7863908685275864E-2</v>
      </c>
      <c r="U334" s="85">
        <f t="shared" si="33"/>
        <v>5.6566556008143011E-2</v>
      </c>
      <c r="V334" s="85">
        <f t="shared" si="34"/>
        <v>4.7149881588188301E-2</v>
      </c>
      <c r="W334" s="85">
        <f t="shared" ref="W334:W343" si="35">W318/$W$41</f>
        <v>3.930080759132925E-2</v>
      </c>
      <c r="X334" s="85"/>
      <c r="Y334" s="163"/>
      <c r="Z334" s="163"/>
      <c r="AA334" s="163"/>
      <c r="AB334" s="163"/>
      <c r="AC334" s="163"/>
      <c r="AD334" s="163"/>
      <c r="AE334" s="163"/>
      <c r="AF334" s="163"/>
      <c r="AG334" s="163"/>
      <c r="AH334" s="163"/>
      <c r="AI334" s="163"/>
      <c r="AJ334" s="163"/>
      <c r="AK334" s="163"/>
      <c r="AL334" s="163"/>
      <c r="AM334" s="163"/>
      <c r="AN334" s="163"/>
      <c r="AO334" s="163"/>
      <c r="AP334" s="163"/>
      <c r="AQ334" s="163"/>
      <c r="AR334" s="163"/>
      <c r="AS334" s="163"/>
      <c r="AT334" s="163"/>
      <c r="AU334" s="163"/>
      <c r="AV334" s="163"/>
      <c r="AW334" s="163"/>
      <c r="AX334" s="163"/>
      <c r="AY334" s="163"/>
      <c r="AZ334" s="163"/>
      <c r="BA334" s="163"/>
      <c r="BB334" s="163"/>
      <c r="BC334" s="163"/>
      <c r="BD334" s="163"/>
      <c r="BE334" s="163"/>
      <c r="BF334" s="163"/>
      <c r="BG334" s="163"/>
      <c r="BH334" s="163"/>
      <c r="BI334" s="163"/>
      <c r="BJ334" s="163"/>
      <c r="BK334" s="163"/>
      <c r="BL334" s="163"/>
      <c r="BM334" s="163"/>
      <c r="BN334" s="163"/>
      <c r="BO334" s="163"/>
      <c r="BP334" s="163"/>
      <c r="BQ334" s="163"/>
      <c r="BR334" s="163"/>
      <c r="BS334" s="163"/>
      <c r="BT334" s="163"/>
      <c r="BU334" s="163"/>
      <c r="BV334" s="163"/>
      <c r="BW334" s="163"/>
      <c r="BX334" s="163"/>
      <c r="BY334" s="163"/>
      <c r="BZ334" s="163"/>
      <c r="CA334" s="163"/>
      <c r="CB334" s="163"/>
      <c r="CC334" s="163"/>
      <c r="CD334" s="163"/>
      <c r="CE334" s="163"/>
      <c r="CF334" s="163"/>
      <c r="CG334" s="163"/>
      <c r="CH334" s="163"/>
      <c r="CI334" s="163"/>
      <c r="CJ334" s="163"/>
      <c r="CK334" s="163"/>
      <c r="CL334" s="163"/>
      <c r="CM334" s="163"/>
      <c r="CN334" s="163"/>
      <c r="CO334" s="163"/>
      <c r="CP334" s="163"/>
      <c r="CQ334" s="163"/>
      <c r="CR334" s="163"/>
      <c r="CS334" s="163"/>
      <c r="CT334" s="163"/>
      <c r="CU334" s="163"/>
      <c r="CV334" s="163"/>
      <c r="CW334" s="163"/>
      <c r="CX334" s="163"/>
      <c r="CY334" s="163"/>
      <c r="CZ334" s="163"/>
      <c r="DA334" s="163"/>
      <c r="DB334" s="163"/>
      <c r="DC334" s="163"/>
      <c r="DD334" s="163"/>
      <c r="DE334" s="163"/>
      <c r="DF334" s="163"/>
      <c r="DG334" s="163"/>
      <c r="DH334" s="163"/>
      <c r="DI334" s="163"/>
      <c r="DJ334" s="163"/>
      <c r="DK334" s="163"/>
      <c r="DL334" s="163"/>
      <c r="DM334" s="163"/>
      <c r="DN334" s="163"/>
      <c r="DO334" s="163"/>
      <c r="DP334" s="163"/>
      <c r="DQ334" s="163"/>
      <c r="DR334" s="163"/>
      <c r="DS334" s="163"/>
      <c r="DT334" s="163"/>
      <c r="DU334" s="163"/>
      <c r="DV334" s="163"/>
      <c r="DW334" s="163"/>
      <c r="DX334" s="163"/>
      <c r="DY334" s="163"/>
      <c r="DZ334" s="163"/>
      <c r="EA334" s="163"/>
      <c r="EB334" s="163"/>
      <c r="EC334" s="163"/>
      <c r="ED334" s="163"/>
      <c r="EE334" s="163"/>
      <c r="EF334" s="163"/>
      <c r="EG334" s="163"/>
      <c r="EH334" s="163"/>
      <c r="EI334" s="163"/>
      <c r="EJ334" s="163"/>
      <c r="EK334" s="163"/>
      <c r="EL334" s="163"/>
      <c r="EM334" s="163"/>
      <c r="EN334" s="163"/>
      <c r="EO334" s="163"/>
      <c r="EP334" s="163"/>
      <c r="EQ334" s="163"/>
      <c r="ER334" s="163"/>
      <c r="ES334" s="163"/>
      <c r="ET334" s="163"/>
      <c r="EU334" s="163"/>
      <c r="EV334" s="163"/>
      <c r="EW334" s="163"/>
      <c r="EX334" s="163"/>
      <c r="EY334" s="163"/>
      <c r="EZ334" s="163"/>
      <c r="FA334" s="163"/>
      <c r="FB334" s="163"/>
      <c r="FC334" s="163"/>
      <c r="FD334" s="163"/>
      <c r="FE334" s="163"/>
      <c r="FF334" s="163"/>
      <c r="FG334" s="163"/>
      <c r="FH334" s="163"/>
      <c r="FI334" s="163"/>
      <c r="FJ334" s="163"/>
      <c r="FK334" s="163"/>
      <c r="FL334" s="163"/>
      <c r="FM334" s="163"/>
      <c r="FN334" s="163"/>
      <c r="FO334" s="163"/>
      <c r="FP334" s="163"/>
      <c r="FQ334" s="163"/>
      <c r="FR334" s="163"/>
      <c r="FS334" s="163"/>
      <c r="FT334" s="163"/>
      <c r="FU334" s="163"/>
      <c r="FV334" s="163"/>
      <c r="FW334" s="163"/>
      <c r="FX334" s="163"/>
      <c r="FY334" s="163"/>
      <c r="FZ334" s="163"/>
      <c r="GA334" s="163"/>
      <c r="GB334" s="163"/>
      <c r="GC334" s="163"/>
      <c r="GD334" s="163"/>
      <c r="GE334" s="163"/>
      <c r="GF334" s="163"/>
      <c r="GG334" s="163"/>
      <c r="GH334" s="163"/>
      <c r="GI334" s="163"/>
      <c r="GJ334" s="163"/>
      <c r="GK334" s="163"/>
      <c r="GL334" s="163"/>
      <c r="GM334" s="163"/>
      <c r="GN334" s="163"/>
      <c r="GO334" s="163"/>
      <c r="GP334" s="163"/>
      <c r="GQ334" s="163"/>
      <c r="GR334" s="163"/>
      <c r="GS334" s="163"/>
      <c r="GT334" s="163"/>
      <c r="GU334" s="163"/>
      <c r="GV334" s="163"/>
      <c r="GW334" s="163"/>
      <c r="GX334" s="163"/>
      <c r="GY334" s="163"/>
      <c r="GZ334" s="163"/>
      <c r="HA334" s="163"/>
      <c r="HB334" s="163"/>
      <c r="HC334" s="163"/>
      <c r="HD334" s="163"/>
      <c r="HE334" s="163"/>
      <c r="HF334" s="163"/>
    </row>
    <row r="335" spans="1:214" outlineLevel="1" x14ac:dyDescent="0.2">
      <c r="A335" s="163"/>
      <c r="B335" s="177" t="s">
        <v>249</v>
      </c>
      <c r="C335" s="173">
        <v>2022</v>
      </c>
      <c r="D335" s="163"/>
      <c r="E335" s="163" t="s">
        <v>79</v>
      </c>
      <c r="F335" s="163"/>
      <c r="G335" s="163"/>
      <c r="H335" s="163"/>
      <c r="I335" s="163"/>
      <c r="J335" s="70"/>
      <c r="K335" s="178"/>
      <c r="L335" s="178"/>
      <c r="M335" s="178"/>
      <c r="N335" s="178"/>
      <c r="O335" s="178"/>
      <c r="P335" s="178"/>
      <c r="Q335" s="178"/>
      <c r="R335" s="178"/>
      <c r="S335" s="178"/>
      <c r="T335" s="85">
        <f t="shared" si="32"/>
        <v>5.8920047066583027E-2</v>
      </c>
      <c r="U335" s="85">
        <f t="shared" si="33"/>
        <v>4.9111585332505564E-2</v>
      </c>
      <c r="V335" s="85">
        <f t="shared" si="34"/>
        <v>4.0935945131651656E-2</v>
      </c>
      <c r="W335" s="85">
        <f t="shared" si="35"/>
        <v>3.4121309513347402E-2</v>
      </c>
      <c r="X335" s="85">
        <f t="shared" ref="X335:X344" si="36">X319/$X$41</f>
        <v>2.8441111086145263E-2</v>
      </c>
      <c r="Y335" s="163"/>
      <c r="Z335" s="163"/>
      <c r="AA335" s="163"/>
      <c r="AB335" s="163"/>
      <c r="AC335" s="163"/>
      <c r="AD335" s="163"/>
      <c r="AE335" s="163"/>
      <c r="AF335" s="163"/>
      <c r="AG335" s="163"/>
      <c r="AH335" s="163"/>
      <c r="AI335" s="163"/>
      <c r="AJ335" s="163"/>
      <c r="AK335" s="163"/>
      <c r="AL335" s="163"/>
      <c r="AM335" s="163"/>
      <c r="AN335" s="163"/>
      <c r="AO335" s="163"/>
      <c r="AP335" s="163"/>
      <c r="AQ335" s="163"/>
      <c r="AR335" s="163"/>
      <c r="AS335" s="163"/>
      <c r="AT335" s="163"/>
      <c r="AU335" s="163"/>
      <c r="AV335" s="163"/>
      <c r="AW335" s="163"/>
      <c r="AX335" s="163"/>
      <c r="AY335" s="163"/>
      <c r="AZ335" s="163"/>
      <c r="BA335" s="163"/>
      <c r="BB335" s="163"/>
      <c r="BC335" s="163"/>
      <c r="BD335" s="163"/>
      <c r="BE335" s="163"/>
      <c r="BF335" s="163"/>
      <c r="BG335" s="163"/>
      <c r="BH335" s="163"/>
      <c r="BI335" s="163"/>
      <c r="BJ335" s="163"/>
      <c r="BK335" s="163"/>
      <c r="BL335" s="163"/>
      <c r="BM335" s="163"/>
      <c r="BN335" s="163"/>
      <c r="BO335" s="163"/>
      <c r="BP335" s="163"/>
      <c r="BQ335" s="163"/>
      <c r="BR335" s="163"/>
      <c r="BS335" s="163"/>
      <c r="BT335" s="163"/>
      <c r="BU335" s="163"/>
      <c r="BV335" s="163"/>
      <c r="BW335" s="163"/>
      <c r="BX335" s="163"/>
      <c r="BY335" s="163"/>
      <c r="BZ335" s="163"/>
      <c r="CA335" s="163"/>
      <c r="CB335" s="163"/>
      <c r="CC335" s="163"/>
      <c r="CD335" s="163"/>
      <c r="CE335" s="163"/>
      <c r="CF335" s="163"/>
      <c r="CG335" s="163"/>
      <c r="CH335" s="163"/>
      <c r="CI335" s="163"/>
      <c r="CJ335" s="163"/>
      <c r="CK335" s="163"/>
      <c r="CL335" s="163"/>
      <c r="CM335" s="163"/>
      <c r="CN335" s="163"/>
      <c r="CO335" s="163"/>
      <c r="CP335" s="163"/>
      <c r="CQ335" s="163"/>
      <c r="CR335" s="163"/>
      <c r="CS335" s="163"/>
      <c r="CT335" s="163"/>
      <c r="CU335" s="163"/>
      <c r="CV335" s="163"/>
      <c r="CW335" s="163"/>
      <c r="CX335" s="163"/>
      <c r="CY335" s="163"/>
      <c r="CZ335" s="163"/>
      <c r="DA335" s="163"/>
      <c r="DB335" s="163"/>
      <c r="DC335" s="163"/>
      <c r="DD335" s="163"/>
      <c r="DE335" s="163"/>
      <c r="DF335" s="163"/>
      <c r="DG335" s="163"/>
      <c r="DH335" s="163"/>
      <c r="DI335" s="163"/>
      <c r="DJ335" s="163"/>
      <c r="DK335" s="163"/>
      <c r="DL335" s="163"/>
      <c r="DM335" s="163"/>
      <c r="DN335" s="163"/>
      <c r="DO335" s="163"/>
      <c r="DP335" s="163"/>
      <c r="DQ335" s="163"/>
      <c r="DR335" s="163"/>
      <c r="DS335" s="163"/>
      <c r="DT335" s="163"/>
      <c r="DU335" s="163"/>
      <c r="DV335" s="163"/>
      <c r="DW335" s="163"/>
      <c r="DX335" s="163"/>
      <c r="DY335" s="163"/>
      <c r="DZ335" s="163"/>
      <c r="EA335" s="163"/>
      <c r="EB335" s="163"/>
      <c r="EC335" s="163"/>
      <c r="ED335" s="163"/>
      <c r="EE335" s="163"/>
      <c r="EF335" s="163"/>
      <c r="EG335" s="163"/>
      <c r="EH335" s="163"/>
      <c r="EI335" s="163"/>
      <c r="EJ335" s="163"/>
      <c r="EK335" s="163"/>
      <c r="EL335" s="163"/>
      <c r="EM335" s="163"/>
      <c r="EN335" s="163"/>
      <c r="EO335" s="163"/>
      <c r="EP335" s="163"/>
      <c r="EQ335" s="163"/>
      <c r="ER335" s="163"/>
      <c r="ES335" s="163"/>
      <c r="ET335" s="163"/>
      <c r="EU335" s="163"/>
      <c r="EV335" s="163"/>
      <c r="EW335" s="163"/>
      <c r="EX335" s="163"/>
      <c r="EY335" s="163"/>
      <c r="EZ335" s="163"/>
      <c r="FA335" s="163"/>
      <c r="FB335" s="163"/>
      <c r="FC335" s="163"/>
      <c r="FD335" s="163"/>
      <c r="FE335" s="163"/>
      <c r="FF335" s="163"/>
      <c r="FG335" s="163"/>
      <c r="FH335" s="163"/>
      <c r="FI335" s="163"/>
      <c r="FJ335" s="163"/>
      <c r="FK335" s="163"/>
      <c r="FL335" s="163"/>
      <c r="FM335" s="163"/>
      <c r="FN335" s="163"/>
      <c r="FO335" s="163"/>
      <c r="FP335" s="163"/>
      <c r="FQ335" s="163"/>
      <c r="FR335" s="163"/>
      <c r="FS335" s="163"/>
      <c r="FT335" s="163"/>
      <c r="FU335" s="163"/>
      <c r="FV335" s="163"/>
      <c r="FW335" s="163"/>
      <c r="FX335" s="163"/>
      <c r="FY335" s="163"/>
      <c r="FZ335" s="163"/>
      <c r="GA335" s="163"/>
      <c r="GB335" s="163"/>
      <c r="GC335" s="163"/>
      <c r="GD335" s="163"/>
      <c r="GE335" s="163"/>
      <c r="GF335" s="163"/>
      <c r="GG335" s="163"/>
      <c r="GH335" s="163"/>
      <c r="GI335" s="163"/>
      <c r="GJ335" s="163"/>
      <c r="GK335" s="163"/>
      <c r="GL335" s="163"/>
      <c r="GM335" s="163"/>
      <c r="GN335" s="163"/>
      <c r="GO335" s="163"/>
      <c r="GP335" s="163"/>
      <c r="GQ335" s="163"/>
      <c r="GR335" s="163"/>
      <c r="GS335" s="163"/>
      <c r="GT335" s="163"/>
      <c r="GU335" s="163"/>
      <c r="GV335" s="163"/>
      <c r="GW335" s="163"/>
      <c r="GX335" s="163"/>
      <c r="GY335" s="163"/>
      <c r="GZ335" s="163"/>
      <c r="HA335" s="163"/>
      <c r="HB335" s="163"/>
      <c r="HC335" s="163"/>
      <c r="HD335" s="163"/>
      <c r="HE335" s="163"/>
      <c r="HF335" s="163"/>
    </row>
    <row r="336" spans="1:214" outlineLevel="1" x14ac:dyDescent="0.2">
      <c r="A336" s="163"/>
      <c r="B336" s="177" t="s">
        <v>249</v>
      </c>
      <c r="C336" s="173">
        <v>2023</v>
      </c>
      <c r="D336" s="163"/>
      <c r="E336" s="163" t="s">
        <v>79</v>
      </c>
      <c r="F336" s="163"/>
      <c r="G336" s="163"/>
      <c r="H336" s="163"/>
      <c r="I336" s="163"/>
      <c r="J336" s="70"/>
      <c r="K336" s="178"/>
      <c r="L336" s="178"/>
      <c r="M336" s="178"/>
      <c r="N336" s="178"/>
      <c r="O336" s="178"/>
      <c r="P336" s="178"/>
      <c r="Q336" s="178"/>
      <c r="R336" s="178"/>
      <c r="S336" s="178"/>
      <c r="T336" s="85">
        <f t="shared" si="32"/>
        <v>6.2181541726344908E-2</v>
      </c>
      <c r="U336" s="85">
        <f t="shared" si="33"/>
        <v>5.1830136679102377E-2</v>
      </c>
      <c r="V336" s="85">
        <f t="shared" si="34"/>
        <v>4.3201937320834917E-2</v>
      </c>
      <c r="W336" s="85">
        <f t="shared" si="35"/>
        <v>3.6010080386800793E-2</v>
      </c>
      <c r="X336" s="85">
        <f t="shared" si="36"/>
        <v>3.0015456941984996E-2</v>
      </c>
      <c r="Y336" s="163"/>
      <c r="Z336" s="163"/>
      <c r="AA336" s="163"/>
      <c r="AB336" s="163"/>
      <c r="AC336" s="163"/>
      <c r="AD336" s="163"/>
      <c r="AE336" s="163"/>
      <c r="AF336" s="163"/>
      <c r="AG336" s="163"/>
      <c r="AH336" s="163"/>
      <c r="AI336" s="163"/>
      <c r="AJ336" s="163"/>
      <c r="AK336" s="163"/>
      <c r="AL336" s="163"/>
      <c r="AM336" s="163"/>
      <c r="AN336" s="163"/>
      <c r="AO336" s="163"/>
      <c r="AP336" s="163"/>
      <c r="AQ336" s="163"/>
      <c r="AR336" s="163"/>
      <c r="AS336" s="163"/>
      <c r="AT336" s="163"/>
      <c r="AU336" s="163"/>
      <c r="AV336" s="163"/>
      <c r="AW336" s="163"/>
      <c r="AX336" s="163"/>
      <c r="AY336" s="163"/>
      <c r="AZ336" s="163"/>
      <c r="BA336" s="163"/>
      <c r="BB336" s="163"/>
      <c r="BC336" s="163"/>
      <c r="BD336" s="163"/>
      <c r="BE336" s="163"/>
      <c r="BF336" s="163"/>
      <c r="BG336" s="163"/>
      <c r="BH336" s="163"/>
      <c r="BI336" s="163"/>
      <c r="BJ336" s="163"/>
      <c r="BK336" s="163"/>
      <c r="BL336" s="163"/>
      <c r="BM336" s="163"/>
      <c r="BN336" s="163"/>
      <c r="BO336" s="163"/>
      <c r="BP336" s="163"/>
      <c r="BQ336" s="163"/>
      <c r="BR336" s="163"/>
      <c r="BS336" s="163"/>
      <c r="BT336" s="163"/>
      <c r="BU336" s="163"/>
      <c r="BV336" s="163"/>
      <c r="BW336" s="163"/>
      <c r="BX336" s="163"/>
      <c r="BY336" s="163"/>
      <c r="BZ336" s="163"/>
      <c r="CA336" s="163"/>
      <c r="CB336" s="163"/>
      <c r="CC336" s="163"/>
      <c r="CD336" s="163"/>
      <c r="CE336" s="163"/>
      <c r="CF336" s="163"/>
      <c r="CG336" s="163"/>
      <c r="CH336" s="163"/>
      <c r="CI336" s="163"/>
      <c r="CJ336" s="163"/>
      <c r="CK336" s="163"/>
      <c r="CL336" s="163"/>
      <c r="CM336" s="163"/>
      <c r="CN336" s="163"/>
      <c r="CO336" s="163"/>
      <c r="CP336" s="163"/>
      <c r="CQ336" s="163"/>
      <c r="CR336" s="163"/>
      <c r="CS336" s="163"/>
      <c r="CT336" s="163"/>
      <c r="CU336" s="163"/>
      <c r="CV336" s="163"/>
      <c r="CW336" s="163"/>
      <c r="CX336" s="163"/>
      <c r="CY336" s="163"/>
      <c r="CZ336" s="163"/>
      <c r="DA336" s="163"/>
      <c r="DB336" s="163"/>
      <c r="DC336" s="163"/>
      <c r="DD336" s="163"/>
      <c r="DE336" s="163"/>
      <c r="DF336" s="163"/>
      <c r="DG336" s="163"/>
      <c r="DH336" s="163"/>
      <c r="DI336" s="163"/>
      <c r="DJ336" s="163"/>
      <c r="DK336" s="163"/>
      <c r="DL336" s="163"/>
      <c r="DM336" s="163"/>
      <c r="DN336" s="163"/>
      <c r="DO336" s="163"/>
      <c r="DP336" s="163"/>
      <c r="DQ336" s="163"/>
      <c r="DR336" s="163"/>
      <c r="DS336" s="163"/>
      <c r="DT336" s="163"/>
      <c r="DU336" s="163"/>
      <c r="DV336" s="163"/>
      <c r="DW336" s="163"/>
      <c r="DX336" s="163"/>
      <c r="DY336" s="163"/>
      <c r="DZ336" s="163"/>
      <c r="EA336" s="163"/>
      <c r="EB336" s="163"/>
      <c r="EC336" s="163"/>
      <c r="ED336" s="163"/>
      <c r="EE336" s="163"/>
      <c r="EF336" s="163"/>
      <c r="EG336" s="163"/>
      <c r="EH336" s="163"/>
      <c r="EI336" s="163"/>
      <c r="EJ336" s="163"/>
      <c r="EK336" s="163"/>
      <c r="EL336" s="163"/>
      <c r="EM336" s="163"/>
      <c r="EN336" s="163"/>
      <c r="EO336" s="163"/>
      <c r="EP336" s="163"/>
      <c r="EQ336" s="163"/>
      <c r="ER336" s="163"/>
      <c r="ES336" s="163"/>
      <c r="ET336" s="163"/>
      <c r="EU336" s="163"/>
      <c r="EV336" s="163"/>
      <c r="EW336" s="163"/>
      <c r="EX336" s="163"/>
      <c r="EY336" s="163"/>
      <c r="EZ336" s="163"/>
      <c r="FA336" s="163"/>
      <c r="FB336" s="163"/>
      <c r="FC336" s="163"/>
      <c r="FD336" s="163"/>
      <c r="FE336" s="163"/>
      <c r="FF336" s="163"/>
      <c r="FG336" s="163"/>
      <c r="FH336" s="163"/>
      <c r="FI336" s="163"/>
      <c r="FJ336" s="163"/>
      <c r="FK336" s="163"/>
      <c r="FL336" s="163"/>
      <c r="FM336" s="163"/>
      <c r="FN336" s="163"/>
      <c r="FO336" s="163"/>
      <c r="FP336" s="163"/>
      <c r="FQ336" s="163"/>
      <c r="FR336" s="163"/>
      <c r="FS336" s="163"/>
      <c r="FT336" s="163"/>
      <c r="FU336" s="163"/>
      <c r="FV336" s="163"/>
      <c r="FW336" s="163"/>
      <c r="FX336" s="163"/>
      <c r="FY336" s="163"/>
      <c r="FZ336" s="163"/>
      <c r="GA336" s="163"/>
      <c r="GB336" s="163"/>
      <c r="GC336" s="163"/>
      <c r="GD336" s="163"/>
      <c r="GE336" s="163"/>
      <c r="GF336" s="163"/>
      <c r="GG336" s="163"/>
      <c r="GH336" s="163"/>
      <c r="GI336" s="163"/>
      <c r="GJ336" s="163"/>
      <c r="GK336" s="163"/>
      <c r="GL336" s="163"/>
      <c r="GM336" s="163"/>
      <c r="GN336" s="163"/>
      <c r="GO336" s="163"/>
      <c r="GP336" s="163"/>
      <c r="GQ336" s="163"/>
      <c r="GR336" s="163"/>
      <c r="GS336" s="163"/>
      <c r="GT336" s="163"/>
      <c r="GU336" s="163"/>
      <c r="GV336" s="163"/>
      <c r="GW336" s="163"/>
      <c r="GX336" s="163"/>
      <c r="GY336" s="163"/>
      <c r="GZ336" s="163"/>
      <c r="HA336" s="163"/>
      <c r="HB336" s="163"/>
      <c r="HC336" s="163"/>
      <c r="HD336" s="163"/>
      <c r="HE336" s="163"/>
      <c r="HF336" s="163"/>
    </row>
    <row r="337" spans="1:214" outlineLevel="1" x14ac:dyDescent="0.2">
      <c r="A337" s="163"/>
      <c r="B337" s="177" t="s">
        <v>249</v>
      </c>
      <c r="C337" s="173">
        <v>2024</v>
      </c>
      <c r="D337" s="163"/>
      <c r="E337" s="163" t="s">
        <v>79</v>
      </c>
      <c r="F337" s="163"/>
      <c r="G337" s="163"/>
      <c r="H337" s="163"/>
      <c r="I337" s="163"/>
      <c r="J337" s="70"/>
      <c r="K337" s="178"/>
      <c r="L337" s="178"/>
      <c r="M337" s="178"/>
      <c r="N337" s="178"/>
      <c r="O337" s="178"/>
      <c r="P337" s="178"/>
      <c r="Q337" s="178"/>
      <c r="R337" s="178"/>
      <c r="S337" s="178"/>
      <c r="T337" s="85">
        <f t="shared" si="32"/>
        <v>7.0668395516139557E-2</v>
      </c>
      <c r="U337" s="85">
        <f t="shared" si="33"/>
        <v>5.8904177941000675E-2</v>
      </c>
      <c r="V337" s="85">
        <f t="shared" si="34"/>
        <v>4.9098357951435946E-2</v>
      </c>
      <c r="W337" s="85">
        <f t="shared" si="35"/>
        <v>4.0924919722025076E-2</v>
      </c>
      <c r="X337" s="85">
        <f t="shared" si="36"/>
        <v>3.4112119511426842E-2</v>
      </c>
      <c r="Y337" s="163"/>
      <c r="Z337" s="163"/>
      <c r="AA337" s="163"/>
      <c r="AB337" s="163"/>
      <c r="AC337" s="163"/>
      <c r="AD337" s="163"/>
      <c r="AE337" s="163"/>
      <c r="AF337" s="163"/>
      <c r="AG337" s="163"/>
      <c r="AH337" s="163"/>
      <c r="AI337" s="163"/>
      <c r="AJ337" s="163"/>
      <c r="AK337" s="163"/>
      <c r="AL337" s="163"/>
      <c r="AM337" s="163"/>
      <c r="AN337" s="163"/>
      <c r="AO337" s="163"/>
      <c r="AP337" s="163"/>
      <c r="AQ337" s="163"/>
      <c r="AR337" s="163"/>
      <c r="AS337" s="163"/>
      <c r="AT337" s="163"/>
      <c r="AU337" s="163"/>
      <c r="AV337" s="163"/>
      <c r="AW337" s="163"/>
      <c r="AX337" s="163"/>
      <c r="AY337" s="163"/>
      <c r="AZ337" s="163"/>
      <c r="BA337" s="163"/>
      <c r="BB337" s="163"/>
      <c r="BC337" s="163"/>
      <c r="BD337" s="163"/>
      <c r="BE337" s="163"/>
      <c r="BF337" s="163"/>
      <c r="BG337" s="163"/>
      <c r="BH337" s="163"/>
      <c r="BI337" s="163"/>
      <c r="BJ337" s="163"/>
      <c r="BK337" s="163"/>
      <c r="BL337" s="163"/>
      <c r="BM337" s="163"/>
      <c r="BN337" s="163"/>
      <c r="BO337" s="163"/>
      <c r="BP337" s="163"/>
      <c r="BQ337" s="163"/>
      <c r="BR337" s="163"/>
      <c r="BS337" s="163"/>
      <c r="BT337" s="163"/>
      <c r="BU337" s="163"/>
      <c r="BV337" s="163"/>
      <c r="BW337" s="163"/>
      <c r="BX337" s="163"/>
      <c r="BY337" s="163"/>
      <c r="BZ337" s="163"/>
      <c r="CA337" s="163"/>
      <c r="CB337" s="163"/>
      <c r="CC337" s="163"/>
      <c r="CD337" s="163"/>
      <c r="CE337" s="163"/>
      <c r="CF337" s="163"/>
      <c r="CG337" s="163"/>
      <c r="CH337" s="163"/>
      <c r="CI337" s="163"/>
      <c r="CJ337" s="163"/>
      <c r="CK337" s="163"/>
      <c r="CL337" s="163"/>
      <c r="CM337" s="163"/>
      <c r="CN337" s="163"/>
      <c r="CO337" s="163"/>
      <c r="CP337" s="163"/>
      <c r="CQ337" s="163"/>
      <c r="CR337" s="163"/>
      <c r="CS337" s="163"/>
      <c r="CT337" s="163"/>
      <c r="CU337" s="163"/>
      <c r="CV337" s="163"/>
      <c r="CW337" s="163"/>
      <c r="CX337" s="163"/>
      <c r="CY337" s="163"/>
      <c r="CZ337" s="163"/>
      <c r="DA337" s="163"/>
      <c r="DB337" s="163"/>
      <c r="DC337" s="163"/>
      <c r="DD337" s="163"/>
      <c r="DE337" s="163"/>
      <c r="DF337" s="163"/>
      <c r="DG337" s="163"/>
      <c r="DH337" s="163"/>
      <c r="DI337" s="163"/>
      <c r="DJ337" s="163"/>
      <c r="DK337" s="163"/>
      <c r="DL337" s="163"/>
      <c r="DM337" s="163"/>
      <c r="DN337" s="163"/>
      <c r="DO337" s="163"/>
      <c r="DP337" s="163"/>
      <c r="DQ337" s="163"/>
      <c r="DR337" s="163"/>
      <c r="DS337" s="163"/>
      <c r="DT337" s="163"/>
      <c r="DU337" s="163"/>
      <c r="DV337" s="163"/>
      <c r="DW337" s="163"/>
      <c r="DX337" s="163"/>
      <c r="DY337" s="163"/>
      <c r="DZ337" s="163"/>
      <c r="EA337" s="163"/>
      <c r="EB337" s="163"/>
      <c r="EC337" s="163"/>
      <c r="ED337" s="163"/>
      <c r="EE337" s="163"/>
      <c r="EF337" s="163"/>
      <c r="EG337" s="163"/>
      <c r="EH337" s="163"/>
      <c r="EI337" s="163"/>
      <c r="EJ337" s="163"/>
      <c r="EK337" s="163"/>
      <c r="EL337" s="163"/>
      <c r="EM337" s="163"/>
      <c r="EN337" s="163"/>
      <c r="EO337" s="163"/>
      <c r="EP337" s="163"/>
      <c r="EQ337" s="163"/>
      <c r="ER337" s="163"/>
      <c r="ES337" s="163"/>
      <c r="ET337" s="163"/>
      <c r="EU337" s="163"/>
      <c r="EV337" s="163"/>
      <c r="EW337" s="163"/>
      <c r="EX337" s="163"/>
      <c r="EY337" s="163"/>
      <c r="EZ337" s="163"/>
      <c r="FA337" s="163"/>
      <c r="FB337" s="163"/>
      <c r="FC337" s="163"/>
      <c r="FD337" s="163"/>
      <c r="FE337" s="163"/>
      <c r="FF337" s="163"/>
      <c r="FG337" s="163"/>
      <c r="FH337" s="163"/>
      <c r="FI337" s="163"/>
      <c r="FJ337" s="163"/>
      <c r="FK337" s="163"/>
      <c r="FL337" s="163"/>
      <c r="FM337" s="163"/>
      <c r="FN337" s="163"/>
      <c r="FO337" s="163"/>
      <c r="FP337" s="163"/>
      <c r="FQ337" s="163"/>
      <c r="FR337" s="163"/>
      <c r="FS337" s="163"/>
      <c r="FT337" s="163"/>
      <c r="FU337" s="163"/>
      <c r="FV337" s="163"/>
      <c r="FW337" s="163"/>
      <c r="FX337" s="163"/>
      <c r="FY337" s="163"/>
      <c r="FZ337" s="163"/>
      <c r="GA337" s="163"/>
      <c r="GB337" s="163"/>
      <c r="GC337" s="163"/>
      <c r="GD337" s="163"/>
      <c r="GE337" s="163"/>
      <c r="GF337" s="163"/>
      <c r="GG337" s="163"/>
      <c r="GH337" s="163"/>
      <c r="GI337" s="163"/>
      <c r="GJ337" s="163"/>
      <c r="GK337" s="163"/>
      <c r="GL337" s="163"/>
      <c r="GM337" s="163"/>
      <c r="GN337" s="163"/>
      <c r="GO337" s="163"/>
      <c r="GP337" s="163"/>
      <c r="GQ337" s="163"/>
      <c r="GR337" s="163"/>
      <c r="GS337" s="163"/>
      <c r="GT337" s="163"/>
      <c r="GU337" s="163"/>
      <c r="GV337" s="163"/>
      <c r="GW337" s="163"/>
      <c r="GX337" s="163"/>
      <c r="GY337" s="163"/>
      <c r="GZ337" s="163"/>
      <c r="HA337" s="163"/>
      <c r="HB337" s="163"/>
      <c r="HC337" s="163"/>
      <c r="HD337" s="163"/>
      <c r="HE337" s="163"/>
      <c r="HF337" s="163"/>
    </row>
    <row r="338" spans="1:214" outlineLevel="1" x14ac:dyDescent="0.2">
      <c r="A338" s="163"/>
      <c r="B338" s="177" t="s">
        <v>249</v>
      </c>
      <c r="C338" s="173">
        <v>2025</v>
      </c>
      <c r="D338" s="163"/>
      <c r="E338" s="163" t="s">
        <v>79</v>
      </c>
      <c r="F338" s="163"/>
      <c r="G338" s="163"/>
      <c r="H338" s="163"/>
      <c r="I338" s="163"/>
      <c r="J338" s="70"/>
      <c r="K338" s="178"/>
      <c r="L338" s="178"/>
      <c r="M338" s="178"/>
      <c r="N338" s="178"/>
      <c r="O338" s="178"/>
      <c r="P338" s="178"/>
      <c r="Q338" s="178"/>
      <c r="R338" s="178"/>
      <c r="S338" s="178"/>
      <c r="T338" s="85">
        <f t="shared" si="32"/>
        <v>0.18691173767617125</v>
      </c>
      <c r="U338" s="85">
        <f t="shared" si="33"/>
        <v>0.15579640905847858</v>
      </c>
      <c r="V338" s="85">
        <f t="shared" si="34"/>
        <v>0.12986087111109881</v>
      </c>
      <c r="W338" s="85">
        <f t="shared" si="35"/>
        <v>0.10824284043288528</v>
      </c>
      <c r="X338" s="85">
        <f t="shared" si="36"/>
        <v>9.0223578547808533E-2</v>
      </c>
      <c r="Y338" s="163"/>
      <c r="Z338" s="163"/>
      <c r="AA338" s="163"/>
      <c r="AB338" s="163"/>
      <c r="AC338" s="163"/>
      <c r="AD338" s="163"/>
      <c r="AE338" s="163"/>
      <c r="AF338" s="163"/>
      <c r="AG338" s="163"/>
      <c r="AH338" s="163"/>
      <c r="AI338" s="163"/>
      <c r="AJ338" s="163"/>
      <c r="AK338" s="163"/>
      <c r="AL338" s="163"/>
      <c r="AM338" s="163"/>
      <c r="AN338" s="163"/>
      <c r="AO338" s="163"/>
      <c r="AP338" s="163"/>
      <c r="AQ338" s="163"/>
      <c r="AR338" s="163"/>
      <c r="AS338" s="163"/>
      <c r="AT338" s="163"/>
      <c r="AU338" s="163"/>
      <c r="AV338" s="163"/>
      <c r="AW338" s="163"/>
      <c r="AX338" s="163"/>
      <c r="AY338" s="163"/>
      <c r="AZ338" s="163"/>
      <c r="BA338" s="163"/>
      <c r="BB338" s="163"/>
      <c r="BC338" s="163"/>
      <c r="BD338" s="163"/>
      <c r="BE338" s="163"/>
      <c r="BF338" s="163"/>
      <c r="BG338" s="163"/>
      <c r="BH338" s="163"/>
      <c r="BI338" s="163"/>
      <c r="BJ338" s="163"/>
      <c r="BK338" s="163"/>
      <c r="BL338" s="163"/>
      <c r="BM338" s="163"/>
      <c r="BN338" s="163"/>
      <c r="BO338" s="163"/>
      <c r="BP338" s="163"/>
      <c r="BQ338" s="163"/>
      <c r="BR338" s="163"/>
      <c r="BS338" s="163"/>
      <c r="BT338" s="163"/>
      <c r="BU338" s="163"/>
      <c r="BV338" s="163"/>
      <c r="BW338" s="163"/>
      <c r="BX338" s="163"/>
      <c r="BY338" s="163"/>
      <c r="BZ338" s="163"/>
      <c r="CA338" s="163"/>
      <c r="CB338" s="163"/>
      <c r="CC338" s="163"/>
      <c r="CD338" s="163"/>
      <c r="CE338" s="163"/>
      <c r="CF338" s="163"/>
      <c r="CG338" s="163"/>
      <c r="CH338" s="163"/>
      <c r="CI338" s="163"/>
      <c r="CJ338" s="163"/>
      <c r="CK338" s="163"/>
      <c r="CL338" s="163"/>
      <c r="CM338" s="163"/>
      <c r="CN338" s="163"/>
      <c r="CO338" s="163"/>
      <c r="CP338" s="163"/>
      <c r="CQ338" s="163"/>
      <c r="CR338" s="163"/>
      <c r="CS338" s="163"/>
      <c r="CT338" s="163"/>
      <c r="CU338" s="163"/>
      <c r="CV338" s="163"/>
      <c r="CW338" s="163"/>
      <c r="CX338" s="163"/>
      <c r="CY338" s="163"/>
      <c r="CZ338" s="163"/>
      <c r="DA338" s="163"/>
      <c r="DB338" s="163"/>
      <c r="DC338" s="163"/>
      <c r="DD338" s="163"/>
      <c r="DE338" s="163"/>
      <c r="DF338" s="163"/>
      <c r="DG338" s="163"/>
      <c r="DH338" s="163"/>
      <c r="DI338" s="163"/>
      <c r="DJ338" s="163"/>
      <c r="DK338" s="163"/>
      <c r="DL338" s="163"/>
      <c r="DM338" s="163"/>
      <c r="DN338" s="163"/>
      <c r="DO338" s="163"/>
      <c r="DP338" s="163"/>
      <c r="DQ338" s="163"/>
      <c r="DR338" s="163"/>
      <c r="DS338" s="163"/>
      <c r="DT338" s="163"/>
      <c r="DU338" s="163"/>
      <c r="DV338" s="163"/>
      <c r="DW338" s="163"/>
      <c r="DX338" s="163"/>
      <c r="DY338" s="163"/>
      <c r="DZ338" s="163"/>
      <c r="EA338" s="163"/>
      <c r="EB338" s="163"/>
      <c r="EC338" s="163"/>
      <c r="ED338" s="163"/>
      <c r="EE338" s="163"/>
      <c r="EF338" s="163"/>
      <c r="EG338" s="163"/>
      <c r="EH338" s="163"/>
      <c r="EI338" s="163"/>
      <c r="EJ338" s="163"/>
      <c r="EK338" s="163"/>
      <c r="EL338" s="163"/>
      <c r="EM338" s="163"/>
      <c r="EN338" s="163"/>
      <c r="EO338" s="163"/>
      <c r="EP338" s="163"/>
      <c r="EQ338" s="163"/>
      <c r="ER338" s="163"/>
      <c r="ES338" s="163"/>
      <c r="ET338" s="163"/>
      <c r="EU338" s="163"/>
      <c r="EV338" s="163"/>
      <c r="EW338" s="163"/>
      <c r="EX338" s="163"/>
      <c r="EY338" s="163"/>
      <c r="EZ338" s="163"/>
      <c r="FA338" s="163"/>
      <c r="FB338" s="163"/>
      <c r="FC338" s="163"/>
      <c r="FD338" s="163"/>
      <c r="FE338" s="163"/>
      <c r="FF338" s="163"/>
      <c r="FG338" s="163"/>
      <c r="FH338" s="163"/>
      <c r="FI338" s="163"/>
      <c r="FJ338" s="163"/>
      <c r="FK338" s="163"/>
      <c r="FL338" s="163"/>
      <c r="FM338" s="163"/>
      <c r="FN338" s="163"/>
      <c r="FO338" s="163"/>
      <c r="FP338" s="163"/>
      <c r="FQ338" s="163"/>
      <c r="FR338" s="163"/>
      <c r="FS338" s="163"/>
      <c r="FT338" s="163"/>
      <c r="FU338" s="163"/>
      <c r="FV338" s="163"/>
      <c r="FW338" s="163"/>
      <c r="FX338" s="163"/>
      <c r="FY338" s="163"/>
      <c r="FZ338" s="163"/>
      <c r="GA338" s="163"/>
      <c r="GB338" s="163"/>
      <c r="GC338" s="163"/>
      <c r="GD338" s="163"/>
      <c r="GE338" s="163"/>
      <c r="GF338" s="163"/>
      <c r="GG338" s="163"/>
      <c r="GH338" s="163"/>
      <c r="GI338" s="163"/>
      <c r="GJ338" s="163"/>
      <c r="GK338" s="163"/>
      <c r="GL338" s="163"/>
      <c r="GM338" s="163"/>
      <c r="GN338" s="163"/>
      <c r="GO338" s="163"/>
      <c r="GP338" s="163"/>
      <c r="GQ338" s="163"/>
      <c r="GR338" s="163"/>
      <c r="GS338" s="163"/>
      <c r="GT338" s="163"/>
      <c r="GU338" s="163"/>
      <c r="GV338" s="163"/>
      <c r="GW338" s="163"/>
      <c r="GX338" s="163"/>
      <c r="GY338" s="163"/>
      <c r="GZ338" s="163"/>
      <c r="HA338" s="163"/>
      <c r="HB338" s="163"/>
      <c r="HC338" s="163"/>
      <c r="HD338" s="163"/>
      <c r="HE338" s="163"/>
      <c r="HF338" s="163"/>
    </row>
    <row r="339" spans="1:214" outlineLevel="1" x14ac:dyDescent="0.2">
      <c r="A339" s="163"/>
      <c r="B339" s="177" t="s">
        <v>249</v>
      </c>
      <c r="C339" s="173">
        <v>2026</v>
      </c>
      <c r="D339" s="163"/>
      <c r="E339" s="163" t="s">
        <v>79</v>
      </c>
      <c r="F339" s="163"/>
      <c r="G339" s="163"/>
      <c r="H339" s="163"/>
      <c r="I339" s="163"/>
      <c r="J339" s="70"/>
      <c r="K339" s="178"/>
      <c r="L339" s="178"/>
      <c r="M339" s="178"/>
      <c r="N339" s="178"/>
      <c r="O339" s="178"/>
      <c r="P339" s="178"/>
      <c r="Q339" s="178"/>
      <c r="R339" s="178"/>
      <c r="S339" s="178"/>
      <c r="T339" s="85">
        <f t="shared" si="32"/>
        <v>0.2100535111288202</v>
      </c>
      <c r="U339" s="85">
        <f t="shared" si="33"/>
        <v>0.17508575518511929</v>
      </c>
      <c r="V339" s="85">
        <f t="shared" si="34"/>
        <v>0.14593910620205544</v>
      </c>
      <c r="W339" s="85">
        <f t="shared" si="35"/>
        <v>0.12164452040393615</v>
      </c>
      <c r="X339" s="85">
        <f t="shared" si="36"/>
        <v>0.10139427141493094</v>
      </c>
      <c r="Y339" s="163"/>
      <c r="Z339" s="163"/>
      <c r="AA339" s="163"/>
      <c r="AB339" s="163"/>
      <c r="AC339" s="163"/>
      <c r="AD339" s="163"/>
      <c r="AE339" s="163"/>
      <c r="AF339" s="163"/>
      <c r="AG339" s="163"/>
      <c r="AH339" s="163"/>
      <c r="AI339" s="163"/>
      <c r="AJ339" s="163"/>
      <c r="AK339" s="163"/>
      <c r="AL339" s="163"/>
      <c r="AM339" s="163"/>
      <c r="AN339" s="163"/>
      <c r="AO339" s="163"/>
      <c r="AP339" s="163"/>
      <c r="AQ339" s="163"/>
      <c r="AR339" s="163"/>
      <c r="AS339" s="163"/>
      <c r="AT339" s="163"/>
      <c r="AU339" s="163"/>
      <c r="AV339" s="163"/>
      <c r="AW339" s="163"/>
      <c r="AX339" s="163"/>
      <c r="AY339" s="163"/>
      <c r="AZ339" s="163"/>
      <c r="BA339" s="163"/>
      <c r="BB339" s="163"/>
      <c r="BC339" s="163"/>
      <c r="BD339" s="163"/>
      <c r="BE339" s="163"/>
      <c r="BF339" s="163"/>
      <c r="BG339" s="163"/>
      <c r="BH339" s="163"/>
      <c r="BI339" s="163"/>
      <c r="BJ339" s="163"/>
      <c r="BK339" s="163"/>
      <c r="BL339" s="163"/>
      <c r="BM339" s="163"/>
      <c r="BN339" s="163"/>
      <c r="BO339" s="163"/>
      <c r="BP339" s="163"/>
      <c r="BQ339" s="163"/>
      <c r="BR339" s="163"/>
      <c r="BS339" s="163"/>
      <c r="BT339" s="163"/>
      <c r="BU339" s="163"/>
      <c r="BV339" s="163"/>
      <c r="BW339" s="163"/>
      <c r="BX339" s="163"/>
      <c r="BY339" s="163"/>
      <c r="BZ339" s="163"/>
      <c r="CA339" s="163"/>
      <c r="CB339" s="163"/>
      <c r="CC339" s="163"/>
      <c r="CD339" s="163"/>
      <c r="CE339" s="163"/>
      <c r="CF339" s="163"/>
      <c r="CG339" s="163"/>
      <c r="CH339" s="163"/>
      <c r="CI339" s="163"/>
      <c r="CJ339" s="163"/>
      <c r="CK339" s="163"/>
      <c r="CL339" s="163"/>
      <c r="CM339" s="163"/>
      <c r="CN339" s="163"/>
      <c r="CO339" s="163"/>
      <c r="CP339" s="163"/>
      <c r="CQ339" s="163"/>
      <c r="CR339" s="163"/>
      <c r="CS339" s="163"/>
      <c r="CT339" s="163"/>
      <c r="CU339" s="163"/>
      <c r="CV339" s="163"/>
      <c r="CW339" s="163"/>
      <c r="CX339" s="163"/>
      <c r="CY339" s="163"/>
      <c r="CZ339" s="163"/>
      <c r="DA339" s="163"/>
      <c r="DB339" s="163"/>
      <c r="DC339" s="163"/>
      <c r="DD339" s="163"/>
      <c r="DE339" s="163"/>
      <c r="DF339" s="163"/>
      <c r="DG339" s="163"/>
      <c r="DH339" s="163"/>
      <c r="DI339" s="163"/>
      <c r="DJ339" s="163"/>
      <c r="DK339" s="163"/>
      <c r="DL339" s="163"/>
      <c r="DM339" s="163"/>
      <c r="DN339" s="163"/>
      <c r="DO339" s="163"/>
      <c r="DP339" s="163"/>
      <c r="DQ339" s="163"/>
      <c r="DR339" s="163"/>
      <c r="DS339" s="163"/>
      <c r="DT339" s="163"/>
      <c r="DU339" s="163"/>
      <c r="DV339" s="163"/>
      <c r="DW339" s="163"/>
      <c r="DX339" s="163"/>
      <c r="DY339" s="163"/>
      <c r="DZ339" s="163"/>
      <c r="EA339" s="163"/>
      <c r="EB339" s="163"/>
      <c r="EC339" s="163"/>
      <c r="ED339" s="163"/>
      <c r="EE339" s="163"/>
      <c r="EF339" s="163"/>
      <c r="EG339" s="163"/>
      <c r="EH339" s="163"/>
      <c r="EI339" s="163"/>
      <c r="EJ339" s="163"/>
      <c r="EK339" s="163"/>
      <c r="EL339" s="163"/>
      <c r="EM339" s="163"/>
      <c r="EN339" s="163"/>
      <c r="EO339" s="163"/>
      <c r="EP339" s="163"/>
      <c r="EQ339" s="163"/>
      <c r="ER339" s="163"/>
      <c r="ES339" s="163"/>
      <c r="ET339" s="163"/>
      <c r="EU339" s="163"/>
      <c r="EV339" s="163"/>
      <c r="EW339" s="163"/>
      <c r="EX339" s="163"/>
      <c r="EY339" s="163"/>
      <c r="EZ339" s="163"/>
      <c r="FA339" s="163"/>
      <c r="FB339" s="163"/>
      <c r="FC339" s="163"/>
      <c r="FD339" s="163"/>
      <c r="FE339" s="163"/>
      <c r="FF339" s="163"/>
      <c r="FG339" s="163"/>
      <c r="FH339" s="163"/>
      <c r="FI339" s="163"/>
      <c r="FJ339" s="163"/>
      <c r="FK339" s="163"/>
      <c r="FL339" s="163"/>
      <c r="FM339" s="163"/>
      <c r="FN339" s="163"/>
      <c r="FO339" s="163"/>
      <c r="FP339" s="163"/>
      <c r="FQ339" s="163"/>
      <c r="FR339" s="163"/>
      <c r="FS339" s="163"/>
      <c r="FT339" s="163"/>
      <c r="FU339" s="163"/>
      <c r="FV339" s="163"/>
      <c r="FW339" s="163"/>
      <c r="FX339" s="163"/>
      <c r="FY339" s="163"/>
      <c r="FZ339" s="163"/>
      <c r="GA339" s="163"/>
      <c r="GB339" s="163"/>
      <c r="GC339" s="163"/>
      <c r="GD339" s="163"/>
      <c r="GE339" s="163"/>
      <c r="GF339" s="163"/>
      <c r="GG339" s="163"/>
      <c r="GH339" s="163"/>
      <c r="GI339" s="163"/>
      <c r="GJ339" s="163"/>
      <c r="GK339" s="163"/>
      <c r="GL339" s="163"/>
      <c r="GM339" s="163"/>
      <c r="GN339" s="163"/>
      <c r="GO339" s="163"/>
      <c r="GP339" s="163"/>
      <c r="GQ339" s="163"/>
      <c r="GR339" s="163"/>
      <c r="GS339" s="163"/>
      <c r="GT339" s="163"/>
      <c r="GU339" s="163"/>
      <c r="GV339" s="163"/>
      <c r="GW339" s="163"/>
      <c r="GX339" s="163"/>
      <c r="GY339" s="163"/>
      <c r="GZ339" s="163"/>
      <c r="HA339" s="163"/>
      <c r="HB339" s="163"/>
      <c r="HC339" s="163"/>
      <c r="HD339" s="163"/>
      <c r="HE339" s="163"/>
      <c r="HF339" s="163"/>
    </row>
    <row r="340" spans="1:214" outlineLevel="1" x14ac:dyDescent="0.2">
      <c r="A340" s="163"/>
      <c r="B340" s="177" t="s">
        <v>249</v>
      </c>
      <c r="C340" s="173">
        <v>2027</v>
      </c>
      <c r="D340" s="163"/>
      <c r="E340" s="163" t="s">
        <v>79</v>
      </c>
      <c r="F340" s="163"/>
      <c r="G340" s="163"/>
      <c r="H340" s="163"/>
      <c r="I340" s="163"/>
      <c r="J340" s="70"/>
      <c r="K340" s="178"/>
      <c r="L340" s="178"/>
      <c r="M340" s="178"/>
      <c r="N340" s="178"/>
      <c r="O340" s="178"/>
      <c r="P340" s="178"/>
      <c r="Q340" s="178"/>
      <c r="R340" s="178"/>
      <c r="S340" s="178"/>
      <c r="T340" s="85">
        <f t="shared" si="32"/>
        <v>0.20540777486798245</v>
      </c>
      <c r="U340" s="85">
        <f t="shared" si="33"/>
        <v>0.17121339791173462</v>
      </c>
      <c r="V340" s="85">
        <f t="shared" si="34"/>
        <v>0.14271138297137187</v>
      </c>
      <c r="W340" s="85">
        <f t="shared" si="35"/>
        <v>0.11895411853283291</v>
      </c>
      <c r="X340" s="85">
        <f t="shared" si="36"/>
        <v>9.9151742638229443E-2</v>
      </c>
      <c r="Y340" s="163"/>
      <c r="Z340" s="163"/>
      <c r="AA340" s="163"/>
      <c r="AB340" s="163"/>
      <c r="AC340" s="163"/>
      <c r="AD340" s="163"/>
      <c r="AE340" s="163"/>
      <c r="AF340" s="163"/>
      <c r="AG340" s="163"/>
      <c r="AH340" s="163"/>
      <c r="AI340" s="163"/>
      <c r="AJ340" s="163"/>
      <c r="AK340" s="163"/>
      <c r="AL340" s="163"/>
      <c r="AM340" s="163"/>
      <c r="AN340" s="163"/>
      <c r="AO340" s="163"/>
      <c r="AP340" s="163"/>
      <c r="AQ340" s="163"/>
      <c r="AR340" s="163"/>
      <c r="AS340" s="163"/>
      <c r="AT340" s="163"/>
      <c r="AU340" s="163"/>
      <c r="AV340" s="163"/>
      <c r="AW340" s="163"/>
      <c r="AX340" s="163"/>
      <c r="AY340" s="163"/>
      <c r="AZ340" s="163"/>
      <c r="BA340" s="163"/>
      <c r="BB340" s="163"/>
      <c r="BC340" s="163"/>
      <c r="BD340" s="163"/>
      <c r="BE340" s="163"/>
      <c r="BF340" s="163"/>
      <c r="BG340" s="163"/>
      <c r="BH340" s="163"/>
      <c r="BI340" s="163"/>
      <c r="BJ340" s="163"/>
      <c r="BK340" s="163"/>
      <c r="BL340" s="163"/>
      <c r="BM340" s="163"/>
      <c r="BN340" s="163"/>
      <c r="BO340" s="163"/>
      <c r="BP340" s="163"/>
      <c r="BQ340" s="163"/>
      <c r="BR340" s="163"/>
      <c r="BS340" s="163"/>
      <c r="BT340" s="163"/>
      <c r="BU340" s="163"/>
      <c r="BV340" s="163"/>
      <c r="BW340" s="163"/>
      <c r="BX340" s="163"/>
      <c r="BY340" s="163"/>
      <c r="BZ340" s="163"/>
      <c r="CA340" s="163"/>
      <c r="CB340" s="163"/>
      <c r="CC340" s="163"/>
      <c r="CD340" s="163"/>
      <c r="CE340" s="163"/>
      <c r="CF340" s="163"/>
      <c r="CG340" s="163"/>
      <c r="CH340" s="163"/>
      <c r="CI340" s="163"/>
      <c r="CJ340" s="163"/>
      <c r="CK340" s="163"/>
      <c r="CL340" s="163"/>
      <c r="CM340" s="163"/>
      <c r="CN340" s="163"/>
      <c r="CO340" s="163"/>
      <c r="CP340" s="163"/>
      <c r="CQ340" s="163"/>
      <c r="CR340" s="163"/>
      <c r="CS340" s="163"/>
      <c r="CT340" s="163"/>
      <c r="CU340" s="163"/>
      <c r="CV340" s="163"/>
      <c r="CW340" s="163"/>
      <c r="CX340" s="163"/>
      <c r="CY340" s="163"/>
      <c r="CZ340" s="163"/>
      <c r="DA340" s="163"/>
      <c r="DB340" s="163"/>
      <c r="DC340" s="163"/>
      <c r="DD340" s="163"/>
      <c r="DE340" s="163"/>
      <c r="DF340" s="163"/>
      <c r="DG340" s="163"/>
      <c r="DH340" s="163"/>
      <c r="DI340" s="163"/>
      <c r="DJ340" s="163"/>
      <c r="DK340" s="163"/>
      <c r="DL340" s="163"/>
      <c r="DM340" s="163"/>
      <c r="DN340" s="163"/>
      <c r="DO340" s="163"/>
      <c r="DP340" s="163"/>
      <c r="DQ340" s="163"/>
      <c r="DR340" s="163"/>
      <c r="DS340" s="163"/>
      <c r="DT340" s="163"/>
      <c r="DU340" s="163"/>
      <c r="DV340" s="163"/>
      <c r="DW340" s="163"/>
      <c r="DX340" s="163"/>
      <c r="DY340" s="163"/>
      <c r="DZ340" s="163"/>
      <c r="EA340" s="163"/>
      <c r="EB340" s="163"/>
      <c r="EC340" s="163"/>
      <c r="ED340" s="163"/>
      <c r="EE340" s="163"/>
      <c r="EF340" s="163"/>
      <c r="EG340" s="163"/>
      <c r="EH340" s="163"/>
      <c r="EI340" s="163"/>
      <c r="EJ340" s="163"/>
      <c r="EK340" s="163"/>
      <c r="EL340" s="163"/>
      <c r="EM340" s="163"/>
      <c r="EN340" s="163"/>
      <c r="EO340" s="163"/>
      <c r="EP340" s="163"/>
      <c r="EQ340" s="163"/>
      <c r="ER340" s="163"/>
      <c r="ES340" s="163"/>
      <c r="ET340" s="163"/>
      <c r="EU340" s="163"/>
      <c r="EV340" s="163"/>
      <c r="EW340" s="163"/>
      <c r="EX340" s="163"/>
      <c r="EY340" s="163"/>
      <c r="EZ340" s="163"/>
      <c r="FA340" s="163"/>
      <c r="FB340" s="163"/>
      <c r="FC340" s="163"/>
      <c r="FD340" s="163"/>
      <c r="FE340" s="163"/>
      <c r="FF340" s="163"/>
      <c r="FG340" s="163"/>
      <c r="FH340" s="163"/>
      <c r="FI340" s="163"/>
      <c r="FJ340" s="163"/>
      <c r="FK340" s="163"/>
      <c r="FL340" s="163"/>
      <c r="FM340" s="163"/>
      <c r="FN340" s="163"/>
      <c r="FO340" s="163"/>
      <c r="FP340" s="163"/>
      <c r="FQ340" s="163"/>
      <c r="FR340" s="163"/>
      <c r="FS340" s="163"/>
      <c r="FT340" s="163"/>
      <c r="FU340" s="163"/>
      <c r="FV340" s="163"/>
      <c r="FW340" s="163"/>
      <c r="FX340" s="163"/>
      <c r="FY340" s="163"/>
      <c r="FZ340" s="163"/>
      <c r="GA340" s="163"/>
      <c r="GB340" s="163"/>
      <c r="GC340" s="163"/>
      <c r="GD340" s="163"/>
      <c r="GE340" s="163"/>
      <c r="GF340" s="163"/>
      <c r="GG340" s="163"/>
      <c r="GH340" s="163"/>
      <c r="GI340" s="163"/>
      <c r="GJ340" s="163"/>
      <c r="GK340" s="163"/>
      <c r="GL340" s="163"/>
      <c r="GM340" s="163"/>
      <c r="GN340" s="163"/>
      <c r="GO340" s="163"/>
      <c r="GP340" s="163"/>
      <c r="GQ340" s="163"/>
      <c r="GR340" s="163"/>
      <c r="GS340" s="163"/>
      <c r="GT340" s="163"/>
      <c r="GU340" s="163"/>
      <c r="GV340" s="163"/>
      <c r="GW340" s="163"/>
      <c r="GX340" s="163"/>
      <c r="GY340" s="163"/>
      <c r="GZ340" s="163"/>
      <c r="HA340" s="163"/>
      <c r="HB340" s="163"/>
      <c r="HC340" s="163"/>
      <c r="HD340" s="163"/>
      <c r="HE340" s="163"/>
      <c r="HF340" s="163"/>
    </row>
    <row r="341" spans="1:214" outlineLevel="1" x14ac:dyDescent="0.2">
      <c r="A341" s="163"/>
      <c r="B341" s="177" t="s">
        <v>249</v>
      </c>
      <c r="C341" s="173">
        <v>2028</v>
      </c>
      <c r="D341" s="163"/>
      <c r="E341" s="163" t="s">
        <v>79</v>
      </c>
      <c r="F341" s="163"/>
      <c r="G341" s="163"/>
      <c r="H341" s="163"/>
      <c r="I341" s="163"/>
      <c r="J341" s="70"/>
      <c r="K341" s="178"/>
      <c r="L341" s="178"/>
      <c r="M341" s="178"/>
      <c r="N341" s="178"/>
      <c r="O341" s="178"/>
      <c r="P341" s="178"/>
      <c r="Q341" s="178"/>
      <c r="R341" s="178"/>
      <c r="S341" s="178"/>
      <c r="T341" s="85"/>
      <c r="U341" s="85">
        <f t="shared" si="33"/>
        <v>0.18243489705665811</v>
      </c>
      <c r="V341" s="85">
        <f t="shared" si="34"/>
        <v>0.15206483125004969</v>
      </c>
      <c r="W341" s="85">
        <f t="shared" si="35"/>
        <v>0.12675049168868524</v>
      </c>
      <c r="X341" s="85">
        <f t="shared" si="36"/>
        <v>0.10565024806364105</v>
      </c>
      <c r="Y341" s="163"/>
      <c r="Z341" s="163"/>
      <c r="AA341" s="163"/>
      <c r="AB341" s="163"/>
      <c r="AC341" s="163"/>
      <c r="AD341" s="163"/>
      <c r="AE341" s="163"/>
      <c r="AF341" s="163"/>
      <c r="AG341" s="163"/>
      <c r="AH341" s="163"/>
      <c r="AI341" s="163"/>
      <c r="AJ341" s="163"/>
      <c r="AK341" s="163"/>
      <c r="AL341" s="163"/>
      <c r="AM341" s="163"/>
      <c r="AN341" s="163"/>
      <c r="AO341" s="163"/>
      <c r="AP341" s="163"/>
      <c r="AQ341" s="163"/>
      <c r="AR341" s="163"/>
      <c r="AS341" s="163"/>
      <c r="AT341" s="163"/>
      <c r="AU341" s="163"/>
      <c r="AV341" s="163"/>
      <c r="AW341" s="163"/>
      <c r="AX341" s="163"/>
      <c r="AY341" s="163"/>
      <c r="AZ341" s="163"/>
      <c r="BA341" s="163"/>
      <c r="BB341" s="163"/>
      <c r="BC341" s="163"/>
      <c r="BD341" s="163"/>
      <c r="BE341" s="163"/>
      <c r="BF341" s="163"/>
      <c r="BG341" s="163"/>
      <c r="BH341" s="163"/>
      <c r="BI341" s="163"/>
      <c r="BJ341" s="163"/>
      <c r="BK341" s="163"/>
      <c r="BL341" s="163"/>
      <c r="BM341" s="163"/>
      <c r="BN341" s="163"/>
      <c r="BO341" s="163"/>
      <c r="BP341" s="163"/>
      <c r="BQ341" s="163"/>
      <c r="BR341" s="163"/>
      <c r="BS341" s="163"/>
      <c r="BT341" s="163"/>
      <c r="BU341" s="163"/>
      <c r="BV341" s="163"/>
      <c r="BW341" s="163"/>
      <c r="BX341" s="163"/>
      <c r="BY341" s="163"/>
      <c r="BZ341" s="163"/>
      <c r="CA341" s="163"/>
      <c r="CB341" s="163"/>
      <c r="CC341" s="163"/>
      <c r="CD341" s="163"/>
      <c r="CE341" s="163"/>
      <c r="CF341" s="163"/>
      <c r="CG341" s="163"/>
      <c r="CH341" s="163"/>
      <c r="CI341" s="163"/>
      <c r="CJ341" s="163"/>
      <c r="CK341" s="163"/>
      <c r="CL341" s="163"/>
      <c r="CM341" s="163"/>
      <c r="CN341" s="163"/>
      <c r="CO341" s="163"/>
      <c r="CP341" s="163"/>
      <c r="CQ341" s="163"/>
      <c r="CR341" s="163"/>
      <c r="CS341" s="163"/>
      <c r="CT341" s="163"/>
      <c r="CU341" s="163"/>
      <c r="CV341" s="163"/>
      <c r="CW341" s="163"/>
      <c r="CX341" s="163"/>
      <c r="CY341" s="163"/>
      <c r="CZ341" s="163"/>
      <c r="DA341" s="163"/>
      <c r="DB341" s="163"/>
      <c r="DC341" s="163"/>
      <c r="DD341" s="163"/>
      <c r="DE341" s="163"/>
      <c r="DF341" s="163"/>
      <c r="DG341" s="163"/>
      <c r="DH341" s="163"/>
      <c r="DI341" s="163"/>
      <c r="DJ341" s="163"/>
      <c r="DK341" s="163"/>
      <c r="DL341" s="163"/>
      <c r="DM341" s="163"/>
      <c r="DN341" s="163"/>
      <c r="DO341" s="163"/>
      <c r="DP341" s="163"/>
      <c r="DQ341" s="163"/>
      <c r="DR341" s="163"/>
      <c r="DS341" s="163"/>
      <c r="DT341" s="163"/>
      <c r="DU341" s="163"/>
      <c r="DV341" s="163"/>
      <c r="DW341" s="163"/>
      <c r="DX341" s="163"/>
      <c r="DY341" s="163"/>
      <c r="DZ341" s="163"/>
      <c r="EA341" s="163"/>
      <c r="EB341" s="163"/>
      <c r="EC341" s="163"/>
      <c r="ED341" s="163"/>
      <c r="EE341" s="163"/>
      <c r="EF341" s="163"/>
      <c r="EG341" s="163"/>
      <c r="EH341" s="163"/>
      <c r="EI341" s="163"/>
      <c r="EJ341" s="163"/>
      <c r="EK341" s="163"/>
      <c r="EL341" s="163"/>
      <c r="EM341" s="163"/>
      <c r="EN341" s="163"/>
      <c r="EO341" s="163"/>
      <c r="EP341" s="163"/>
      <c r="EQ341" s="163"/>
      <c r="ER341" s="163"/>
      <c r="ES341" s="163"/>
      <c r="ET341" s="163"/>
      <c r="EU341" s="163"/>
      <c r="EV341" s="163"/>
      <c r="EW341" s="163"/>
      <c r="EX341" s="163"/>
      <c r="EY341" s="163"/>
      <c r="EZ341" s="163"/>
      <c r="FA341" s="163"/>
      <c r="FB341" s="163"/>
      <c r="FC341" s="163"/>
      <c r="FD341" s="163"/>
      <c r="FE341" s="163"/>
      <c r="FF341" s="163"/>
      <c r="FG341" s="163"/>
      <c r="FH341" s="163"/>
      <c r="FI341" s="163"/>
      <c r="FJ341" s="163"/>
      <c r="FK341" s="163"/>
      <c r="FL341" s="163"/>
      <c r="FM341" s="163"/>
      <c r="FN341" s="163"/>
      <c r="FO341" s="163"/>
      <c r="FP341" s="163"/>
      <c r="FQ341" s="163"/>
      <c r="FR341" s="163"/>
      <c r="FS341" s="163"/>
      <c r="FT341" s="163"/>
      <c r="FU341" s="163"/>
      <c r="FV341" s="163"/>
      <c r="FW341" s="163"/>
      <c r="FX341" s="163"/>
      <c r="FY341" s="163"/>
      <c r="FZ341" s="163"/>
      <c r="GA341" s="163"/>
      <c r="GB341" s="163"/>
      <c r="GC341" s="163"/>
      <c r="GD341" s="163"/>
      <c r="GE341" s="163"/>
      <c r="GF341" s="163"/>
      <c r="GG341" s="163"/>
      <c r="GH341" s="163"/>
      <c r="GI341" s="163"/>
      <c r="GJ341" s="163"/>
      <c r="GK341" s="163"/>
      <c r="GL341" s="163"/>
      <c r="GM341" s="163"/>
      <c r="GN341" s="163"/>
      <c r="GO341" s="163"/>
      <c r="GP341" s="163"/>
      <c r="GQ341" s="163"/>
      <c r="GR341" s="163"/>
      <c r="GS341" s="163"/>
      <c r="GT341" s="163"/>
      <c r="GU341" s="163"/>
      <c r="GV341" s="163"/>
      <c r="GW341" s="163"/>
      <c r="GX341" s="163"/>
      <c r="GY341" s="163"/>
      <c r="GZ341" s="163"/>
      <c r="HA341" s="163"/>
      <c r="HB341" s="163"/>
      <c r="HC341" s="163"/>
      <c r="HD341" s="163"/>
      <c r="HE341" s="163"/>
      <c r="HF341" s="163"/>
    </row>
    <row r="342" spans="1:214" outlineLevel="1" x14ac:dyDescent="0.2">
      <c r="A342" s="163"/>
      <c r="B342" s="177" t="s">
        <v>249</v>
      </c>
      <c r="C342" s="173">
        <v>2029</v>
      </c>
      <c r="D342" s="163"/>
      <c r="E342" s="163" t="s">
        <v>79</v>
      </c>
      <c r="F342" s="163"/>
      <c r="G342" s="163"/>
      <c r="H342" s="163"/>
      <c r="I342" s="163"/>
      <c r="J342" s="70"/>
      <c r="K342" s="178"/>
      <c r="L342" s="178"/>
      <c r="M342" s="178"/>
      <c r="N342" s="178"/>
      <c r="O342" s="178"/>
      <c r="P342" s="178"/>
      <c r="Q342" s="178"/>
      <c r="R342" s="178"/>
      <c r="S342" s="178"/>
      <c r="T342" s="85"/>
      <c r="U342" s="85"/>
      <c r="V342" s="85">
        <f t="shared" si="34"/>
        <v>0.19528843683731767</v>
      </c>
      <c r="W342" s="85">
        <f t="shared" si="35"/>
        <v>0.16277863321034444</v>
      </c>
      <c r="X342" s="85">
        <f t="shared" si="36"/>
        <v>0.13568075949064368</v>
      </c>
      <c r="Y342" s="163"/>
      <c r="Z342" s="163"/>
      <c r="AA342" s="163"/>
      <c r="AB342" s="163"/>
      <c r="AC342" s="163"/>
      <c r="AD342" s="163"/>
      <c r="AE342" s="163"/>
      <c r="AF342" s="163"/>
      <c r="AG342" s="163"/>
      <c r="AH342" s="163"/>
      <c r="AI342" s="163"/>
      <c r="AJ342" s="163"/>
      <c r="AK342" s="163"/>
      <c r="AL342" s="163"/>
      <c r="AM342" s="163"/>
      <c r="AN342" s="163"/>
      <c r="AO342" s="163"/>
      <c r="AP342" s="163"/>
      <c r="AQ342" s="163"/>
      <c r="AR342" s="163"/>
      <c r="AS342" s="163"/>
      <c r="AT342" s="163"/>
      <c r="AU342" s="163"/>
      <c r="AV342" s="163"/>
      <c r="AW342" s="163"/>
      <c r="AX342" s="163"/>
      <c r="AY342" s="163"/>
      <c r="AZ342" s="163"/>
      <c r="BA342" s="163"/>
      <c r="BB342" s="163"/>
      <c r="BC342" s="163"/>
      <c r="BD342" s="163"/>
      <c r="BE342" s="163"/>
      <c r="BF342" s="163"/>
      <c r="BG342" s="163"/>
      <c r="BH342" s="163"/>
      <c r="BI342" s="163"/>
      <c r="BJ342" s="163"/>
      <c r="BK342" s="163"/>
      <c r="BL342" s="163"/>
      <c r="BM342" s="163"/>
      <c r="BN342" s="163"/>
      <c r="BO342" s="163"/>
      <c r="BP342" s="163"/>
      <c r="BQ342" s="163"/>
      <c r="BR342" s="163"/>
      <c r="BS342" s="163"/>
      <c r="BT342" s="163"/>
      <c r="BU342" s="163"/>
      <c r="BV342" s="163"/>
      <c r="BW342" s="163"/>
      <c r="BX342" s="163"/>
      <c r="BY342" s="163"/>
      <c r="BZ342" s="163"/>
      <c r="CA342" s="163"/>
      <c r="CB342" s="163"/>
      <c r="CC342" s="163"/>
      <c r="CD342" s="163"/>
      <c r="CE342" s="163"/>
      <c r="CF342" s="163"/>
      <c r="CG342" s="163"/>
      <c r="CH342" s="163"/>
      <c r="CI342" s="163"/>
      <c r="CJ342" s="163"/>
      <c r="CK342" s="163"/>
      <c r="CL342" s="163"/>
      <c r="CM342" s="163"/>
      <c r="CN342" s="163"/>
      <c r="CO342" s="163"/>
      <c r="CP342" s="163"/>
      <c r="CQ342" s="163"/>
      <c r="CR342" s="163"/>
      <c r="CS342" s="163"/>
      <c r="CT342" s="163"/>
      <c r="CU342" s="163"/>
      <c r="CV342" s="163"/>
      <c r="CW342" s="163"/>
      <c r="CX342" s="163"/>
      <c r="CY342" s="163"/>
      <c r="CZ342" s="163"/>
      <c r="DA342" s="163"/>
      <c r="DB342" s="163"/>
      <c r="DC342" s="163"/>
      <c r="DD342" s="163"/>
      <c r="DE342" s="163"/>
      <c r="DF342" s="163"/>
      <c r="DG342" s="163"/>
      <c r="DH342" s="163"/>
      <c r="DI342" s="163"/>
      <c r="DJ342" s="163"/>
      <c r="DK342" s="163"/>
      <c r="DL342" s="163"/>
      <c r="DM342" s="163"/>
      <c r="DN342" s="163"/>
      <c r="DO342" s="163"/>
      <c r="DP342" s="163"/>
      <c r="DQ342" s="163"/>
      <c r="DR342" s="163"/>
      <c r="DS342" s="163"/>
      <c r="DT342" s="163"/>
      <c r="DU342" s="163"/>
      <c r="DV342" s="163"/>
      <c r="DW342" s="163"/>
      <c r="DX342" s="163"/>
      <c r="DY342" s="163"/>
      <c r="DZ342" s="163"/>
      <c r="EA342" s="163"/>
      <c r="EB342" s="163"/>
      <c r="EC342" s="163"/>
      <c r="ED342" s="163"/>
      <c r="EE342" s="163"/>
      <c r="EF342" s="163"/>
      <c r="EG342" s="163"/>
      <c r="EH342" s="163"/>
      <c r="EI342" s="163"/>
      <c r="EJ342" s="163"/>
      <c r="EK342" s="163"/>
      <c r="EL342" s="163"/>
      <c r="EM342" s="163"/>
      <c r="EN342" s="163"/>
      <c r="EO342" s="163"/>
      <c r="EP342" s="163"/>
      <c r="EQ342" s="163"/>
      <c r="ER342" s="163"/>
      <c r="ES342" s="163"/>
      <c r="ET342" s="163"/>
      <c r="EU342" s="163"/>
      <c r="EV342" s="163"/>
      <c r="EW342" s="163"/>
      <c r="EX342" s="163"/>
      <c r="EY342" s="163"/>
      <c r="EZ342" s="163"/>
      <c r="FA342" s="163"/>
      <c r="FB342" s="163"/>
      <c r="FC342" s="163"/>
      <c r="FD342" s="163"/>
      <c r="FE342" s="163"/>
      <c r="FF342" s="163"/>
      <c r="FG342" s="163"/>
      <c r="FH342" s="163"/>
      <c r="FI342" s="163"/>
      <c r="FJ342" s="163"/>
      <c r="FK342" s="163"/>
      <c r="FL342" s="163"/>
      <c r="FM342" s="163"/>
      <c r="FN342" s="163"/>
      <c r="FO342" s="163"/>
      <c r="FP342" s="163"/>
      <c r="FQ342" s="163"/>
      <c r="FR342" s="163"/>
      <c r="FS342" s="163"/>
      <c r="FT342" s="163"/>
      <c r="FU342" s="163"/>
      <c r="FV342" s="163"/>
      <c r="FW342" s="163"/>
      <c r="FX342" s="163"/>
      <c r="FY342" s="163"/>
      <c r="FZ342" s="163"/>
      <c r="GA342" s="163"/>
      <c r="GB342" s="163"/>
      <c r="GC342" s="163"/>
      <c r="GD342" s="163"/>
      <c r="GE342" s="163"/>
      <c r="GF342" s="163"/>
      <c r="GG342" s="163"/>
      <c r="GH342" s="163"/>
      <c r="GI342" s="163"/>
      <c r="GJ342" s="163"/>
      <c r="GK342" s="163"/>
      <c r="GL342" s="163"/>
      <c r="GM342" s="163"/>
      <c r="GN342" s="163"/>
      <c r="GO342" s="163"/>
      <c r="GP342" s="163"/>
      <c r="GQ342" s="163"/>
      <c r="GR342" s="163"/>
      <c r="GS342" s="163"/>
      <c r="GT342" s="163"/>
      <c r="GU342" s="163"/>
      <c r="GV342" s="163"/>
      <c r="GW342" s="163"/>
      <c r="GX342" s="163"/>
      <c r="GY342" s="163"/>
      <c r="GZ342" s="163"/>
      <c r="HA342" s="163"/>
      <c r="HB342" s="163"/>
      <c r="HC342" s="163"/>
      <c r="HD342" s="163"/>
      <c r="HE342" s="163"/>
      <c r="HF342" s="163"/>
    </row>
    <row r="343" spans="1:214" outlineLevel="1" x14ac:dyDescent="0.2">
      <c r="A343" s="163"/>
      <c r="B343" s="177" t="s">
        <v>249</v>
      </c>
      <c r="C343" s="173">
        <v>2030</v>
      </c>
      <c r="D343" s="163"/>
      <c r="E343" s="163" t="s">
        <v>79</v>
      </c>
      <c r="F343" s="163"/>
      <c r="G343" s="163"/>
      <c r="H343" s="163"/>
      <c r="I343" s="163"/>
      <c r="J343" s="70"/>
      <c r="K343" s="178"/>
      <c r="L343" s="178"/>
      <c r="M343" s="178"/>
      <c r="N343" s="178"/>
      <c r="O343" s="178"/>
      <c r="P343" s="178"/>
      <c r="Q343" s="178"/>
      <c r="R343" s="178"/>
      <c r="S343" s="178"/>
      <c r="T343" s="85"/>
      <c r="U343" s="85"/>
      <c r="V343" s="85"/>
      <c r="W343" s="85">
        <f t="shared" si="35"/>
        <v>0.21127227851781341</v>
      </c>
      <c r="X343" s="85">
        <f t="shared" si="36"/>
        <v>0.17610163350845762</v>
      </c>
      <c r="Y343" s="163"/>
      <c r="Z343" s="163"/>
      <c r="AA343" s="163"/>
      <c r="AB343" s="163"/>
      <c r="AC343" s="163"/>
      <c r="AD343" s="163"/>
      <c r="AE343" s="163"/>
      <c r="AF343" s="163"/>
      <c r="AG343" s="163"/>
      <c r="AH343" s="163"/>
      <c r="AI343" s="163"/>
      <c r="AJ343" s="163"/>
      <c r="AK343" s="163"/>
      <c r="AL343" s="163"/>
      <c r="AM343" s="163"/>
      <c r="AN343" s="163"/>
      <c r="AO343" s="163"/>
      <c r="AP343" s="163"/>
      <c r="AQ343" s="163"/>
      <c r="AR343" s="163"/>
      <c r="AS343" s="163"/>
      <c r="AT343" s="163"/>
      <c r="AU343" s="163"/>
      <c r="AV343" s="163"/>
      <c r="AW343" s="163"/>
      <c r="AX343" s="163"/>
      <c r="AY343" s="163"/>
      <c r="AZ343" s="163"/>
      <c r="BA343" s="163"/>
      <c r="BB343" s="163"/>
      <c r="BC343" s="163"/>
      <c r="BD343" s="163"/>
      <c r="BE343" s="163"/>
      <c r="BF343" s="163"/>
      <c r="BG343" s="163"/>
      <c r="BH343" s="163"/>
      <c r="BI343" s="163"/>
      <c r="BJ343" s="163"/>
      <c r="BK343" s="163"/>
      <c r="BL343" s="163"/>
      <c r="BM343" s="163"/>
      <c r="BN343" s="163"/>
      <c r="BO343" s="163"/>
      <c r="BP343" s="163"/>
      <c r="BQ343" s="163"/>
      <c r="BR343" s="163"/>
      <c r="BS343" s="163"/>
      <c r="BT343" s="163"/>
      <c r="BU343" s="163"/>
      <c r="BV343" s="163"/>
      <c r="BW343" s="163"/>
      <c r="BX343" s="163"/>
      <c r="BY343" s="163"/>
      <c r="BZ343" s="163"/>
      <c r="CA343" s="163"/>
      <c r="CB343" s="163"/>
      <c r="CC343" s="163"/>
      <c r="CD343" s="163"/>
      <c r="CE343" s="163"/>
      <c r="CF343" s="163"/>
      <c r="CG343" s="163"/>
      <c r="CH343" s="163"/>
      <c r="CI343" s="163"/>
      <c r="CJ343" s="163"/>
      <c r="CK343" s="163"/>
      <c r="CL343" s="163"/>
      <c r="CM343" s="163"/>
      <c r="CN343" s="163"/>
      <c r="CO343" s="163"/>
      <c r="CP343" s="163"/>
      <c r="CQ343" s="163"/>
      <c r="CR343" s="163"/>
      <c r="CS343" s="163"/>
      <c r="CT343" s="163"/>
      <c r="CU343" s="163"/>
      <c r="CV343" s="163"/>
      <c r="CW343" s="163"/>
      <c r="CX343" s="163"/>
      <c r="CY343" s="163"/>
      <c r="CZ343" s="163"/>
      <c r="DA343" s="163"/>
      <c r="DB343" s="163"/>
      <c r="DC343" s="163"/>
      <c r="DD343" s="163"/>
      <c r="DE343" s="163"/>
      <c r="DF343" s="163"/>
      <c r="DG343" s="163"/>
      <c r="DH343" s="163"/>
      <c r="DI343" s="163"/>
      <c r="DJ343" s="163"/>
      <c r="DK343" s="163"/>
      <c r="DL343" s="163"/>
      <c r="DM343" s="163"/>
      <c r="DN343" s="163"/>
      <c r="DO343" s="163"/>
      <c r="DP343" s="163"/>
      <c r="DQ343" s="163"/>
      <c r="DR343" s="163"/>
      <c r="DS343" s="163"/>
      <c r="DT343" s="163"/>
      <c r="DU343" s="163"/>
      <c r="DV343" s="163"/>
      <c r="DW343" s="163"/>
      <c r="DX343" s="163"/>
      <c r="DY343" s="163"/>
      <c r="DZ343" s="163"/>
      <c r="EA343" s="163"/>
      <c r="EB343" s="163"/>
      <c r="EC343" s="163"/>
      <c r="ED343" s="163"/>
      <c r="EE343" s="163"/>
      <c r="EF343" s="163"/>
      <c r="EG343" s="163"/>
      <c r="EH343" s="163"/>
      <c r="EI343" s="163"/>
      <c r="EJ343" s="163"/>
      <c r="EK343" s="163"/>
      <c r="EL343" s="163"/>
      <c r="EM343" s="163"/>
      <c r="EN343" s="163"/>
      <c r="EO343" s="163"/>
      <c r="EP343" s="163"/>
      <c r="EQ343" s="163"/>
      <c r="ER343" s="163"/>
      <c r="ES343" s="163"/>
      <c r="ET343" s="163"/>
      <c r="EU343" s="163"/>
      <c r="EV343" s="163"/>
      <c r="EW343" s="163"/>
      <c r="EX343" s="163"/>
      <c r="EY343" s="163"/>
      <c r="EZ343" s="163"/>
      <c r="FA343" s="163"/>
      <c r="FB343" s="163"/>
      <c r="FC343" s="163"/>
      <c r="FD343" s="163"/>
      <c r="FE343" s="163"/>
      <c r="FF343" s="163"/>
      <c r="FG343" s="163"/>
      <c r="FH343" s="163"/>
      <c r="FI343" s="163"/>
      <c r="FJ343" s="163"/>
      <c r="FK343" s="163"/>
      <c r="FL343" s="163"/>
      <c r="FM343" s="163"/>
      <c r="FN343" s="163"/>
      <c r="FO343" s="163"/>
      <c r="FP343" s="163"/>
      <c r="FQ343" s="163"/>
      <c r="FR343" s="163"/>
      <c r="FS343" s="163"/>
      <c r="FT343" s="163"/>
      <c r="FU343" s="163"/>
      <c r="FV343" s="163"/>
      <c r="FW343" s="163"/>
      <c r="FX343" s="163"/>
      <c r="FY343" s="163"/>
      <c r="FZ343" s="163"/>
      <c r="GA343" s="163"/>
      <c r="GB343" s="163"/>
      <c r="GC343" s="163"/>
      <c r="GD343" s="163"/>
      <c r="GE343" s="163"/>
      <c r="GF343" s="163"/>
      <c r="GG343" s="163"/>
      <c r="GH343" s="163"/>
      <c r="GI343" s="163"/>
      <c r="GJ343" s="163"/>
      <c r="GK343" s="163"/>
      <c r="GL343" s="163"/>
      <c r="GM343" s="163"/>
      <c r="GN343" s="163"/>
      <c r="GO343" s="163"/>
      <c r="GP343" s="163"/>
      <c r="GQ343" s="163"/>
      <c r="GR343" s="163"/>
      <c r="GS343" s="163"/>
      <c r="GT343" s="163"/>
      <c r="GU343" s="163"/>
      <c r="GV343" s="163"/>
      <c r="GW343" s="163"/>
      <c r="GX343" s="163"/>
      <c r="GY343" s="163"/>
      <c r="GZ343" s="163"/>
      <c r="HA343" s="163"/>
      <c r="HB343" s="163"/>
      <c r="HC343" s="163"/>
      <c r="HD343" s="163"/>
      <c r="HE343" s="163"/>
      <c r="HF343" s="163"/>
    </row>
    <row r="344" spans="1:214" outlineLevel="1" x14ac:dyDescent="0.2">
      <c r="A344" s="163"/>
      <c r="B344" s="177" t="s">
        <v>249</v>
      </c>
      <c r="C344" s="173">
        <v>2031</v>
      </c>
      <c r="D344" s="163"/>
      <c r="E344" s="163" t="s">
        <v>79</v>
      </c>
      <c r="F344" s="163"/>
      <c r="G344" s="163"/>
      <c r="H344" s="163"/>
      <c r="I344" s="163"/>
      <c r="J344" s="70"/>
      <c r="K344" s="178"/>
      <c r="L344" s="178"/>
      <c r="M344" s="178"/>
      <c r="N344" s="178"/>
      <c r="O344" s="178"/>
      <c r="P344" s="178"/>
      <c r="Q344" s="178"/>
      <c r="R344" s="178"/>
      <c r="S344" s="178"/>
      <c r="T344" s="85"/>
      <c r="U344" s="85"/>
      <c r="V344" s="85"/>
      <c r="W344" s="85"/>
      <c r="X344" s="85">
        <f t="shared" si="36"/>
        <v>0.1992290787967316</v>
      </c>
      <c r="Y344" s="163"/>
      <c r="Z344" s="163"/>
      <c r="AA344" s="163"/>
      <c r="AB344" s="163"/>
      <c r="AC344" s="163"/>
      <c r="AD344" s="163"/>
      <c r="AE344" s="163"/>
      <c r="AF344" s="163"/>
      <c r="AG344" s="163"/>
      <c r="AH344" s="163"/>
      <c r="AI344" s="163"/>
      <c r="AJ344" s="163"/>
      <c r="AK344" s="163"/>
      <c r="AL344" s="163"/>
      <c r="AM344" s="163"/>
      <c r="AN344" s="163"/>
      <c r="AO344" s="163"/>
      <c r="AP344" s="163"/>
      <c r="AQ344" s="163"/>
      <c r="AR344" s="163"/>
      <c r="AS344" s="163"/>
      <c r="AT344" s="163"/>
      <c r="AU344" s="163"/>
      <c r="AV344" s="163"/>
      <c r="AW344" s="163"/>
      <c r="AX344" s="163"/>
      <c r="AY344" s="163"/>
      <c r="AZ344" s="163"/>
      <c r="BA344" s="163"/>
      <c r="BB344" s="163"/>
      <c r="BC344" s="163"/>
      <c r="BD344" s="163"/>
      <c r="BE344" s="163"/>
      <c r="BF344" s="163"/>
      <c r="BG344" s="163"/>
      <c r="BH344" s="163"/>
      <c r="BI344" s="163"/>
      <c r="BJ344" s="163"/>
      <c r="BK344" s="163"/>
      <c r="BL344" s="163"/>
      <c r="BM344" s="163"/>
      <c r="BN344" s="163"/>
      <c r="BO344" s="163"/>
      <c r="BP344" s="163"/>
      <c r="BQ344" s="163"/>
      <c r="BR344" s="163"/>
      <c r="BS344" s="163"/>
      <c r="BT344" s="163"/>
      <c r="BU344" s="163"/>
      <c r="BV344" s="163"/>
      <c r="BW344" s="163"/>
      <c r="BX344" s="163"/>
      <c r="BY344" s="163"/>
      <c r="BZ344" s="163"/>
      <c r="CA344" s="163"/>
      <c r="CB344" s="163"/>
      <c r="CC344" s="163"/>
      <c r="CD344" s="163"/>
      <c r="CE344" s="163"/>
      <c r="CF344" s="163"/>
      <c r="CG344" s="163"/>
      <c r="CH344" s="163"/>
      <c r="CI344" s="163"/>
      <c r="CJ344" s="163"/>
      <c r="CK344" s="163"/>
      <c r="CL344" s="163"/>
      <c r="CM344" s="163"/>
      <c r="CN344" s="163"/>
      <c r="CO344" s="163"/>
      <c r="CP344" s="163"/>
      <c r="CQ344" s="163"/>
      <c r="CR344" s="163"/>
      <c r="CS344" s="163"/>
      <c r="CT344" s="163"/>
      <c r="CU344" s="163"/>
      <c r="CV344" s="163"/>
      <c r="CW344" s="163"/>
      <c r="CX344" s="163"/>
      <c r="CY344" s="163"/>
      <c r="CZ344" s="163"/>
      <c r="DA344" s="163"/>
      <c r="DB344" s="163"/>
      <c r="DC344" s="163"/>
      <c r="DD344" s="163"/>
      <c r="DE344" s="163"/>
      <c r="DF344" s="163"/>
      <c r="DG344" s="163"/>
      <c r="DH344" s="163"/>
      <c r="DI344" s="163"/>
      <c r="DJ344" s="163"/>
      <c r="DK344" s="163"/>
      <c r="DL344" s="163"/>
      <c r="DM344" s="163"/>
      <c r="DN344" s="163"/>
      <c r="DO344" s="163"/>
      <c r="DP344" s="163"/>
      <c r="DQ344" s="163"/>
      <c r="DR344" s="163"/>
      <c r="DS344" s="163"/>
      <c r="DT344" s="163"/>
      <c r="DU344" s="163"/>
      <c r="DV344" s="163"/>
      <c r="DW344" s="163"/>
      <c r="DX344" s="163"/>
      <c r="DY344" s="163"/>
      <c r="DZ344" s="163"/>
      <c r="EA344" s="163"/>
      <c r="EB344" s="163"/>
      <c r="EC344" s="163"/>
      <c r="ED344" s="163"/>
      <c r="EE344" s="163"/>
      <c r="EF344" s="163"/>
      <c r="EG344" s="163"/>
      <c r="EH344" s="163"/>
      <c r="EI344" s="163"/>
      <c r="EJ344" s="163"/>
      <c r="EK344" s="163"/>
      <c r="EL344" s="163"/>
      <c r="EM344" s="163"/>
      <c r="EN344" s="163"/>
      <c r="EO344" s="163"/>
      <c r="EP344" s="163"/>
      <c r="EQ344" s="163"/>
      <c r="ER344" s="163"/>
      <c r="ES344" s="163"/>
      <c r="ET344" s="163"/>
      <c r="EU344" s="163"/>
      <c r="EV344" s="163"/>
      <c r="EW344" s="163"/>
      <c r="EX344" s="163"/>
      <c r="EY344" s="163"/>
      <c r="EZ344" s="163"/>
      <c r="FA344" s="163"/>
      <c r="FB344" s="163"/>
      <c r="FC344" s="163"/>
      <c r="FD344" s="163"/>
      <c r="FE344" s="163"/>
      <c r="FF344" s="163"/>
      <c r="FG344" s="163"/>
      <c r="FH344" s="163"/>
      <c r="FI344" s="163"/>
      <c r="FJ344" s="163"/>
      <c r="FK344" s="163"/>
      <c r="FL344" s="163"/>
      <c r="FM344" s="163"/>
      <c r="FN344" s="163"/>
      <c r="FO344" s="163"/>
      <c r="FP344" s="163"/>
      <c r="FQ344" s="163"/>
      <c r="FR344" s="163"/>
      <c r="FS344" s="163"/>
      <c r="FT344" s="163"/>
      <c r="FU344" s="163"/>
      <c r="FV344" s="163"/>
      <c r="FW344" s="163"/>
      <c r="FX344" s="163"/>
      <c r="FY344" s="163"/>
      <c r="FZ344" s="163"/>
      <c r="GA344" s="163"/>
      <c r="GB344" s="163"/>
      <c r="GC344" s="163"/>
      <c r="GD344" s="163"/>
      <c r="GE344" s="163"/>
      <c r="GF344" s="163"/>
      <c r="GG344" s="163"/>
      <c r="GH344" s="163"/>
      <c r="GI344" s="163"/>
      <c r="GJ344" s="163"/>
      <c r="GK344" s="163"/>
      <c r="GL344" s="163"/>
      <c r="GM344" s="163"/>
      <c r="GN344" s="163"/>
      <c r="GO344" s="163"/>
      <c r="GP344" s="163"/>
      <c r="GQ344" s="163"/>
      <c r="GR344" s="163"/>
      <c r="GS344" s="163"/>
      <c r="GT344" s="163"/>
      <c r="GU344" s="163"/>
      <c r="GV344" s="163"/>
      <c r="GW344" s="163"/>
      <c r="GX344" s="163"/>
      <c r="GY344" s="163"/>
      <c r="GZ344" s="163"/>
      <c r="HA344" s="163"/>
      <c r="HB344" s="163"/>
      <c r="HC344" s="163"/>
      <c r="HD344" s="163"/>
      <c r="HE344" s="163"/>
      <c r="HF344" s="163"/>
    </row>
    <row r="345" spans="1:214" outlineLevel="1" x14ac:dyDescent="0.2">
      <c r="A345" s="163"/>
      <c r="B345" s="173" t="s">
        <v>153</v>
      </c>
      <c r="C345" s="173"/>
      <c r="D345" s="163"/>
      <c r="E345" s="163"/>
      <c r="F345" s="163"/>
      <c r="G345" s="163"/>
      <c r="H345" s="163"/>
      <c r="I345" s="163"/>
      <c r="J345" s="163"/>
      <c r="K345" s="176"/>
      <c r="L345" s="176"/>
      <c r="M345" s="176"/>
      <c r="N345" s="176"/>
      <c r="O345" s="176"/>
      <c r="P345" s="176"/>
      <c r="Q345" s="176"/>
      <c r="R345" s="176"/>
      <c r="S345" s="176"/>
      <c r="T345" s="176">
        <f>SUM(T331:T344)</f>
        <v>0.99999999999999989</v>
      </c>
      <c r="U345" s="176">
        <f>SUM(U331:U344)</f>
        <v>1</v>
      </c>
      <c r="V345" s="176">
        <f>SUM(V331:V344)</f>
        <v>1</v>
      </c>
      <c r="W345" s="176">
        <f>SUM(W331:W344)</f>
        <v>1</v>
      </c>
      <c r="X345" s="176">
        <f>SUM(X331:X344)</f>
        <v>1</v>
      </c>
      <c r="Y345" s="163"/>
      <c r="Z345" s="163"/>
      <c r="AA345" s="163"/>
      <c r="AB345" s="163"/>
      <c r="AC345" s="163"/>
      <c r="AD345" s="163"/>
      <c r="AE345" s="163"/>
      <c r="AF345" s="163"/>
      <c r="AG345" s="163"/>
      <c r="AH345" s="163"/>
      <c r="AI345" s="163"/>
      <c r="AJ345" s="163"/>
      <c r="AK345" s="163"/>
      <c r="AL345" s="163"/>
      <c r="AM345" s="163"/>
      <c r="AN345" s="163"/>
      <c r="AO345" s="163"/>
      <c r="AP345" s="163"/>
      <c r="AQ345" s="163"/>
      <c r="AR345" s="163"/>
      <c r="AS345" s="163"/>
      <c r="AT345" s="163"/>
      <c r="AU345" s="163"/>
      <c r="AV345" s="163"/>
      <c r="AW345" s="163"/>
      <c r="AX345" s="163"/>
      <c r="AY345" s="163"/>
      <c r="AZ345" s="163"/>
      <c r="BA345" s="163"/>
      <c r="BB345" s="163"/>
      <c r="BC345" s="163"/>
      <c r="BD345" s="163"/>
      <c r="BE345" s="163"/>
      <c r="BF345" s="163"/>
      <c r="BG345" s="163"/>
      <c r="BH345" s="163"/>
      <c r="BI345" s="163"/>
      <c r="BJ345" s="163"/>
      <c r="BK345" s="163"/>
      <c r="BL345" s="163"/>
      <c r="BM345" s="163"/>
      <c r="BN345" s="163"/>
      <c r="BO345" s="163"/>
      <c r="BP345" s="163"/>
      <c r="BQ345" s="163"/>
      <c r="BR345" s="163"/>
      <c r="BS345" s="163"/>
      <c r="BT345" s="163"/>
      <c r="BU345" s="163"/>
      <c r="BV345" s="163"/>
      <c r="BW345" s="163"/>
      <c r="BX345" s="163"/>
      <c r="BY345" s="163"/>
      <c r="BZ345" s="163"/>
      <c r="CA345" s="163"/>
      <c r="CB345" s="163"/>
      <c r="CC345" s="163"/>
      <c r="CD345" s="163"/>
      <c r="CE345" s="163"/>
      <c r="CF345" s="163"/>
      <c r="CG345" s="163"/>
      <c r="CH345" s="163"/>
      <c r="CI345" s="163"/>
      <c r="CJ345" s="163"/>
      <c r="CK345" s="163"/>
      <c r="CL345" s="163"/>
      <c r="CM345" s="163"/>
      <c r="CN345" s="163"/>
      <c r="CO345" s="163"/>
      <c r="CP345" s="163"/>
      <c r="CQ345" s="163"/>
      <c r="CR345" s="163"/>
      <c r="CS345" s="163"/>
      <c r="CT345" s="163"/>
      <c r="CU345" s="163"/>
      <c r="CV345" s="163"/>
      <c r="CW345" s="163"/>
      <c r="CX345" s="163"/>
      <c r="CY345" s="163"/>
      <c r="CZ345" s="163"/>
      <c r="DA345" s="163"/>
      <c r="DB345" s="163"/>
      <c r="DC345" s="163"/>
      <c r="DD345" s="163"/>
      <c r="DE345" s="163"/>
      <c r="DF345" s="163"/>
      <c r="DG345" s="163"/>
      <c r="DH345" s="163"/>
      <c r="DI345" s="163"/>
      <c r="DJ345" s="163"/>
      <c r="DK345" s="163"/>
      <c r="DL345" s="163"/>
      <c r="DM345" s="163"/>
      <c r="DN345" s="163"/>
      <c r="DO345" s="163"/>
      <c r="DP345" s="163"/>
      <c r="DQ345" s="163"/>
      <c r="DR345" s="163"/>
      <c r="DS345" s="163"/>
      <c r="DT345" s="163"/>
      <c r="DU345" s="163"/>
      <c r="DV345" s="163"/>
      <c r="DW345" s="163"/>
      <c r="DX345" s="163"/>
      <c r="DY345" s="163"/>
      <c r="DZ345" s="163"/>
      <c r="EA345" s="163"/>
      <c r="EB345" s="163"/>
      <c r="EC345" s="163"/>
      <c r="ED345" s="163"/>
      <c r="EE345" s="163"/>
      <c r="EF345" s="163"/>
      <c r="EG345" s="163"/>
      <c r="EH345" s="163"/>
      <c r="EI345" s="163"/>
      <c r="EJ345" s="163"/>
      <c r="EK345" s="163"/>
      <c r="EL345" s="163"/>
      <c r="EM345" s="163"/>
      <c r="EN345" s="163"/>
      <c r="EO345" s="163"/>
      <c r="EP345" s="163"/>
      <c r="EQ345" s="163"/>
      <c r="ER345" s="163"/>
      <c r="ES345" s="163"/>
      <c r="ET345" s="163"/>
      <c r="EU345" s="163"/>
      <c r="EV345" s="163"/>
      <c r="EW345" s="163"/>
      <c r="EX345" s="163"/>
      <c r="EY345" s="163"/>
      <c r="EZ345" s="163"/>
      <c r="FA345" s="163"/>
      <c r="FB345" s="163"/>
      <c r="FC345" s="163"/>
      <c r="FD345" s="163"/>
      <c r="FE345" s="163"/>
      <c r="FF345" s="163"/>
      <c r="FG345" s="163"/>
      <c r="FH345" s="163"/>
      <c r="FI345" s="163"/>
      <c r="FJ345" s="163"/>
      <c r="FK345" s="163"/>
      <c r="FL345" s="163"/>
      <c r="FM345" s="163"/>
      <c r="FN345" s="163"/>
      <c r="FO345" s="163"/>
      <c r="FP345" s="163"/>
      <c r="FQ345" s="163"/>
      <c r="FR345" s="163"/>
      <c r="FS345" s="163"/>
      <c r="FT345" s="163"/>
      <c r="FU345" s="163"/>
      <c r="FV345" s="163"/>
      <c r="FW345" s="163"/>
      <c r="FX345" s="163"/>
      <c r="FY345" s="163"/>
      <c r="FZ345" s="163"/>
      <c r="GA345" s="163"/>
      <c r="GB345" s="163"/>
      <c r="GC345" s="163"/>
      <c r="GD345" s="163"/>
      <c r="GE345" s="163"/>
      <c r="GF345" s="163"/>
      <c r="GG345" s="163"/>
      <c r="GH345" s="163"/>
      <c r="GI345" s="163"/>
      <c r="GJ345" s="163"/>
      <c r="GK345" s="163"/>
      <c r="GL345" s="163"/>
      <c r="GM345" s="163"/>
      <c r="GN345" s="163"/>
      <c r="GO345" s="163"/>
      <c r="GP345" s="163"/>
      <c r="GQ345" s="163"/>
      <c r="GR345" s="163"/>
      <c r="GS345" s="163"/>
      <c r="GT345" s="163"/>
      <c r="GU345" s="163"/>
      <c r="GV345" s="163"/>
      <c r="GW345" s="163"/>
      <c r="GX345" s="163"/>
      <c r="GY345" s="163"/>
      <c r="GZ345" s="163"/>
      <c r="HA345" s="163"/>
      <c r="HB345" s="163"/>
      <c r="HC345" s="163"/>
      <c r="HD345" s="163"/>
      <c r="HE345" s="163"/>
      <c r="HF345" s="163"/>
    </row>
    <row r="346" spans="1:214" s="163" customFormat="1" outlineLevel="1" x14ac:dyDescent="0.2"/>
    <row r="347" spans="1:214" s="163" customFormat="1" outlineLevel="1" x14ac:dyDescent="0.2">
      <c r="B347" s="169" t="s">
        <v>237</v>
      </c>
      <c r="C347" s="169"/>
    </row>
    <row r="348" spans="1:214" s="163" customFormat="1" outlineLevel="1" x14ac:dyDescent="0.2">
      <c r="B348" s="163" t="s">
        <v>221</v>
      </c>
      <c r="E348" s="163" t="s">
        <v>79</v>
      </c>
      <c r="J348" s="70"/>
      <c r="K348" s="70"/>
      <c r="L348" s="70"/>
      <c r="M348" s="70"/>
      <c r="N348" s="70"/>
      <c r="O348" s="70"/>
      <c r="P348" s="70"/>
      <c r="Q348" s="70"/>
      <c r="R348" s="70"/>
      <c r="S348" s="70"/>
      <c r="T348" s="96" cm="1">
        <f t="array" ref="T348">SUMPRODUCT(T331:T340,TRANSPOSE(K22:T22))</f>
        <v>2.7880393858944492E-2</v>
      </c>
      <c r="U348" s="96" cm="1">
        <f t="array" ref="U348">SUMPRODUCT(U332:U341,TRANSPOSE(L22:U22))</f>
        <v>2.9276382924913413E-2</v>
      </c>
      <c r="V348" s="96" cm="1">
        <f t="array" ref="V348">SUMPRODUCT(V333:V342,TRANSPOSE(M22:V22))</f>
        <v>3.0890962857544113E-2</v>
      </c>
      <c r="W348" s="96" cm="1">
        <f t="array" ref="W348">SUMPRODUCT(W334:W343,TRANSPOSE(N22:W22))</f>
        <v>3.2770803938858485E-2</v>
      </c>
      <c r="X348" s="96" cm="1">
        <f t="array" ref="X348">SUMPRODUCT(X335:X344,TRANSPOSE(O22:X22))</f>
        <v>3.4017656061438604E-2</v>
      </c>
    </row>
    <row r="349" spans="1:214" outlineLevel="1" x14ac:dyDescent="0.2">
      <c r="A349" s="163"/>
      <c r="B349" s="163"/>
      <c r="C349" s="163"/>
      <c r="D349" s="163"/>
      <c r="E349" s="163"/>
      <c r="F349" s="163"/>
      <c r="G349" s="163"/>
      <c r="H349" s="163"/>
      <c r="I349" s="163"/>
      <c r="J349" s="163"/>
      <c r="K349" s="163"/>
      <c r="L349" s="163"/>
      <c r="M349" s="163"/>
      <c r="N349" s="163"/>
      <c r="O349" s="163"/>
      <c r="P349" s="163"/>
      <c r="Q349" s="163"/>
      <c r="R349" s="163"/>
      <c r="S349" s="163"/>
      <c r="T349" s="163"/>
      <c r="U349" s="163"/>
      <c r="V349" s="163"/>
      <c r="W349" s="163"/>
      <c r="X349" s="163"/>
      <c r="Y349" s="163"/>
      <c r="Z349" s="163"/>
      <c r="AA349" s="163"/>
      <c r="AB349" s="163"/>
      <c r="AC349" s="163"/>
      <c r="AD349" s="163"/>
      <c r="AE349" s="163"/>
      <c r="AF349" s="163"/>
      <c r="AG349" s="163"/>
      <c r="AH349" s="163"/>
      <c r="AI349" s="163"/>
      <c r="AJ349" s="163"/>
      <c r="AK349" s="163"/>
      <c r="AL349" s="163"/>
      <c r="AM349" s="163"/>
      <c r="AN349" s="163"/>
      <c r="AO349" s="163"/>
      <c r="AP349" s="163"/>
      <c r="AQ349" s="163"/>
      <c r="AR349" s="163"/>
      <c r="AS349" s="163"/>
      <c r="AT349" s="163"/>
      <c r="AU349" s="163"/>
      <c r="AV349" s="163"/>
      <c r="AW349" s="163"/>
      <c r="AX349" s="163"/>
      <c r="AY349" s="163"/>
      <c r="AZ349" s="163"/>
      <c r="BA349" s="163"/>
      <c r="BB349" s="163"/>
      <c r="BC349" s="163"/>
      <c r="BD349" s="163"/>
      <c r="BE349" s="163"/>
      <c r="BF349" s="163"/>
      <c r="BG349" s="163"/>
      <c r="BH349" s="163"/>
      <c r="BI349" s="163"/>
      <c r="BJ349" s="163"/>
      <c r="BK349" s="163"/>
      <c r="BL349" s="163"/>
      <c r="BM349" s="163"/>
      <c r="BN349" s="163"/>
      <c r="BO349" s="163"/>
      <c r="BP349" s="163"/>
      <c r="BQ349" s="163"/>
      <c r="BR349" s="163"/>
      <c r="BS349" s="163"/>
      <c r="BT349" s="163"/>
      <c r="BU349" s="163"/>
      <c r="BV349" s="163"/>
      <c r="BW349" s="163"/>
      <c r="BX349" s="163"/>
      <c r="BY349" s="163"/>
      <c r="BZ349" s="163"/>
      <c r="CA349" s="163"/>
      <c r="CB349" s="163"/>
      <c r="CC349" s="163"/>
      <c r="CD349" s="163"/>
      <c r="CE349" s="163"/>
      <c r="CF349" s="163"/>
      <c r="CG349" s="163"/>
      <c r="CH349" s="163"/>
      <c r="CI349" s="163"/>
      <c r="CJ349" s="163"/>
      <c r="CK349" s="163"/>
      <c r="CL349" s="163"/>
      <c r="CM349" s="163"/>
      <c r="CN349" s="163"/>
      <c r="CO349" s="163"/>
      <c r="CP349" s="163"/>
      <c r="CQ349" s="163"/>
      <c r="CR349" s="163"/>
      <c r="CS349" s="163"/>
      <c r="CT349" s="163"/>
      <c r="CU349" s="163"/>
      <c r="CV349" s="163"/>
      <c r="CW349" s="163"/>
      <c r="CX349" s="163"/>
      <c r="CY349" s="163"/>
      <c r="CZ349" s="163"/>
      <c r="DA349" s="163"/>
      <c r="DB349" s="163"/>
      <c r="DC349" s="163"/>
      <c r="DD349" s="163"/>
      <c r="DE349" s="163"/>
      <c r="DF349" s="163"/>
      <c r="DG349" s="163"/>
      <c r="DH349" s="163"/>
      <c r="DI349" s="163"/>
      <c r="DJ349" s="163"/>
      <c r="DK349" s="163"/>
      <c r="DL349" s="163"/>
      <c r="DM349" s="163"/>
      <c r="DN349" s="163"/>
      <c r="DO349" s="163"/>
      <c r="DP349" s="163"/>
      <c r="DQ349" s="163"/>
      <c r="DR349" s="163"/>
      <c r="DS349" s="163"/>
      <c r="DT349" s="163"/>
      <c r="DU349" s="163"/>
      <c r="DV349" s="163"/>
      <c r="DW349" s="163"/>
      <c r="DX349" s="163"/>
      <c r="DY349" s="163"/>
      <c r="DZ349" s="163"/>
      <c r="EA349" s="163"/>
      <c r="EB349" s="163"/>
      <c r="EC349" s="163"/>
      <c r="ED349" s="163"/>
      <c r="EE349" s="163"/>
      <c r="EF349" s="163"/>
      <c r="EG349" s="163"/>
      <c r="EH349" s="163"/>
      <c r="EI349" s="163"/>
      <c r="EJ349" s="163"/>
      <c r="EK349" s="163"/>
      <c r="EL349" s="163"/>
      <c r="EM349" s="163"/>
      <c r="EN349" s="163"/>
      <c r="EO349" s="163"/>
      <c r="EP349" s="163"/>
      <c r="EQ349" s="163"/>
      <c r="ER349" s="163"/>
      <c r="ES349" s="163"/>
      <c r="ET349" s="163"/>
      <c r="EU349" s="163"/>
      <c r="EV349" s="163"/>
      <c r="EW349" s="163"/>
      <c r="EX349" s="163"/>
      <c r="EY349" s="163"/>
      <c r="EZ349" s="163"/>
      <c r="FA349" s="163"/>
      <c r="FB349" s="163"/>
      <c r="FC349" s="163"/>
      <c r="FD349" s="163"/>
      <c r="FE349" s="163"/>
      <c r="FF349" s="163"/>
      <c r="FG349" s="163"/>
      <c r="FH349" s="163"/>
      <c r="FI349" s="163"/>
      <c r="FJ349" s="163"/>
      <c r="FK349" s="163"/>
      <c r="FL349" s="163"/>
      <c r="FM349" s="163"/>
      <c r="FN349" s="163"/>
      <c r="FO349" s="163"/>
      <c r="FP349" s="163"/>
      <c r="FQ349" s="163"/>
      <c r="FR349" s="163"/>
      <c r="FS349" s="163"/>
      <c r="FT349" s="163"/>
      <c r="FU349" s="163"/>
      <c r="FV349" s="163"/>
      <c r="FW349" s="163"/>
      <c r="FX349" s="163"/>
      <c r="FY349" s="163"/>
      <c r="FZ349" s="163"/>
      <c r="GA349" s="163"/>
      <c r="GB349" s="163"/>
      <c r="GC349" s="163"/>
      <c r="GD349" s="163"/>
      <c r="GE349" s="163"/>
      <c r="GF349" s="163"/>
      <c r="GG349" s="163"/>
      <c r="GH349" s="163"/>
      <c r="GI349" s="163"/>
      <c r="GJ349" s="163"/>
      <c r="GK349" s="163"/>
      <c r="GL349" s="163"/>
      <c r="GM349" s="163"/>
      <c r="GN349" s="163"/>
      <c r="GO349" s="163"/>
      <c r="GP349" s="163"/>
      <c r="GQ349" s="163"/>
      <c r="GR349" s="163"/>
      <c r="GS349" s="163"/>
      <c r="GT349" s="163"/>
      <c r="GU349" s="163"/>
      <c r="GV349" s="163"/>
      <c r="GW349" s="163"/>
      <c r="GX349" s="163"/>
      <c r="GY349" s="163"/>
      <c r="GZ349" s="163"/>
      <c r="HA349" s="163"/>
      <c r="HB349" s="163"/>
      <c r="HC349" s="163"/>
      <c r="HD349" s="163"/>
      <c r="HE349" s="163"/>
      <c r="HF349" s="163"/>
    </row>
    <row r="350" spans="1:214" s="163" customFormat="1" x14ac:dyDescent="0.2"/>
    <row r="351" spans="1:214" s="163" customFormat="1" x14ac:dyDescent="0.2">
      <c r="A351" s="87"/>
      <c r="B351" s="86"/>
      <c r="C351" s="86"/>
      <c r="D351" s="87"/>
      <c r="E351" s="87"/>
      <c r="F351" s="87"/>
      <c r="G351" s="87"/>
      <c r="H351" s="87"/>
      <c r="I351" s="87"/>
      <c r="J351" s="88"/>
      <c r="K351" s="88"/>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c r="AX351" s="87"/>
      <c r="AY351" s="87"/>
      <c r="AZ351" s="87"/>
      <c r="BA351" s="87"/>
      <c r="BB351" s="87"/>
      <c r="BC351" s="87"/>
      <c r="BD351" s="87"/>
      <c r="BE351" s="87"/>
      <c r="BF351" s="87"/>
      <c r="BG351" s="87"/>
      <c r="BH351" s="87"/>
      <c r="BI351" s="87"/>
      <c r="BJ351" s="87"/>
      <c r="BK351" s="87"/>
      <c r="BL351" s="87"/>
      <c r="BM351" s="87"/>
      <c r="BN351" s="87"/>
      <c r="BO351" s="87"/>
      <c r="BP351" s="87"/>
      <c r="BQ351" s="87"/>
      <c r="BR351" s="87"/>
      <c r="BS351" s="87"/>
      <c r="BT351" s="87"/>
      <c r="BU351" s="87"/>
      <c r="BV351" s="87"/>
      <c r="BW351" s="87"/>
      <c r="BX351" s="87"/>
      <c r="BY351" s="87"/>
      <c r="BZ351" s="87"/>
      <c r="CA351" s="87"/>
      <c r="CB351" s="87"/>
      <c r="CC351" s="87"/>
      <c r="CD351" s="87"/>
      <c r="CE351" s="87"/>
      <c r="CF351" s="87"/>
      <c r="CG351" s="87"/>
      <c r="CH351" s="87"/>
      <c r="CI351" s="87"/>
      <c r="CJ351" s="87"/>
      <c r="CK351" s="87"/>
      <c r="CL351" s="87"/>
      <c r="CM351" s="87"/>
      <c r="CN351" s="87"/>
      <c r="CO351" s="87"/>
      <c r="CP351" s="87"/>
      <c r="CQ351" s="87"/>
      <c r="CR351" s="87"/>
      <c r="CS351" s="87"/>
      <c r="CT351" s="87"/>
      <c r="CU351" s="87"/>
      <c r="CV351" s="87"/>
      <c r="CW351" s="87"/>
      <c r="CX351" s="87"/>
      <c r="CY351" s="87"/>
      <c r="CZ351" s="87"/>
      <c r="DA351" s="87"/>
      <c r="DB351" s="87"/>
      <c r="DC351" s="87"/>
      <c r="DD351" s="87"/>
      <c r="DE351" s="87"/>
      <c r="DF351" s="87"/>
      <c r="DG351" s="87"/>
      <c r="DH351" s="87"/>
      <c r="DI351" s="87"/>
      <c r="DJ351" s="87"/>
      <c r="DK351" s="87"/>
      <c r="DL351" s="87"/>
      <c r="DM351" s="87"/>
      <c r="DN351" s="87"/>
      <c r="DO351" s="87"/>
      <c r="DP351" s="87"/>
      <c r="DQ351" s="87"/>
      <c r="DR351" s="87"/>
      <c r="DS351" s="87"/>
      <c r="DT351" s="87"/>
      <c r="DU351" s="87"/>
      <c r="DV351" s="87"/>
      <c r="DW351" s="87"/>
      <c r="DX351" s="87"/>
      <c r="DY351" s="87"/>
      <c r="DZ351" s="87"/>
      <c r="EA351" s="87"/>
      <c r="EB351" s="87"/>
      <c r="EC351" s="87"/>
      <c r="ED351" s="87"/>
      <c r="EE351" s="87"/>
      <c r="EF351" s="87"/>
      <c r="EG351" s="87"/>
      <c r="EH351" s="87"/>
      <c r="EI351" s="87"/>
      <c r="EJ351" s="87"/>
      <c r="EK351" s="87"/>
      <c r="EL351" s="87"/>
      <c r="EM351" s="87"/>
      <c r="EN351" s="87"/>
      <c r="EO351" s="87"/>
      <c r="EP351" s="87"/>
      <c r="EQ351" s="87"/>
      <c r="ER351" s="87"/>
      <c r="ES351" s="87"/>
      <c r="ET351" s="87"/>
      <c r="EU351" s="87"/>
      <c r="EV351" s="87"/>
      <c r="EW351" s="87"/>
      <c r="EX351" s="87"/>
      <c r="EY351" s="87"/>
      <c r="EZ351" s="87"/>
      <c r="FA351" s="87"/>
      <c r="FB351" s="87"/>
      <c r="FC351" s="87"/>
      <c r="FD351" s="87"/>
      <c r="FE351" s="87"/>
      <c r="FF351" s="87"/>
      <c r="FG351" s="87"/>
      <c r="FH351" s="87"/>
      <c r="FI351" s="87"/>
      <c r="FJ351" s="87"/>
      <c r="FK351" s="87"/>
      <c r="FL351" s="87"/>
      <c r="FM351" s="87"/>
      <c r="FN351" s="87"/>
      <c r="FO351" s="87"/>
      <c r="FP351" s="87"/>
      <c r="FQ351" s="87"/>
      <c r="FR351" s="87"/>
      <c r="FS351" s="87"/>
      <c r="FT351" s="87"/>
      <c r="FU351" s="87"/>
      <c r="FV351" s="87"/>
      <c r="FW351" s="87"/>
      <c r="FX351" s="87"/>
      <c r="FY351" s="87"/>
      <c r="FZ351" s="87"/>
      <c r="GA351" s="87"/>
      <c r="GB351" s="87"/>
      <c r="GC351" s="87"/>
      <c r="GD351" s="87"/>
      <c r="GE351" s="87"/>
      <c r="GF351" s="87"/>
      <c r="GG351" s="87"/>
      <c r="GH351" s="87"/>
      <c r="GI351" s="87"/>
      <c r="GJ351" s="87"/>
      <c r="GK351" s="87"/>
      <c r="GL351" s="87"/>
      <c r="GM351" s="87"/>
      <c r="GN351" s="87"/>
      <c r="GO351" s="87"/>
      <c r="GP351" s="87"/>
      <c r="GQ351" s="87"/>
      <c r="GR351" s="87"/>
      <c r="GS351" s="87"/>
      <c r="GT351" s="87"/>
      <c r="GU351" s="87"/>
      <c r="GV351" s="87"/>
      <c r="GW351" s="87"/>
      <c r="GX351" s="87"/>
      <c r="GY351" s="87"/>
      <c r="GZ351" s="87"/>
      <c r="HA351" s="87"/>
      <c r="HB351" s="87"/>
      <c r="HC351" s="87"/>
    </row>
    <row r="352" spans="1:214" s="87" customFormat="1" x14ac:dyDescent="0.2">
      <c r="A352" s="89"/>
      <c r="B352" s="89" t="s">
        <v>238</v>
      </c>
      <c r="C352" s="89"/>
      <c r="D352" s="89"/>
      <c r="E352" s="89"/>
      <c r="F352" s="89"/>
      <c r="G352" s="89"/>
      <c r="H352" s="89"/>
      <c r="I352" s="89"/>
      <c r="J352" s="183" t="s">
        <v>212</v>
      </c>
      <c r="K352" s="90">
        <v>2018</v>
      </c>
      <c r="L352" s="90">
        <v>2019</v>
      </c>
      <c r="M352" s="90">
        <v>2020</v>
      </c>
      <c r="N352" s="90">
        <v>2021</v>
      </c>
      <c r="O352" s="90">
        <v>2022</v>
      </c>
      <c r="P352" s="90">
        <v>2023</v>
      </c>
      <c r="Q352" s="90">
        <v>2024</v>
      </c>
      <c r="R352" s="90">
        <v>2025</v>
      </c>
      <c r="S352" s="90">
        <v>2026</v>
      </c>
      <c r="T352" s="90">
        <v>2027</v>
      </c>
      <c r="U352" s="90">
        <v>2028</v>
      </c>
      <c r="V352" s="90">
        <v>2029</v>
      </c>
      <c r="W352" s="90">
        <v>2030</v>
      </c>
      <c r="X352" s="90">
        <v>2031</v>
      </c>
      <c r="Y352" s="89"/>
      <c r="Z352" s="89"/>
      <c r="AA352" s="89" t="s">
        <v>40</v>
      </c>
      <c r="AB352" s="89"/>
      <c r="AC352" s="89"/>
      <c r="AD352" s="89"/>
      <c r="AE352" s="89"/>
      <c r="AF352" s="89"/>
      <c r="AG352" s="89"/>
      <c r="AH352" s="89"/>
      <c r="AI352" s="89"/>
      <c r="AJ352" s="89"/>
      <c r="AK352" s="89"/>
      <c r="AL352" s="89"/>
      <c r="AM352" s="89"/>
      <c r="AN352" s="89"/>
      <c r="AO352" s="89"/>
      <c r="AP352" s="89"/>
      <c r="AQ352" s="89"/>
      <c r="AR352" s="89"/>
      <c r="AS352" s="89"/>
      <c r="AT352" s="89"/>
      <c r="AU352" s="89"/>
      <c r="AV352" s="89"/>
      <c r="AW352" s="89"/>
      <c r="AX352" s="89"/>
      <c r="AY352" s="89"/>
      <c r="AZ352" s="89"/>
      <c r="BA352" s="89"/>
      <c r="BB352" s="89"/>
      <c r="BC352" s="89"/>
      <c r="BD352" s="89"/>
      <c r="BE352" s="89"/>
      <c r="BF352" s="89"/>
      <c r="BG352" s="89"/>
      <c r="BH352" s="89"/>
      <c r="BI352" s="89"/>
      <c r="BJ352" s="89"/>
      <c r="BK352" s="89"/>
      <c r="BL352" s="89"/>
      <c r="BM352" s="89"/>
      <c r="BN352" s="89"/>
      <c r="BO352" s="89"/>
      <c r="BP352" s="89"/>
      <c r="BQ352" s="89"/>
      <c r="BR352" s="89"/>
      <c r="BS352" s="89"/>
      <c r="BT352" s="89"/>
      <c r="BU352" s="89"/>
      <c r="BV352" s="89"/>
      <c r="BW352" s="89"/>
      <c r="BX352" s="89"/>
      <c r="BY352" s="89"/>
      <c r="BZ352" s="89"/>
      <c r="CA352" s="89"/>
      <c r="CB352" s="89"/>
      <c r="CC352" s="89"/>
      <c r="CD352" s="89"/>
      <c r="CE352" s="89"/>
      <c r="CF352" s="89"/>
      <c r="CG352" s="89"/>
      <c r="CH352" s="89"/>
      <c r="CI352" s="89"/>
      <c r="CJ352" s="89"/>
      <c r="CK352" s="89"/>
      <c r="CL352" s="89"/>
      <c r="CM352" s="89"/>
      <c r="CN352" s="89"/>
      <c r="CO352" s="89"/>
      <c r="CP352" s="89"/>
      <c r="CQ352" s="89"/>
      <c r="CR352" s="89"/>
      <c r="CS352" s="89"/>
      <c r="CT352" s="89"/>
      <c r="CU352" s="89"/>
      <c r="CV352" s="89"/>
      <c r="CW352" s="89"/>
      <c r="CX352" s="89"/>
      <c r="CY352" s="89"/>
      <c r="CZ352" s="89"/>
      <c r="DA352" s="89"/>
      <c r="DB352" s="89"/>
      <c r="DC352" s="89"/>
      <c r="DD352" s="89"/>
      <c r="DE352" s="89"/>
      <c r="DF352" s="89"/>
      <c r="DG352" s="89"/>
      <c r="DH352" s="89"/>
      <c r="DI352" s="89"/>
      <c r="DJ352" s="89"/>
      <c r="DK352" s="89"/>
      <c r="DL352" s="89"/>
      <c r="DM352" s="89"/>
      <c r="DN352" s="89"/>
      <c r="DO352" s="89"/>
      <c r="DP352" s="89"/>
      <c r="DQ352" s="89"/>
      <c r="DR352" s="89"/>
      <c r="DS352" s="89"/>
      <c r="DT352" s="89"/>
      <c r="DU352" s="89"/>
      <c r="DV352" s="89"/>
      <c r="DW352" s="89"/>
      <c r="DX352" s="89"/>
      <c r="DY352" s="89"/>
      <c r="DZ352" s="89"/>
      <c r="EA352" s="89"/>
      <c r="EB352" s="89"/>
      <c r="EC352" s="89"/>
      <c r="ED352" s="89"/>
      <c r="EE352" s="89"/>
      <c r="EF352" s="89"/>
      <c r="EG352" s="89"/>
      <c r="EH352" s="89"/>
      <c r="EI352" s="89"/>
      <c r="EJ352" s="89"/>
      <c r="EK352" s="89"/>
      <c r="EL352" s="89"/>
      <c r="EM352" s="89"/>
      <c r="EN352" s="89"/>
      <c r="EO352" s="89"/>
      <c r="EP352" s="89"/>
      <c r="EQ352" s="89"/>
      <c r="ER352" s="89"/>
      <c r="ES352" s="89"/>
      <c r="ET352" s="89"/>
      <c r="EU352" s="89"/>
      <c r="EV352" s="89"/>
      <c r="EW352" s="89"/>
      <c r="EX352" s="89"/>
      <c r="EY352" s="89"/>
      <c r="EZ352" s="89"/>
      <c r="FA352" s="89"/>
      <c r="FB352" s="89"/>
      <c r="FC352" s="89"/>
      <c r="FD352" s="89"/>
      <c r="FE352" s="89"/>
      <c r="FF352" s="89"/>
      <c r="FG352" s="89"/>
      <c r="FH352" s="89"/>
      <c r="FI352" s="89"/>
      <c r="FJ352" s="89"/>
      <c r="FK352" s="89"/>
      <c r="FL352" s="89"/>
      <c r="FM352" s="89"/>
      <c r="FN352" s="89"/>
      <c r="FO352" s="89"/>
      <c r="FP352" s="89"/>
      <c r="FQ352" s="89"/>
      <c r="FR352" s="89"/>
      <c r="FS352" s="89"/>
      <c r="FT352" s="89"/>
      <c r="FU352" s="89"/>
      <c r="FV352" s="89"/>
      <c r="FW352" s="89"/>
      <c r="FX352" s="89"/>
      <c r="FY352" s="89"/>
      <c r="FZ352" s="89"/>
      <c r="GA352" s="89"/>
      <c r="GB352" s="89"/>
      <c r="GC352" s="89"/>
      <c r="GD352" s="89"/>
      <c r="GE352" s="89"/>
      <c r="GF352" s="89"/>
      <c r="GG352" s="89"/>
      <c r="GH352" s="89"/>
      <c r="GI352" s="89"/>
      <c r="GJ352" s="89"/>
      <c r="GK352" s="89"/>
      <c r="GL352" s="89"/>
      <c r="GM352" s="89"/>
      <c r="GN352" s="89"/>
      <c r="GO352" s="89"/>
      <c r="GP352" s="89"/>
      <c r="GQ352" s="89"/>
      <c r="GR352" s="89"/>
      <c r="GS352" s="89"/>
      <c r="GT352" s="89"/>
      <c r="GU352" s="89"/>
      <c r="GV352" s="89"/>
      <c r="GW352" s="89"/>
      <c r="GX352" s="89"/>
      <c r="GY352" s="89"/>
      <c r="GZ352" s="89"/>
      <c r="HA352" s="89"/>
      <c r="HB352" s="89"/>
      <c r="HC352" s="89"/>
    </row>
    <row r="353" spans="1:214" s="89" customFormat="1" x14ac:dyDescent="0.2">
      <c r="A353" s="163"/>
      <c r="B353" s="163"/>
      <c r="C353" s="163"/>
      <c r="D353" s="163"/>
      <c r="E353" s="163"/>
      <c r="F353" s="163"/>
      <c r="G353" s="163"/>
      <c r="H353" s="163"/>
      <c r="I353" s="163"/>
      <c r="J353" s="163"/>
      <c r="K353" s="163"/>
      <c r="L353" s="163"/>
      <c r="M353" s="163"/>
      <c r="N353" s="163"/>
      <c r="O353" s="163"/>
      <c r="P353" s="163"/>
      <c r="Q353" s="163"/>
      <c r="R353" s="163"/>
      <c r="S353" s="163"/>
      <c r="T353" s="163"/>
      <c r="U353" s="163"/>
      <c r="V353" s="163"/>
      <c r="W353" s="163"/>
      <c r="X353" s="163"/>
      <c r="Y353" s="163"/>
      <c r="Z353" s="163"/>
      <c r="AA353" s="163"/>
      <c r="AB353" s="163"/>
      <c r="AC353" s="163"/>
      <c r="AD353" s="163"/>
      <c r="AE353" s="163"/>
      <c r="AF353" s="163"/>
      <c r="AG353" s="163"/>
      <c r="AH353" s="163"/>
      <c r="AI353" s="163"/>
      <c r="AJ353" s="163"/>
      <c r="AK353" s="163"/>
      <c r="AL353" s="163"/>
      <c r="AM353" s="163"/>
      <c r="AN353" s="163"/>
      <c r="AO353" s="163"/>
      <c r="AP353" s="163"/>
      <c r="AQ353" s="163"/>
      <c r="AR353" s="163"/>
      <c r="AS353" s="163"/>
      <c r="AT353" s="163"/>
      <c r="AU353" s="163"/>
      <c r="AV353" s="163"/>
      <c r="AW353" s="163"/>
      <c r="AX353" s="163"/>
      <c r="AY353" s="163"/>
      <c r="AZ353" s="163"/>
      <c r="BA353" s="163"/>
      <c r="BB353" s="163"/>
      <c r="BC353" s="163"/>
      <c r="BD353" s="163"/>
      <c r="BE353" s="163"/>
      <c r="BF353" s="163"/>
      <c r="BG353" s="163"/>
      <c r="BH353" s="163"/>
      <c r="BI353" s="163"/>
      <c r="BJ353" s="163"/>
      <c r="BK353" s="163"/>
      <c r="BL353" s="163"/>
      <c r="BM353" s="163"/>
      <c r="BN353" s="163"/>
      <c r="BO353" s="163"/>
      <c r="BP353" s="163"/>
      <c r="BQ353" s="163"/>
      <c r="BR353" s="163"/>
      <c r="BS353" s="163"/>
      <c r="BT353" s="163"/>
      <c r="BU353" s="163"/>
      <c r="BV353" s="163"/>
      <c r="BW353" s="163"/>
      <c r="BX353" s="163"/>
      <c r="BY353" s="163"/>
      <c r="BZ353" s="163"/>
      <c r="CA353" s="163"/>
      <c r="CB353" s="163"/>
      <c r="CC353" s="163"/>
      <c r="CD353" s="163"/>
      <c r="CE353" s="163"/>
      <c r="CF353" s="163"/>
      <c r="CG353" s="163"/>
      <c r="CH353" s="163"/>
      <c r="CI353" s="163"/>
      <c r="CJ353" s="163"/>
      <c r="CK353" s="163"/>
      <c r="CL353" s="163"/>
      <c r="CM353" s="163"/>
      <c r="CN353" s="163"/>
      <c r="CO353" s="163"/>
      <c r="CP353" s="163"/>
      <c r="CQ353" s="163"/>
      <c r="CR353" s="163"/>
      <c r="CS353" s="163"/>
      <c r="CT353" s="163"/>
      <c r="CU353" s="163"/>
      <c r="CV353" s="163"/>
      <c r="CW353" s="163"/>
      <c r="CX353" s="163"/>
      <c r="CY353" s="163"/>
      <c r="CZ353" s="163"/>
      <c r="DA353" s="163"/>
      <c r="DB353" s="163"/>
      <c r="DC353" s="163"/>
      <c r="DD353" s="163"/>
      <c r="DE353" s="163"/>
      <c r="DF353" s="163"/>
      <c r="DG353" s="163"/>
      <c r="DH353" s="163"/>
      <c r="DI353" s="163"/>
      <c r="DJ353" s="163"/>
      <c r="DK353" s="163"/>
      <c r="DL353" s="163"/>
      <c r="DM353" s="163"/>
      <c r="DN353" s="163"/>
      <c r="DO353" s="163"/>
      <c r="DP353" s="163"/>
      <c r="DQ353" s="163"/>
      <c r="DR353" s="163"/>
      <c r="DS353" s="163"/>
      <c r="DT353" s="163"/>
      <c r="DU353" s="163"/>
      <c r="DV353" s="163"/>
      <c r="DW353" s="163"/>
      <c r="DX353" s="163"/>
      <c r="DY353" s="163"/>
      <c r="DZ353" s="163"/>
      <c r="EA353" s="163"/>
      <c r="EB353" s="163"/>
      <c r="EC353" s="163"/>
      <c r="ED353" s="163"/>
      <c r="EE353" s="163"/>
      <c r="EF353" s="163"/>
      <c r="EG353" s="163"/>
      <c r="EH353" s="163"/>
      <c r="EI353" s="163"/>
      <c r="EJ353" s="163"/>
      <c r="EK353" s="163"/>
      <c r="EL353" s="163"/>
      <c r="EM353" s="163"/>
      <c r="EN353" s="163"/>
      <c r="EO353" s="163"/>
      <c r="EP353" s="163"/>
      <c r="EQ353" s="163"/>
      <c r="ER353" s="163"/>
      <c r="ES353" s="163"/>
      <c r="ET353" s="163"/>
      <c r="EU353" s="163"/>
      <c r="EV353" s="163"/>
      <c r="EW353" s="163"/>
      <c r="EX353" s="163"/>
      <c r="EY353" s="163"/>
      <c r="EZ353" s="163"/>
      <c r="FA353" s="163"/>
      <c r="FB353" s="163"/>
      <c r="FC353" s="163"/>
      <c r="FD353" s="163"/>
      <c r="FE353" s="163"/>
      <c r="FF353" s="163"/>
      <c r="FG353" s="163"/>
      <c r="FH353" s="163"/>
      <c r="FI353" s="163"/>
      <c r="FJ353" s="163"/>
      <c r="FK353" s="163"/>
      <c r="FL353" s="163"/>
      <c r="FM353" s="163"/>
      <c r="FN353" s="163"/>
      <c r="FO353" s="163"/>
      <c r="FP353" s="163"/>
      <c r="FQ353" s="163"/>
      <c r="FR353" s="163"/>
      <c r="FS353" s="163"/>
      <c r="FT353" s="163"/>
      <c r="FU353" s="163"/>
      <c r="FV353" s="163"/>
      <c r="FW353" s="163"/>
      <c r="FX353" s="163"/>
      <c r="FY353" s="163"/>
      <c r="FZ353" s="163"/>
      <c r="GA353" s="163"/>
      <c r="GB353" s="163"/>
      <c r="GC353" s="163"/>
      <c r="GD353" s="163"/>
      <c r="GE353" s="163"/>
      <c r="GF353" s="163"/>
      <c r="GG353" s="163"/>
      <c r="GH353" s="163"/>
      <c r="GI353" s="163"/>
      <c r="GJ353" s="163"/>
      <c r="GK353" s="163"/>
      <c r="GL353" s="163"/>
      <c r="GM353" s="163"/>
      <c r="GN353" s="163"/>
      <c r="GO353" s="163"/>
      <c r="GP353" s="163"/>
      <c r="GQ353" s="163"/>
      <c r="GR353" s="163"/>
      <c r="GS353" s="163"/>
      <c r="GT353" s="163"/>
      <c r="GU353" s="163"/>
      <c r="GV353" s="163"/>
      <c r="GW353" s="163"/>
      <c r="GX353" s="163"/>
      <c r="GY353" s="163"/>
      <c r="GZ353" s="163"/>
      <c r="HA353" s="163"/>
      <c r="HB353" s="163"/>
      <c r="HC353" s="163"/>
    </row>
    <row r="354" spans="1:214" s="163" customFormat="1" outlineLevel="1" x14ac:dyDescent="0.2">
      <c r="B354" s="169" t="s">
        <v>239</v>
      </c>
      <c r="C354" s="169"/>
      <c r="K354" s="174"/>
      <c r="L354" s="174"/>
      <c r="M354" s="174"/>
      <c r="N354" s="174"/>
      <c r="O354" s="174"/>
      <c r="P354" s="174"/>
      <c r="Q354" s="174"/>
      <c r="R354" s="174"/>
      <c r="S354" s="174"/>
      <c r="T354" s="174"/>
      <c r="U354" s="174"/>
      <c r="V354" s="174"/>
      <c r="W354" s="174"/>
      <c r="X354" s="174"/>
      <c r="Y354" s="175"/>
      <c r="Z354" s="175"/>
    </row>
    <row r="355" spans="1:214" s="163" customFormat="1" outlineLevel="1" x14ac:dyDescent="0.2">
      <c r="B355" s="177" t="s">
        <v>249</v>
      </c>
      <c r="C355" s="177">
        <v>2008</v>
      </c>
      <c r="E355" s="163" t="s">
        <v>142</v>
      </c>
      <c r="J355" s="195">
        <f>IF(AND(J$16=2017,$C355&lt;J$16),J$44/10,IF(J$16=$C355,J$44-SUM(J$354:J354),IF(J$16-$C355&lt;10,I355,0)))</f>
        <v>314708138.58288431</v>
      </c>
      <c r="K355" s="195">
        <f>IF(AND(K$16=2017,$C355&lt;K$16),K$44/10,IF(K$16=$C355,K$44-SUM(K$354:K354),IF(K$16-$C355&lt;10,J355,0)))</f>
        <v>0</v>
      </c>
      <c r="L355" s="195">
        <f>IF(AND(L$16=2017,$C355&lt;L$16),L$44/10,IF(L$16=$C355,L$44-SUM(L$354:L354),IF(L$16-$C355&lt;10,K355,0)))</f>
        <v>0</v>
      </c>
      <c r="M355" s="195">
        <f>IF(AND(M$16=2017,$C355&lt;M$16),M$44/10,IF(M$16=$C355,M$44-SUM(M$354:M354),IF(M$16-$C355&lt;10,L355,0)))</f>
        <v>0</v>
      </c>
      <c r="N355" s="195">
        <f>IF(AND(N$16=2017,$C355&lt;N$16),N$44/10,IF(N$16=$C355,N$44-SUM(N$354:N354),IF(N$16-$C355&lt;10,M355,0)))</f>
        <v>0</v>
      </c>
      <c r="O355" s="195">
        <f>IF(AND(O$16=2017,$C355&lt;O$16),O$44/10,IF(O$16=$C355,O$44-SUM(O$354:O354),IF(O$16-$C355&lt;10,N355,0)))</f>
        <v>0</v>
      </c>
      <c r="P355" s="195">
        <f>IF(AND(P$16=2017,$C355&lt;P$16),P$44/10,IF(P$16=$C355,P$44-SUM(P$354:P354),IF(P$16-$C355&lt;10,O355,0)))</f>
        <v>0</v>
      </c>
      <c r="Q355" s="195">
        <f>IF(AND(Q$16=2017,$C355&lt;Q$16),Q$44/10,IF(Q$16=$C355,Q$44-SUM(Q$354:Q354),IF(Q$16-$C355&lt;10,P355,0)))</f>
        <v>0</v>
      </c>
      <c r="R355" s="195">
        <f>IF(AND(R$16=2017,$C355&lt;R$16),R$44/10,IF(R$16=$C355,R$44-SUM(R$354:R354),IF(R$16-$C355&lt;10,Q355,0)))</f>
        <v>0</v>
      </c>
      <c r="S355" s="195">
        <f>IF(AND(S$16=2017,$C355&lt;S$16),S$44/10,IF(S$16=$C355,S$44-SUM(S$354:S354),IF(S$16-$C355&lt;10,R355,0)))</f>
        <v>0</v>
      </c>
      <c r="T355" s="195">
        <f>IF(AND(T$16=2017,$C355&lt;T$16),T$44/10,IF(T$16=$C355,T$44-SUM(T$354:T354),IF(T$16-$C355&lt;10,S355,0)))</f>
        <v>0</v>
      </c>
      <c r="U355" s="195">
        <f>IF(AND(U$16=2017,$C355&lt;U$16),U$44/10,IF(U$16=$C355,U$44-SUM(U$354:U354),IF(U$16-$C355&lt;10,T355,0)))</f>
        <v>0</v>
      </c>
      <c r="V355" s="195">
        <f>IF(AND(V$16=2017,$C355&lt;V$16),V$44/10,IF(V$16=$C355,V$44-SUM(V$354:V354),IF(V$16-$C355&lt;10,U355,0)))</f>
        <v>0</v>
      </c>
      <c r="W355" s="195">
        <f>IF(AND(W$16=2017,$C355&lt;W$16),W$44/10,IF(W$16=$C355,W$44-SUM(W$354:W354),IF(W$16-$C355&lt;10,V355,0)))</f>
        <v>0</v>
      </c>
      <c r="X355" s="195">
        <f>IF(AND(X$16=2017,$C355&lt;X$16),X$44/10,IF(X$16=$C355,X$44-SUM(X$354:X354),IF(X$16-$C355&lt;10,W355,0)))</f>
        <v>0</v>
      </c>
      <c r="Y355" s="175"/>
      <c r="Z355" s="175"/>
    </row>
    <row r="356" spans="1:214" s="163" customFormat="1" outlineLevel="1" x14ac:dyDescent="0.2">
      <c r="B356" s="177" t="s">
        <v>249</v>
      </c>
      <c r="C356" s="173">
        <v>2009</v>
      </c>
      <c r="E356" s="163" t="s">
        <v>142</v>
      </c>
      <c r="J356" s="195">
        <f>IF(AND(J$16=2017,$C356&lt;J$16),J$44/10,IF(J$16=$C356,J$44-SUM(J$354:J355),IF(J$16-$C356&lt;10,I356,0)))</f>
        <v>314708138.58288431</v>
      </c>
      <c r="K356" s="195">
        <f>IF(AND(K$16=2017,$C356&lt;K$16),K$44/10,IF(K$16=$C356,K$44-SUM(K$354:K355),IF(K$16-$C356&lt;10,J356,0)))</f>
        <v>314708138.58288431</v>
      </c>
      <c r="L356" s="195">
        <f>IF(AND(L$16=2017,$C356&lt;L$16),L$44/10,IF(L$16=$C356,L$44-SUM(L$354:L355),IF(L$16-$C356&lt;10,K356,0)))</f>
        <v>0</v>
      </c>
      <c r="M356" s="195">
        <f>IF(AND(M$16=2017,$C356&lt;M$16),M$44/10,IF(M$16=$C356,M$44-SUM(M$354:M355),IF(M$16-$C356&lt;10,L356,0)))</f>
        <v>0</v>
      </c>
      <c r="N356" s="195">
        <f>IF(AND(N$16=2017,$C356&lt;N$16),N$44/10,IF(N$16=$C356,N$44-SUM(N$354:N355),IF(N$16-$C356&lt;10,M356,0)))</f>
        <v>0</v>
      </c>
      <c r="O356" s="195">
        <f>IF(AND(O$16=2017,$C356&lt;O$16),O$44/10,IF(O$16=$C356,O$44-SUM(O$354:O355),IF(O$16-$C356&lt;10,N356,0)))</f>
        <v>0</v>
      </c>
      <c r="P356" s="195">
        <f>IF(AND(P$16=2017,$C356&lt;P$16),P$44/10,IF(P$16=$C356,P$44-SUM(P$354:P355),IF(P$16-$C356&lt;10,O356,0)))</f>
        <v>0</v>
      </c>
      <c r="Q356" s="195">
        <f>IF(AND(Q$16=2017,$C356&lt;Q$16),Q$44/10,IF(Q$16=$C356,Q$44-SUM(Q$354:Q355),IF(Q$16-$C356&lt;10,P356,0)))</f>
        <v>0</v>
      </c>
      <c r="R356" s="195">
        <f>IF(AND(R$16=2017,$C356&lt;R$16),R$44/10,IF(R$16=$C356,R$44-SUM(R$354:R355),IF(R$16-$C356&lt;10,Q356,0)))</f>
        <v>0</v>
      </c>
      <c r="S356" s="195">
        <f>IF(AND(S$16=2017,$C356&lt;S$16),S$44/10,IF(S$16=$C356,S$44-SUM(S$354:S355),IF(S$16-$C356&lt;10,R356,0)))</f>
        <v>0</v>
      </c>
      <c r="T356" s="195">
        <f>IF(AND(T$16=2017,$C356&lt;T$16),T$44/10,IF(T$16=$C356,T$44-SUM(T$354:T355),IF(T$16-$C356&lt;10,S356,0)))</f>
        <v>0</v>
      </c>
      <c r="U356" s="195">
        <f>IF(AND(U$16=2017,$C356&lt;U$16),U$44/10,IF(U$16=$C356,U$44-SUM(U$354:U355),IF(U$16-$C356&lt;10,T356,0)))</f>
        <v>0</v>
      </c>
      <c r="V356" s="195">
        <f>IF(AND(V$16=2017,$C356&lt;V$16),V$44/10,IF(V$16=$C356,V$44-SUM(V$354:V355),IF(V$16-$C356&lt;10,U356,0)))</f>
        <v>0</v>
      </c>
      <c r="W356" s="195">
        <f>IF(AND(W$16=2017,$C356&lt;W$16),W$44/10,IF(W$16=$C356,W$44-SUM(W$354:W355),IF(W$16-$C356&lt;10,V356,0)))</f>
        <v>0</v>
      </c>
      <c r="X356" s="195">
        <f>IF(AND(X$16=2017,$C356&lt;X$16),X$44/10,IF(X$16=$C356,X$44-SUM(X$354:X355),IF(X$16-$C356&lt;10,W356,0)))</f>
        <v>0</v>
      </c>
    </row>
    <row r="357" spans="1:214" outlineLevel="1" x14ac:dyDescent="0.2">
      <c r="A357" s="163"/>
      <c r="B357" s="177" t="s">
        <v>249</v>
      </c>
      <c r="C357" s="177">
        <v>2010</v>
      </c>
      <c r="D357" s="163"/>
      <c r="E357" s="163" t="s">
        <v>142</v>
      </c>
      <c r="F357" s="163"/>
      <c r="G357" s="163"/>
      <c r="H357" s="163"/>
      <c r="I357" s="163"/>
      <c r="J357" s="195">
        <f>IF(AND(J$16=2017,$C357&lt;J$16),J$44/10,IF(J$16=$C357,J$44-SUM(J$354:J356),IF(J$16-$C357&lt;10,I357,0)))</f>
        <v>314708138.58288431</v>
      </c>
      <c r="K357" s="195">
        <f>IF(AND(K$16=2017,$C357&lt;K$16),K$44/10,IF(K$16=$C357,K$44-SUM(K$354:K356),IF(K$16-$C357&lt;10,J357,0)))</f>
        <v>314708138.58288431</v>
      </c>
      <c r="L357" s="195">
        <f>IF(AND(L$16=2017,$C357&lt;L$16),L$44/10,IF(L$16=$C357,L$44-SUM(L$354:L356),IF(L$16-$C357&lt;10,K357,0)))</f>
        <v>314708138.58288431</v>
      </c>
      <c r="M357" s="195">
        <f>IF(AND(M$16=2017,$C357&lt;M$16),M$44/10,IF(M$16=$C357,M$44-SUM(M$354:M356),IF(M$16-$C357&lt;10,L357,0)))</f>
        <v>0</v>
      </c>
      <c r="N357" s="195">
        <f>IF(AND(N$16=2017,$C357&lt;N$16),N$44/10,IF(N$16=$C357,N$44-SUM(N$354:N356),IF(N$16-$C357&lt;10,M357,0)))</f>
        <v>0</v>
      </c>
      <c r="O357" s="195">
        <f>IF(AND(O$16=2017,$C357&lt;O$16),O$44/10,IF(O$16=$C357,O$44-SUM(O$354:O356),IF(O$16-$C357&lt;10,N357,0)))</f>
        <v>0</v>
      </c>
      <c r="P357" s="195">
        <f>IF(AND(P$16=2017,$C357&lt;P$16),P$44/10,IF(P$16=$C357,P$44-SUM(P$354:P356),IF(P$16-$C357&lt;10,O357,0)))</f>
        <v>0</v>
      </c>
      <c r="Q357" s="195">
        <f>IF(AND(Q$16=2017,$C357&lt;Q$16),Q$44/10,IF(Q$16=$C357,Q$44-SUM(Q$354:Q356),IF(Q$16-$C357&lt;10,P357,0)))</f>
        <v>0</v>
      </c>
      <c r="R357" s="195">
        <f>IF(AND(R$16=2017,$C357&lt;R$16),R$44/10,IF(R$16=$C357,R$44-SUM(R$354:R356),IF(R$16-$C357&lt;10,Q357,0)))</f>
        <v>0</v>
      </c>
      <c r="S357" s="195">
        <f>IF(AND(S$16=2017,$C357&lt;S$16),S$44/10,IF(S$16=$C357,S$44-SUM(S$354:S356),IF(S$16-$C357&lt;10,R357,0)))</f>
        <v>0</v>
      </c>
      <c r="T357" s="195">
        <f>IF(AND(T$16=2017,$C357&lt;T$16),T$44/10,IF(T$16=$C357,T$44-SUM(T$354:T356),IF(T$16-$C357&lt;10,S357,0)))</f>
        <v>0</v>
      </c>
      <c r="U357" s="195">
        <f>IF(AND(U$16=2017,$C357&lt;U$16),U$44/10,IF(U$16=$C357,U$44-SUM(U$354:U356),IF(U$16-$C357&lt;10,T357,0)))</f>
        <v>0</v>
      </c>
      <c r="V357" s="195">
        <f>IF(AND(V$16=2017,$C357&lt;V$16),V$44/10,IF(V$16=$C357,V$44-SUM(V$354:V356),IF(V$16-$C357&lt;10,U357,0)))</f>
        <v>0</v>
      </c>
      <c r="W357" s="195">
        <f>IF(AND(W$16=2017,$C357&lt;W$16),W$44/10,IF(W$16=$C357,W$44-SUM(W$354:W356),IF(W$16-$C357&lt;10,V357,0)))</f>
        <v>0</v>
      </c>
      <c r="X357" s="195">
        <f>IF(AND(X$16=2017,$C357&lt;X$16),X$44/10,IF(X$16=$C357,X$44-SUM(X$354:X356),IF(X$16-$C357&lt;10,W357,0)))</f>
        <v>0</v>
      </c>
      <c r="Y357" s="163"/>
      <c r="Z357" s="163"/>
      <c r="AA357" s="163"/>
      <c r="AB357" s="163"/>
      <c r="AC357" s="163"/>
      <c r="AD357" s="163"/>
      <c r="AE357" s="163"/>
      <c r="AF357" s="163"/>
      <c r="AG357" s="163"/>
      <c r="AH357" s="163"/>
      <c r="AI357" s="163"/>
      <c r="AJ357" s="163"/>
      <c r="AK357" s="163"/>
      <c r="AL357" s="163"/>
      <c r="AM357" s="163"/>
      <c r="AN357" s="163"/>
      <c r="AO357" s="163"/>
      <c r="AP357" s="163"/>
      <c r="AQ357" s="163"/>
      <c r="AR357" s="163"/>
      <c r="AS357" s="163"/>
      <c r="AT357" s="163"/>
      <c r="AU357" s="163"/>
      <c r="AV357" s="163"/>
      <c r="AW357" s="163"/>
      <c r="AX357" s="163"/>
      <c r="AY357" s="163"/>
      <c r="AZ357" s="163"/>
      <c r="BA357" s="163"/>
      <c r="BB357" s="163"/>
      <c r="BC357" s="163"/>
      <c r="BD357" s="163"/>
      <c r="BE357" s="163"/>
      <c r="BF357" s="163"/>
      <c r="BG357" s="163"/>
      <c r="BH357" s="163"/>
      <c r="BI357" s="163"/>
      <c r="BJ357" s="163"/>
      <c r="BK357" s="163"/>
      <c r="BL357" s="163"/>
      <c r="BM357" s="163"/>
      <c r="BN357" s="163"/>
      <c r="BO357" s="163"/>
      <c r="BP357" s="163"/>
      <c r="BQ357" s="163"/>
      <c r="BR357" s="163"/>
      <c r="BS357" s="163"/>
      <c r="BT357" s="163"/>
      <c r="BU357" s="163"/>
      <c r="BV357" s="163"/>
      <c r="BW357" s="163"/>
      <c r="BX357" s="163"/>
      <c r="BY357" s="163"/>
      <c r="BZ357" s="163"/>
      <c r="CA357" s="163"/>
      <c r="CB357" s="163"/>
      <c r="CC357" s="163"/>
      <c r="CD357" s="163"/>
      <c r="CE357" s="163"/>
      <c r="CF357" s="163"/>
      <c r="CG357" s="163"/>
      <c r="CH357" s="163"/>
      <c r="CI357" s="163"/>
      <c r="CJ357" s="163"/>
      <c r="CK357" s="163"/>
      <c r="CL357" s="163"/>
      <c r="CM357" s="163"/>
      <c r="CN357" s="163"/>
      <c r="CO357" s="163"/>
      <c r="CP357" s="163"/>
      <c r="CQ357" s="163"/>
      <c r="CR357" s="163"/>
      <c r="CS357" s="163"/>
      <c r="CT357" s="163"/>
      <c r="CU357" s="163"/>
      <c r="CV357" s="163"/>
      <c r="CW357" s="163"/>
      <c r="CX357" s="163"/>
      <c r="CY357" s="163"/>
      <c r="CZ357" s="163"/>
      <c r="DA357" s="163"/>
      <c r="DB357" s="163"/>
      <c r="DC357" s="163"/>
      <c r="DD357" s="163"/>
      <c r="DE357" s="163"/>
      <c r="DF357" s="163"/>
      <c r="DG357" s="163"/>
      <c r="DH357" s="163"/>
      <c r="DI357" s="163"/>
      <c r="DJ357" s="163"/>
      <c r="DK357" s="163"/>
      <c r="DL357" s="163"/>
      <c r="DM357" s="163"/>
      <c r="DN357" s="163"/>
      <c r="DO357" s="163"/>
      <c r="DP357" s="163"/>
      <c r="DQ357" s="163"/>
      <c r="DR357" s="163"/>
      <c r="DS357" s="163"/>
      <c r="DT357" s="163"/>
      <c r="DU357" s="163"/>
      <c r="DV357" s="163"/>
      <c r="DW357" s="163"/>
      <c r="DX357" s="163"/>
      <c r="DY357" s="163"/>
      <c r="DZ357" s="163"/>
      <c r="EA357" s="163"/>
      <c r="EB357" s="163"/>
      <c r="EC357" s="163"/>
      <c r="ED357" s="163"/>
      <c r="EE357" s="163"/>
      <c r="EF357" s="163"/>
      <c r="EG357" s="163"/>
      <c r="EH357" s="163"/>
      <c r="EI357" s="163"/>
      <c r="EJ357" s="163"/>
      <c r="EK357" s="163"/>
      <c r="EL357" s="163"/>
      <c r="EM357" s="163"/>
      <c r="EN357" s="163"/>
      <c r="EO357" s="163"/>
      <c r="EP357" s="163"/>
      <c r="EQ357" s="163"/>
      <c r="ER357" s="163"/>
      <c r="ES357" s="163"/>
      <c r="ET357" s="163"/>
      <c r="EU357" s="163"/>
      <c r="EV357" s="163"/>
      <c r="EW357" s="163"/>
      <c r="EX357" s="163"/>
      <c r="EY357" s="163"/>
      <c r="EZ357" s="163"/>
      <c r="FA357" s="163"/>
      <c r="FB357" s="163"/>
      <c r="FC357" s="163"/>
      <c r="FD357" s="163"/>
      <c r="FE357" s="163"/>
      <c r="FF357" s="163"/>
      <c r="FG357" s="163"/>
      <c r="FH357" s="163"/>
      <c r="FI357" s="163"/>
      <c r="FJ357" s="163"/>
      <c r="FK357" s="163"/>
      <c r="FL357" s="163"/>
      <c r="FM357" s="163"/>
      <c r="FN357" s="163"/>
      <c r="FO357" s="163"/>
      <c r="FP357" s="163"/>
      <c r="FQ357" s="163"/>
      <c r="FR357" s="163"/>
      <c r="FS357" s="163"/>
      <c r="FT357" s="163"/>
      <c r="FU357" s="163"/>
      <c r="FV357" s="163"/>
      <c r="FW357" s="163"/>
      <c r="FX357" s="163"/>
      <c r="FY357" s="163"/>
      <c r="FZ357" s="163"/>
      <c r="GA357" s="163"/>
      <c r="GB357" s="163"/>
      <c r="GC357" s="163"/>
      <c r="GD357" s="163"/>
      <c r="GE357" s="163"/>
      <c r="GF357" s="163"/>
      <c r="GG357" s="163"/>
      <c r="GH357" s="163"/>
      <c r="GI357" s="163"/>
      <c r="GJ357" s="163"/>
      <c r="GK357" s="163"/>
      <c r="GL357" s="163"/>
      <c r="GM357" s="163"/>
      <c r="GN357" s="163"/>
      <c r="GO357" s="163"/>
      <c r="GP357" s="163"/>
      <c r="GQ357" s="163"/>
      <c r="GR357" s="163"/>
      <c r="GS357" s="163"/>
      <c r="GT357" s="163"/>
      <c r="GU357" s="163"/>
      <c r="GV357" s="163"/>
      <c r="GW357" s="163"/>
      <c r="GX357" s="163"/>
      <c r="GY357" s="163"/>
      <c r="GZ357" s="163"/>
      <c r="HA357" s="163"/>
      <c r="HB357" s="163"/>
      <c r="HC357" s="163"/>
      <c r="HD357" s="163"/>
      <c r="HE357" s="163"/>
      <c r="HF357" s="163"/>
    </row>
    <row r="358" spans="1:214" outlineLevel="1" x14ac:dyDescent="0.2">
      <c r="A358" s="163"/>
      <c r="B358" s="177" t="s">
        <v>249</v>
      </c>
      <c r="C358" s="173">
        <v>2011</v>
      </c>
      <c r="D358" s="163"/>
      <c r="E358" s="163" t="s">
        <v>142</v>
      </c>
      <c r="F358" s="163"/>
      <c r="G358" s="163"/>
      <c r="H358" s="163"/>
      <c r="I358" s="163"/>
      <c r="J358" s="195">
        <f>IF(AND(J$16=2017,$C358&lt;J$16),J$44/10,IF(J$16=$C358,J$44-SUM(J$354:J357),IF(J$16-$C358&lt;10,I358,0)))</f>
        <v>314708138.58288431</v>
      </c>
      <c r="K358" s="195">
        <f>IF(AND(K$16=2017,$C358&lt;K$16),K$44/10,IF(K$16=$C358,K$44-SUM(K$354:K357),IF(K$16-$C358&lt;10,J358,0)))</f>
        <v>314708138.58288431</v>
      </c>
      <c r="L358" s="195">
        <f>IF(AND(L$16=2017,$C358&lt;L$16),L$44/10,IF(L$16=$C358,L$44-SUM(L$354:L357),IF(L$16-$C358&lt;10,K358,0)))</f>
        <v>314708138.58288431</v>
      </c>
      <c r="M358" s="195">
        <f>IF(AND(M$16=2017,$C358&lt;M$16),M$44/10,IF(M$16=$C358,M$44-SUM(M$354:M357),IF(M$16-$C358&lt;10,L358,0)))</f>
        <v>314708138.58288431</v>
      </c>
      <c r="N358" s="195">
        <f>IF(AND(N$16=2017,$C358&lt;N$16),N$44/10,IF(N$16=$C358,N$44-SUM(N$354:N357),IF(N$16-$C358&lt;10,M358,0)))</f>
        <v>0</v>
      </c>
      <c r="O358" s="195">
        <f>IF(AND(O$16=2017,$C358&lt;O$16),O$44/10,IF(O$16=$C358,O$44-SUM(O$354:O357),IF(O$16-$C358&lt;10,N358,0)))</f>
        <v>0</v>
      </c>
      <c r="P358" s="195">
        <f>IF(AND(P$16=2017,$C358&lt;P$16),P$44/10,IF(P$16=$C358,P$44-SUM(P$354:P357),IF(P$16-$C358&lt;10,O358,0)))</f>
        <v>0</v>
      </c>
      <c r="Q358" s="195">
        <f>IF(AND(Q$16=2017,$C358&lt;Q$16),Q$44/10,IF(Q$16=$C358,Q$44-SUM(Q$354:Q357),IF(Q$16-$C358&lt;10,P358,0)))</f>
        <v>0</v>
      </c>
      <c r="R358" s="195">
        <f>IF(AND(R$16=2017,$C358&lt;R$16),R$44/10,IF(R$16=$C358,R$44-SUM(R$354:R357),IF(R$16-$C358&lt;10,Q358,0)))</f>
        <v>0</v>
      </c>
      <c r="S358" s="195">
        <f>IF(AND(S$16=2017,$C358&lt;S$16),S$44/10,IF(S$16=$C358,S$44-SUM(S$354:S357),IF(S$16-$C358&lt;10,R358,0)))</f>
        <v>0</v>
      </c>
      <c r="T358" s="195">
        <f>IF(AND(T$16=2017,$C358&lt;T$16),T$44/10,IF(T$16=$C358,T$44-SUM(T$354:T357),IF(T$16-$C358&lt;10,S358,0)))</f>
        <v>0</v>
      </c>
      <c r="U358" s="195">
        <f>IF(AND(U$16=2017,$C358&lt;U$16),U$44/10,IF(U$16=$C358,U$44-SUM(U$354:U357),IF(U$16-$C358&lt;10,T358,0)))</f>
        <v>0</v>
      </c>
      <c r="V358" s="195">
        <f>IF(AND(V$16=2017,$C358&lt;V$16),V$44/10,IF(V$16=$C358,V$44-SUM(V$354:V357),IF(V$16-$C358&lt;10,U358,0)))</f>
        <v>0</v>
      </c>
      <c r="W358" s="195">
        <f>IF(AND(W$16=2017,$C358&lt;W$16),W$44/10,IF(W$16=$C358,W$44-SUM(W$354:W357),IF(W$16-$C358&lt;10,V358,0)))</f>
        <v>0</v>
      </c>
      <c r="X358" s="195">
        <f>IF(AND(X$16=2017,$C358&lt;X$16),X$44/10,IF(X$16=$C358,X$44-SUM(X$354:X357),IF(X$16-$C358&lt;10,W358,0)))</f>
        <v>0</v>
      </c>
      <c r="Y358" s="163"/>
      <c r="Z358" s="163"/>
      <c r="AA358" s="163"/>
      <c r="AB358" s="163"/>
      <c r="AC358" s="163"/>
      <c r="AD358" s="163"/>
      <c r="AE358" s="163"/>
      <c r="AF358" s="163"/>
      <c r="AG358" s="163"/>
      <c r="AH358" s="163"/>
      <c r="AI358" s="163"/>
      <c r="AJ358" s="163"/>
      <c r="AK358" s="163"/>
      <c r="AL358" s="163"/>
      <c r="AM358" s="163"/>
      <c r="AN358" s="163"/>
      <c r="AO358" s="163"/>
      <c r="AP358" s="163"/>
      <c r="AQ358" s="163"/>
      <c r="AR358" s="163"/>
      <c r="AS358" s="163"/>
      <c r="AT358" s="163"/>
      <c r="AU358" s="163"/>
      <c r="AV358" s="163"/>
      <c r="AW358" s="163"/>
      <c r="AX358" s="163"/>
      <c r="AY358" s="163"/>
      <c r="AZ358" s="163"/>
      <c r="BA358" s="163"/>
      <c r="BB358" s="163"/>
      <c r="BC358" s="163"/>
      <c r="BD358" s="163"/>
      <c r="BE358" s="163"/>
      <c r="BF358" s="163"/>
      <c r="BG358" s="163"/>
      <c r="BH358" s="163"/>
      <c r="BI358" s="163"/>
      <c r="BJ358" s="163"/>
      <c r="BK358" s="163"/>
      <c r="BL358" s="163"/>
      <c r="BM358" s="163"/>
      <c r="BN358" s="163"/>
      <c r="BO358" s="163"/>
      <c r="BP358" s="163"/>
      <c r="BQ358" s="163"/>
      <c r="BR358" s="163"/>
      <c r="BS358" s="163"/>
      <c r="BT358" s="163"/>
      <c r="BU358" s="163"/>
      <c r="BV358" s="163"/>
      <c r="BW358" s="163"/>
      <c r="BX358" s="163"/>
      <c r="BY358" s="163"/>
      <c r="BZ358" s="163"/>
      <c r="CA358" s="163"/>
      <c r="CB358" s="163"/>
      <c r="CC358" s="163"/>
      <c r="CD358" s="163"/>
      <c r="CE358" s="163"/>
      <c r="CF358" s="163"/>
      <c r="CG358" s="163"/>
      <c r="CH358" s="163"/>
      <c r="CI358" s="163"/>
      <c r="CJ358" s="163"/>
      <c r="CK358" s="163"/>
      <c r="CL358" s="163"/>
      <c r="CM358" s="163"/>
      <c r="CN358" s="163"/>
      <c r="CO358" s="163"/>
      <c r="CP358" s="163"/>
      <c r="CQ358" s="163"/>
      <c r="CR358" s="163"/>
      <c r="CS358" s="163"/>
      <c r="CT358" s="163"/>
      <c r="CU358" s="163"/>
      <c r="CV358" s="163"/>
      <c r="CW358" s="163"/>
      <c r="CX358" s="163"/>
      <c r="CY358" s="163"/>
      <c r="CZ358" s="163"/>
      <c r="DA358" s="163"/>
      <c r="DB358" s="163"/>
      <c r="DC358" s="163"/>
      <c r="DD358" s="163"/>
      <c r="DE358" s="163"/>
      <c r="DF358" s="163"/>
      <c r="DG358" s="163"/>
      <c r="DH358" s="163"/>
      <c r="DI358" s="163"/>
      <c r="DJ358" s="163"/>
      <c r="DK358" s="163"/>
      <c r="DL358" s="163"/>
      <c r="DM358" s="163"/>
      <c r="DN358" s="163"/>
      <c r="DO358" s="163"/>
      <c r="DP358" s="163"/>
      <c r="DQ358" s="163"/>
      <c r="DR358" s="163"/>
      <c r="DS358" s="163"/>
      <c r="DT358" s="163"/>
      <c r="DU358" s="163"/>
      <c r="DV358" s="163"/>
      <c r="DW358" s="163"/>
      <c r="DX358" s="163"/>
      <c r="DY358" s="163"/>
      <c r="DZ358" s="163"/>
      <c r="EA358" s="163"/>
      <c r="EB358" s="163"/>
      <c r="EC358" s="163"/>
      <c r="ED358" s="163"/>
      <c r="EE358" s="163"/>
      <c r="EF358" s="163"/>
      <c r="EG358" s="163"/>
      <c r="EH358" s="163"/>
      <c r="EI358" s="163"/>
      <c r="EJ358" s="163"/>
      <c r="EK358" s="163"/>
      <c r="EL358" s="163"/>
      <c r="EM358" s="163"/>
      <c r="EN358" s="163"/>
      <c r="EO358" s="163"/>
      <c r="EP358" s="163"/>
      <c r="EQ358" s="163"/>
      <c r="ER358" s="163"/>
      <c r="ES358" s="163"/>
      <c r="ET358" s="163"/>
      <c r="EU358" s="163"/>
      <c r="EV358" s="163"/>
      <c r="EW358" s="163"/>
      <c r="EX358" s="163"/>
      <c r="EY358" s="163"/>
      <c r="EZ358" s="163"/>
      <c r="FA358" s="163"/>
      <c r="FB358" s="163"/>
      <c r="FC358" s="163"/>
      <c r="FD358" s="163"/>
      <c r="FE358" s="163"/>
      <c r="FF358" s="163"/>
      <c r="FG358" s="163"/>
      <c r="FH358" s="163"/>
      <c r="FI358" s="163"/>
      <c r="FJ358" s="163"/>
      <c r="FK358" s="163"/>
      <c r="FL358" s="163"/>
      <c r="FM358" s="163"/>
      <c r="FN358" s="163"/>
      <c r="FO358" s="163"/>
      <c r="FP358" s="163"/>
      <c r="FQ358" s="163"/>
      <c r="FR358" s="163"/>
      <c r="FS358" s="163"/>
      <c r="FT358" s="163"/>
      <c r="FU358" s="163"/>
      <c r="FV358" s="163"/>
      <c r="FW358" s="163"/>
      <c r="FX358" s="163"/>
      <c r="FY358" s="163"/>
      <c r="FZ358" s="163"/>
      <c r="GA358" s="163"/>
      <c r="GB358" s="163"/>
      <c r="GC358" s="163"/>
      <c r="GD358" s="163"/>
      <c r="GE358" s="163"/>
      <c r="GF358" s="163"/>
      <c r="GG358" s="163"/>
      <c r="GH358" s="163"/>
      <c r="GI358" s="163"/>
      <c r="GJ358" s="163"/>
      <c r="GK358" s="163"/>
      <c r="GL358" s="163"/>
      <c r="GM358" s="163"/>
      <c r="GN358" s="163"/>
      <c r="GO358" s="163"/>
      <c r="GP358" s="163"/>
      <c r="GQ358" s="163"/>
      <c r="GR358" s="163"/>
      <c r="GS358" s="163"/>
      <c r="GT358" s="163"/>
      <c r="GU358" s="163"/>
      <c r="GV358" s="163"/>
      <c r="GW358" s="163"/>
      <c r="GX358" s="163"/>
      <c r="GY358" s="163"/>
      <c r="GZ358" s="163"/>
      <c r="HA358" s="163"/>
      <c r="HB358" s="163"/>
      <c r="HC358" s="163"/>
      <c r="HD358" s="163"/>
      <c r="HE358" s="163"/>
      <c r="HF358" s="163"/>
    </row>
    <row r="359" spans="1:214" outlineLevel="1" x14ac:dyDescent="0.2">
      <c r="A359" s="163"/>
      <c r="B359" s="177" t="s">
        <v>249</v>
      </c>
      <c r="C359" s="177">
        <v>2012</v>
      </c>
      <c r="D359" s="163"/>
      <c r="E359" s="163" t="s">
        <v>142</v>
      </c>
      <c r="F359" s="163"/>
      <c r="G359" s="163"/>
      <c r="H359" s="163"/>
      <c r="I359" s="163"/>
      <c r="J359" s="195">
        <f>IF(AND(J$16=2017,$C359&lt;J$16),J$44/10,IF(J$16=$C359,J$44-SUM(J$354:J358),IF(J$16-$C359&lt;10,I359,0)))</f>
        <v>314708138.58288431</v>
      </c>
      <c r="K359" s="195">
        <f>IF(AND(K$16=2017,$C359&lt;K$16),K$44/10,IF(K$16=$C359,K$44-SUM(K$354:K358),IF(K$16-$C359&lt;10,J359,0)))</f>
        <v>314708138.58288431</v>
      </c>
      <c r="L359" s="195">
        <f>IF(AND(L$16=2017,$C359&lt;L$16),L$44/10,IF(L$16=$C359,L$44-SUM(L$354:L358),IF(L$16-$C359&lt;10,K359,0)))</f>
        <v>314708138.58288431</v>
      </c>
      <c r="M359" s="195">
        <f>IF(AND(M$16=2017,$C359&lt;M$16),M$44/10,IF(M$16=$C359,M$44-SUM(M$354:M358),IF(M$16-$C359&lt;10,L359,0)))</f>
        <v>314708138.58288431</v>
      </c>
      <c r="N359" s="195">
        <f>IF(AND(N$16=2017,$C359&lt;N$16),N$44/10,IF(N$16=$C359,N$44-SUM(N$354:N358),IF(N$16-$C359&lt;10,M359,0)))</f>
        <v>314708138.58288431</v>
      </c>
      <c r="O359" s="195">
        <f>IF(AND(O$16=2017,$C359&lt;O$16),O$44/10,IF(O$16=$C359,O$44-SUM(O$354:O358),IF(O$16-$C359&lt;10,N359,0)))</f>
        <v>0</v>
      </c>
      <c r="P359" s="195">
        <f>IF(AND(P$16=2017,$C359&lt;P$16),P$44/10,IF(P$16=$C359,P$44-SUM(P$354:P358),IF(P$16-$C359&lt;10,O359,0)))</f>
        <v>0</v>
      </c>
      <c r="Q359" s="195">
        <f>IF(AND(Q$16=2017,$C359&lt;Q$16),Q$44/10,IF(Q$16=$C359,Q$44-SUM(Q$354:Q358),IF(Q$16-$C359&lt;10,P359,0)))</f>
        <v>0</v>
      </c>
      <c r="R359" s="195">
        <f>IF(AND(R$16=2017,$C359&lt;R$16),R$44/10,IF(R$16=$C359,R$44-SUM(R$354:R358),IF(R$16-$C359&lt;10,Q359,0)))</f>
        <v>0</v>
      </c>
      <c r="S359" s="195">
        <f>IF(AND(S$16=2017,$C359&lt;S$16),S$44/10,IF(S$16=$C359,S$44-SUM(S$354:S358),IF(S$16-$C359&lt;10,R359,0)))</f>
        <v>0</v>
      </c>
      <c r="T359" s="195">
        <f>IF(AND(T$16=2017,$C359&lt;T$16),T$44/10,IF(T$16=$C359,T$44-SUM(T$354:T358),IF(T$16-$C359&lt;10,S359,0)))</f>
        <v>0</v>
      </c>
      <c r="U359" s="195">
        <f>IF(AND(U$16=2017,$C359&lt;U$16),U$44/10,IF(U$16=$C359,U$44-SUM(U$354:U358),IF(U$16-$C359&lt;10,T359,0)))</f>
        <v>0</v>
      </c>
      <c r="V359" s="195">
        <f>IF(AND(V$16=2017,$C359&lt;V$16),V$44/10,IF(V$16=$C359,V$44-SUM(V$354:V358),IF(V$16-$C359&lt;10,U359,0)))</f>
        <v>0</v>
      </c>
      <c r="W359" s="195">
        <f>IF(AND(W$16=2017,$C359&lt;W$16),W$44/10,IF(W$16=$C359,W$44-SUM(W$354:W358),IF(W$16-$C359&lt;10,V359,0)))</f>
        <v>0</v>
      </c>
      <c r="X359" s="195">
        <f>IF(AND(X$16=2017,$C359&lt;X$16),X$44/10,IF(X$16=$C359,X$44-SUM(X$354:X358),IF(X$16-$C359&lt;10,W359,0)))</f>
        <v>0</v>
      </c>
      <c r="Y359" s="163"/>
      <c r="Z359" s="163"/>
      <c r="AA359" s="163"/>
      <c r="AB359" s="163"/>
      <c r="AC359" s="163"/>
      <c r="AD359" s="163"/>
      <c r="AE359" s="163"/>
      <c r="AF359" s="163"/>
      <c r="AG359" s="163"/>
      <c r="AH359" s="163"/>
      <c r="AI359" s="163"/>
      <c r="AJ359" s="163"/>
      <c r="AK359" s="163"/>
      <c r="AL359" s="163"/>
      <c r="AM359" s="163"/>
      <c r="AN359" s="163"/>
      <c r="AO359" s="163"/>
      <c r="AP359" s="163"/>
      <c r="AQ359" s="163"/>
      <c r="AR359" s="163"/>
      <c r="AS359" s="163"/>
      <c r="AT359" s="163"/>
      <c r="AU359" s="163"/>
      <c r="AV359" s="163"/>
      <c r="AW359" s="163"/>
      <c r="AX359" s="163"/>
      <c r="AY359" s="163"/>
      <c r="AZ359" s="163"/>
      <c r="BA359" s="163"/>
      <c r="BB359" s="163"/>
      <c r="BC359" s="163"/>
      <c r="BD359" s="163"/>
      <c r="BE359" s="163"/>
      <c r="BF359" s="163"/>
      <c r="BG359" s="163"/>
      <c r="BH359" s="163"/>
      <c r="BI359" s="163"/>
      <c r="BJ359" s="163"/>
      <c r="BK359" s="163"/>
      <c r="BL359" s="163"/>
      <c r="BM359" s="163"/>
      <c r="BN359" s="163"/>
      <c r="BO359" s="163"/>
      <c r="BP359" s="163"/>
      <c r="BQ359" s="163"/>
      <c r="BR359" s="163"/>
      <c r="BS359" s="163"/>
      <c r="BT359" s="163"/>
      <c r="BU359" s="163"/>
      <c r="BV359" s="163"/>
      <c r="BW359" s="163"/>
      <c r="BX359" s="163"/>
      <c r="BY359" s="163"/>
      <c r="BZ359" s="163"/>
      <c r="CA359" s="163"/>
      <c r="CB359" s="163"/>
      <c r="CC359" s="163"/>
      <c r="CD359" s="163"/>
      <c r="CE359" s="163"/>
      <c r="CF359" s="163"/>
      <c r="CG359" s="163"/>
      <c r="CH359" s="163"/>
      <c r="CI359" s="163"/>
      <c r="CJ359" s="163"/>
      <c r="CK359" s="163"/>
      <c r="CL359" s="163"/>
      <c r="CM359" s="163"/>
      <c r="CN359" s="163"/>
      <c r="CO359" s="163"/>
      <c r="CP359" s="163"/>
      <c r="CQ359" s="163"/>
      <c r="CR359" s="163"/>
      <c r="CS359" s="163"/>
      <c r="CT359" s="163"/>
      <c r="CU359" s="163"/>
      <c r="CV359" s="163"/>
      <c r="CW359" s="163"/>
      <c r="CX359" s="163"/>
      <c r="CY359" s="163"/>
      <c r="CZ359" s="163"/>
      <c r="DA359" s="163"/>
      <c r="DB359" s="163"/>
      <c r="DC359" s="163"/>
      <c r="DD359" s="163"/>
      <c r="DE359" s="163"/>
      <c r="DF359" s="163"/>
      <c r="DG359" s="163"/>
      <c r="DH359" s="163"/>
      <c r="DI359" s="163"/>
      <c r="DJ359" s="163"/>
      <c r="DK359" s="163"/>
      <c r="DL359" s="163"/>
      <c r="DM359" s="163"/>
      <c r="DN359" s="163"/>
      <c r="DO359" s="163"/>
      <c r="DP359" s="163"/>
      <c r="DQ359" s="163"/>
      <c r="DR359" s="163"/>
      <c r="DS359" s="163"/>
      <c r="DT359" s="163"/>
      <c r="DU359" s="163"/>
      <c r="DV359" s="163"/>
      <c r="DW359" s="163"/>
      <c r="DX359" s="163"/>
      <c r="DY359" s="163"/>
      <c r="DZ359" s="163"/>
      <c r="EA359" s="163"/>
      <c r="EB359" s="163"/>
      <c r="EC359" s="163"/>
      <c r="ED359" s="163"/>
      <c r="EE359" s="163"/>
      <c r="EF359" s="163"/>
      <c r="EG359" s="163"/>
      <c r="EH359" s="163"/>
      <c r="EI359" s="163"/>
      <c r="EJ359" s="163"/>
      <c r="EK359" s="163"/>
      <c r="EL359" s="163"/>
      <c r="EM359" s="163"/>
      <c r="EN359" s="163"/>
      <c r="EO359" s="163"/>
      <c r="EP359" s="163"/>
      <c r="EQ359" s="163"/>
      <c r="ER359" s="163"/>
      <c r="ES359" s="163"/>
      <c r="ET359" s="163"/>
      <c r="EU359" s="163"/>
      <c r="EV359" s="163"/>
      <c r="EW359" s="163"/>
      <c r="EX359" s="163"/>
      <c r="EY359" s="163"/>
      <c r="EZ359" s="163"/>
      <c r="FA359" s="163"/>
      <c r="FB359" s="163"/>
      <c r="FC359" s="163"/>
      <c r="FD359" s="163"/>
      <c r="FE359" s="163"/>
      <c r="FF359" s="163"/>
      <c r="FG359" s="163"/>
      <c r="FH359" s="163"/>
      <c r="FI359" s="163"/>
      <c r="FJ359" s="163"/>
      <c r="FK359" s="163"/>
      <c r="FL359" s="163"/>
      <c r="FM359" s="163"/>
      <c r="FN359" s="163"/>
      <c r="FO359" s="163"/>
      <c r="FP359" s="163"/>
      <c r="FQ359" s="163"/>
      <c r="FR359" s="163"/>
      <c r="FS359" s="163"/>
      <c r="FT359" s="163"/>
      <c r="FU359" s="163"/>
      <c r="FV359" s="163"/>
      <c r="FW359" s="163"/>
      <c r="FX359" s="163"/>
      <c r="FY359" s="163"/>
      <c r="FZ359" s="163"/>
      <c r="GA359" s="163"/>
      <c r="GB359" s="163"/>
      <c r="GC359" s="163"/>
      <c r="GD359" s="163"/>
      <c r="GE359" s="163"/>
      <c r="GF359" s="163"/>
      <c r="GG359" s="163"/>
      <c r="GH359" s="163"/>
      <c r="GI359" s="163"/>
      <c r="GJ359" s="163"/>
      <c r="GK359" s="163"/>
      <c r="GL359" s="163"/>
      <c r="GM359" s="163"/>
      <c r="GN359" s="163"/>
      <c r="GO359" s="163"/>
      <c r="GP359" s="163"/>
      <c r="GQ359" s="163"/>
      <c r="GR359" s="163"/>
      <c r="GS359" s="163"/>
      <c r="GT359" s="163"/>
      <c r="GU359" s="163"/>
      <c r="GV359" s="163"/>
      <c r="GW359" s="163"/>
      <c r="GX359" s="163"/>
      <c r="GY359" s="163"/>
      <c r="GZ359" s="163"/>
      <c r="HA359" s="163"/>
      <c r="HB359" s="163"/>
      <c r="HC359" s="163"/>
      <c r="HD359" s="163"/>
      <c r="HE359" s="163"/>
      <c r="HF359" s="163"/>
    </row>
    <row r="360" spans="1:214" outlineLevel="1" x14ac:dyDescent="0.2">
      <c r="A360" s="163"/>
      <c r="B360" s="177" t="s">
        <v>249</v>
      </c>
      <c r="C360" s="173">
        <v>2013</v>
      </c>
      <c r="D360" s="163"/>
      <c r="E360" s="163" t="s">
        <v>142</v>
      </c>
      <c r="F360" s="163"/>
      <c r="G360" s="163"/>
      <c r="H360" s="163"/>
      <c r="I360" s="163"/>
      <c r="J360" s="195">
        <f>IF(AND(J$16=2017,$C360&lt;J$16),J$44/10,IF(J$16=$C360,J$44-SUM(J$354:J359),IF(J$16-$C360&lt;10,I360,0)))</f>
        <v>314708138.58288431</v>
      </c>
      <c r="K360" s="195">
        <f>IF(AND(K$16=2017,$C360&lt;K$16),K$44/10,IF(K$16=$C360,K$44-SUM(K$354:K359),IF(K$16-$C360&lt;10,J360,0)))</f>
        <v>314708138.58288431</v>
      </c>
      <c r="L360" s="195">
        <f>IF(AND(L$16=2017,$C360&lt;L$16),L$44/10,IF(L$16=$C360,L$44-SUM(L$354:L359),IF(L$16-$C360&lt;10,K360,0)))</f>
        <v>314708138.58288431</v>
      </c>
      <c r="M360" s="195">
        <f>IF(AND(M$16=2017,$C360&lt;M$16),M$44/10,IF(M$16=$C360,M$44-SUM(M$354:M359),IF(M$16-$C360&lt;10,L360,0)))</f>
        <v>314708138.58288431</v>
      </c>
      <c r="N360" s="195">
        <f>IF(AND(N$16=2017,$C360&lt;N$16),N$44/10,IF(N$16=$C360,N$44-SUM(N$354:N359),IF(N$16-$C360&lt;10,M360,0)))</f>
        <v>314708138.58288431</v>
      </c>
      <c r="O360" s="195">
        <f>IF(AND(O$16=2017,$C360&lt;O$16),O$44/10,IF(O$16=$C360,O$44-SUM(O$354:O359),IF(O$16-$C360&lt;10,N360,0)))</f>
        <v>314708138.58288431</v>
      </c>
      <c r="P360" s="195">
        <f>IF(AND(P$16=2017,$C360&lt;P$16),P$44/10,IF(P$16=$C360,P$44-SUM(P$354:P359),IF(P$16-$C360&lt;10,O360,0)))</f>
        <v>0</v>
      </c>
      <c r="Q360" s="195">
        <f>IF(AND(Q$16=2017,$C360&lt;Q$16),Q$44/10,IF(Q$16=$C360,Q$44-SUM(Q$354:Q359),IF(Q$16-$C360&lt;10,P360,0)))</f>
        <v>0</v>
      </c>
      <c r="R360" s="195">
        <f>IF(AND(R$16=2017,$C360&lt;R$16),R$44/10,IF(R$16=$C360,R$44-SUM(R$354:R359),IF(R$16-$C360&lt;10,Q360,0)))</f>
        <v>0</v>
      </c>
      <c r="S360" s="195">
        <f>IF(AND(S$16=2017,$C360&lt;S$16),S$44/10,IF(S$16=$C360,S$44-SUM(S$354:S359),IF(S$16-$C360&lt;10,R360,0)))</f>
        <v>0</v>
      </c>
      <c r="T360" s="195">
        <f>IF(AND(T$16=2017,$C360&lt;T$16),T$44/10,IF(T$16=$C360,T$44-SUM(T$354:T359),IF(T$16-$C360&lt;10,S360,0)))</f>
        <v>0</v>
      </c>
      <c r="U360" s="195">
        <f>IF(AND(U$16=2017,$C360&lt;U$16),U$44/10,IF(U$16=$C360,U$44-SUM(U$354:U359),IF(U$16-$C360&lt;10,T360,0)))</f>
        <v>0</v>
      </c>
      <c r="V360" s="195">
        <f>IF(AND(V$16=2017,$C360&lt;V$16),V$44/10,IF(V$16=$C360,V$44-SUM(V$354:V359),IF(V$16-$C360&lt;10,U360,0)))</f>
        <v>0</v>
      </c>
      <c r="W360" s="195">
        <f>IF(AND(W$16=2017,$C360&lt;W$16),W$44/10,IF(W$16=$C360,W$44-SUM(W$354:W359),IF(W$16-$C360&lt;10,V360,0)))</f>
        <v>0</v>
      </c>
      <c r="X360" s="195">
        <f>IF(AND(X$16=2017,$C360&lt;X$16),X$44/10,IF(X$16=$C360,X$44-SUM(X$354:X359),IF(X$16-$C360&lt;10,W360,0)))</f>
        <v>0</v>
      </c>
      <c r="Y360" s="163"/>
      <c r="Z360" s="163"/>
      <c r="AA360" s="163"/>
      <c r="AB360" s="163"/>
      <c r="AC360" s="163"/>
      <c r="AD360" s="163"/>
      <c r="AE360" s="163"/>
      <c r="AF360" s="163"/>
      <c r="AG360" s="163"/>
      <c r="AH360" s="163"/>
      <c r="AI360" s="163"/>
      <c r="AJ360" s="163"/>
      <c r="AK360" s="163"/>
      <c r="AL360" s="163"/>
      <c r="AM360" s="163"/>
      <c r="AN360" s="163"/>
      <c r="AO360" s="163"/>
      <c r="AP360" s="163"/>
      <c r="AQ360" s="163"/>
      <c r="AR360" s="163"/>
      <c r="AS360" s="163"/>
      <c r="AT360" s="163"/>
      <c r="AU360" s="163"/>
      <c r="AV360" s="163"/>
      <c r="AW360" s="163"/>
      <c r="AX360" s="163"/>
      <c r="AY360" s="163"/>
      <c r="AZ360" s="163"/>
      <c r="BA360" s="163"/>
      <c r="BB360" s="163"/>
      <c r="BC360" s="163"/>
      <c r="BD360" s="163"/>
      <c r="BE360" s="163"/>
      <c r="BF360" s="163"/>
      <c r="BG360" s="163"/>
      <c r="BH360" s="163"/>
      <c r="BI360" s="163"/>
      <c r="BJ360" s="163"/>
      <c r="BK360" s="163"/>
      <c r="BL360" s="163"/>
      <c r="BM360" s="163"/>
      <c r="BN360" s="163"/>
      <c r="BO360" s="163"/>
      <c r="BP360" s="163"/>
      <c r="BQ360" s="163"/>
      <c r="BR360" s="163"/>
      <c r="BS360" s="163"/>
      <c r="BT360" s="163"/>
      <c r="BU360" s="163"/>
      <c r="BV360" s="163"/>
      <c r="BW360" s="163"/>
      <c r="BX360" s="163"/>
      <c r="BY360" s="163"/>
      <c r="BZ360" s="163"/>
      <c r="CA360" s="163"/>
      <c r="CB360" s="163"/>
      <c r="CC360" s="163"/>
      <c r="CD360" s="163"/>
      <c r="CE360" s="163"/>
      <c r="CF360" s="163"/>
      <c r="CG360" s="163"/>
      <c r="CH360" s="163"/>
      <c r="CI360" s="163"/>
      <c r="CJ360" s="163"/>
      <c r="CK360" s="163"/>
      <c r="CL360" s="163"/>
      <c r="CM360" s="163"/>
      <c r="CN360" s="163"/>
      <c r="CO360" s="163"/>
      <c r="CP360" s="163"/>
      <c r="CQ360" s="163"/>
      <c r="CR360" s="163"/>
      <c r="CS360" s="163"/>
      <c r="CT360" s="163"/>
      <c r="CU360" s="163"/>
      <c r="CV360" s="163"/>
      <c r="CW360" s="163"/>
      <c r="CX360" s="163"/>
      <c r="CY360" s="163"/>
      <c r="CZ360" s="163"/>
      <c r="DA360" s="163"/>
      <c r="DB360" s="163"/>
      <c r="DC360" s="163"/>
      <c r="DD360" s="163"/>
      <c r="DE360" s="163"/>
      <c r="DF360" s="163"/>
      <c r="DG360" s="163"/>
      <c r="DH360" s="163"/>
      <c r="DI360" s="163"/>
      <c r="DJ360" s="163"/>
      <c r="DK360" s="163"/>
      <c r="DL360" s="163"/>
      <c r="DM360" s="163"/>
      <c r="DN360" s="163"/>
      <c r="DO360" s="163"/>
      <c r="DP360" s="163"/>
      <c r="DQ360" s="163"/>
      <c r="DR360" s="163"/>
      <c r="DS360" s="163"/>
      <c r="DT360" s="163"/>
      <c r="DU360" s="163"/>
      <c r="DV360" s="163"/>
      <c r="DW360" s="163"/>
      <c r="DX360" s="163"/>
      <c r="DY360" s="163"/>
      <c r="DZ360" s="163"/>
      <c r="EA360" s="163"/>
      <c r="EB360" s="163"/>
      <c r="EC360" s="163"/>
      <c r="ED360" s="163"/>
      <c r="EE360" s="163"/>
      <c r="EF360" s="163"/>
      <c r="EG360" s="163"/>
      <c r="EH360" s="163"/>
      <c r="EI360" s="163"/>
      <c r="EJ360" s="163"/>
      <c r="EK360" s="163"/>
      <c r="EL360" s="163"/>
      <c r="EM360" s="163"/>
      <c r="EN360" s="163"/>
      <c r="EO360" s="163"/>
      <c r="EP360" s="163"/>
      <c r="EQ360" s="163"/>
      <c r="ER360" s="163"/>
      <c r="ES360" s="163"/>
      <c r="ET360" s="163"/>
      <c r="EU360" s="163"/>
      <c r="EV360" s="163"/>
      <c r="EW360" s="163"/>
      <c r="EX360" s="163"/>
      <c r="EY360" s="163"/>
      <c r="EZ360" s="163"/>
      <c r="FA360" s="163"/>
      <c r="FB360" s="163"/>
      <c r="FC360" s="163"/>
      <c r="FD360" s="163"/>
      <c r="FE360" s="163"/>
      <c r="FF360" s="163"/>
      <c r="FG360" s="163"/>
      <c r="FH360" s="163"/>
      <c r="FI360" s="163"/>
      <c r="FJ360" s="163"/>
      <c r="FK360" s="163"/>
      <c r="FL360" s="163"/>
      <c r="FM360" s="163"/>
      <c r="FN360" s="163"/>
      <c r="FO360" s="163"/>
      <c r="FP360" s="163"/>
      <c r="FQ360" s="163"/>
      <c r="FR360" s="163"/>
      <c r="FS360" s="163"/>
      <c r="FT360" s="163"/>
      <c r="FU360" s="163"/>
      <c r="FV360" s="163"/>
      <c r="FW360" s="163"/>
      <c r="FX360" s="163"/>
      <c r="FY360" s="163"/>
      <c r="FZ360" s="163"/>
      <c r="GA360" s="163"/>
      <c r="GB360" s="163"/>
      <c r="GC360" s="163"/>
      <c r="GD360" s="163"/>
      <c r="GE360" s="163"/>
      <c r="GF360" s="163"/>
      <c r="GG360" s="163"/>
      <c r="GH360" s="163"/>
      <c r="GI360" s="163"/>
      <c r="GJ360" s="163"/>
      <c r="GK360" s="163"/>
      <c r="GL360" s="163"/>
      <c r="GM360" s="163"/>
      <c r="GN360" s="163"/>
      <c r="GO360" s="163"/>
      <c r="GP360" s="163"/>
      <c r="GQ360" s="163"/>
      <c r="GR360" s="163"/>
      <c r="GS360" s="163"/>
      <c r="GT360" s="163"/>
      <c r="GU360" s="163"/>
      <c r="GV360" s="163"/>
      <c r="GW360" s="163"/>
      <c r="GX360" s="163"/>
      <c r="GY360" s="163"/>
      <c r="GZ360" s="163"/>
      <c r="HA360" s="163"/>
      <c r="HB360" s="163"/>
      <c r="HC360" s="163"/>
      <c r="HD360" s="163"/>
      <c r="HE360" s="163"/>
      <c r="HF360" s="163"/>
    </row>
    <row r="361" spans="1:214" outlineLevel="1" x14ac:dyDescent="0.2">
      <c r="A361" s="163"/>
      <c r="B361" s="177" t="s">
        <v>249</v>
      </c>
      <c r="C361" s="177">
        <v>2014</v>
      </c>
      <c r="D361" s="163"/>
      <c r="E361" s="163" t="s">
        <v>142</v>
      </c>
      <c r="F361" s="163"/>
      <c r="G361" s="163"/>
      <c r="H361" s="163"/>
      <c r="I361" s="163"/>
      <c r="J361" s="195">
        <f>IF(AND(J$16=2017,$C361&lt;J$16),J$44/10,IF(J$16=$C361,J$44-SUM(J$354:J360),IF(J$16-$C361&lt;10,I361,0)))</f>
        <v>314708138.58288431</v>
      </c>
      <c r="K361" s="195">
        <f>IF(AND(K$16=2017,$C361&lt;K$16),K$44/10,IF(K$16=$C361,K$44-SUM(K$354:K360),IF(K$16-$C361&lt;10,J361,0)))</f>
        <v>314708138.58288431</v>
      </c>
      <c r="L361" s="195">
        <f>IF(AND(L$16=2017,$C361&lt;L$16),L$44/10,IF(L$16=$C361,L$44-SUM(L$354:L360),IF(L$16-$C361&lt;10,K361,0)))</f>
        <v>314708138.58288431</v>
      </c>
      <c r="M361" s="195">
        <f>IF(AND(M$16=2017,$C361&lt;M$16),M$44/10,IF(M$16=$C361,M$44-SUM(M$354:M360),IF(M$16-$C361&lt;10,L361,0)))</f>
        <v>314708138.58288431</v>
      </c>
      <c r="N361" s="195">
        <f>IF(AND(N$16=2017,$C361&lt;N$16),N$44/10,IF(N$16=$C361,N$44-SUM(N$354:N360),IF(N$16-$C361&lt;10,M361,0)))</f>
        <v>314708138.58288431</v>
      </c>
      <c r="O361" s="195">
        <f>IF(AND(O$16=2017,$C361&lt;O$16),O$44/10,IF(O$16=$C361,O$44-SUM(O$354:O360),IF(O$16-$C361&lt;10,N361,0)))</f>
        <v>314708138.58288431</v>
      </c>
      <c r="P361" s="195">
        <f>IF(AND(P$16=2017,$C361&lt;P$16),P$44/10,IF(P$16=$C361,P$44-SUM(P$354:P360),IF(P$16-$C361&lt;10,O361,0)))</f>
        <v>314708138.58288431</v>
      </c>
      <c r="Q361" s="195">
        <f>IF(AND(Q$16=2017,$C361&lt;Q$16),Q$44/10,IF(Q$16=$C361,Q$44-SUM(Q$354:Q360),IF(Q$16-$C361&lt;10,P361,0)))</f>
        <v>0</v>
      </c>
      <c r="R361" s="195">
        <f>IF(AND(R$16=2017,$C361&lt;R$16),R$44/10,IF(R$16=$C361,R$44-SUM(R$354:R360),IF(R$16-$C361&lt;10,Q361,0)))</f>
        <v>0</v>
      </c>
      <c r="S361" s="195">
        <f>IF(AND(S$16=2017,$C361&lt;S$16),S$44/10,IF(S$16=$C361,S$44-SUM(S$354:S360),IF(S$16-$C361&lt;10,R361,0)))</f>
        <v>0</v>
      </c>
      <c r="T361" s="195">
        <f>IF(AND(T$16=2017,$C361&lt;T$16),T$44/10,IF(T$16=$C361,T$44-SUM(T$354:T360),IF(T$16-$C361&lt;10,S361,0)))</f>
        <v>0</v>
      </c>
      <c r="U361" s="195">
        <f>IF(AND(U$16=2017,$C361&lt;U$16),U$44/10,IF(U$16=$C361,U$44-SUM(U$354:U360),IF(U$16-$C361&lt;10,T361,0)))</f>
        <v>0</v>
      </c>
      <c r="V361" s="195">
        <f>IF(AND(V$16=2017,$C361&lt;V$16),V$44/10,IF(V$16=$C361,V$44-SUM(V$354:V360),IF(V$16-$C361&lt;10,U361,0)))</f>
        <v>0</v>
      </c>
      <c r="W361" s="195">
        <f>IF(AND(W$16=2017,$C361&lt;W$16),W$44/10,IF(W$16=$C361,W$44-SUM(W$354:W360),IF(W$16-$C361&lt;10,V361,0)))</f>
        <v>0</v>
      </c>
      <c r="X361" s="195">
        <f>IF(AND(X$16=2017,$C361&lt;X$16),X$44/10,IF(X$16=$C361,X$44-SUM(X$354:X360),IF(X$16-$C361&lt;10,W361,0)))</f>
        <v>0</v>
      </c>
      <c r="Y361" s="163"/>
      <c r="Z361" s="163"/>
      <c r="AA361" s="163"/>
      <c r="AB361" s="163"/>
      <c r="AC361" s="163"/>
      <c r="AD361" s="163"/>
      <c r="AE361" s="163"/>
      <c r="AF361" s="163"/>
      <c r="AG361" s="163"/>
      <c r="AH361" s="163"/>
      <c r="AI361" s="163"/>
      <c r="AJ361" s="163"/>
      <c r="AK361" s="163"/>
      <c r="AL361" s="163"/>
      <c r="AM361" s="163"/>
      <c r="AN361" s="163"/>
      <c r="AO361" s="163"/>
      <c r="AP361" s="163"/>
      <c r="AQ361" s="163"/>
      <c r="AR361" s="163"/>
      <c r="AS361" s="163"/>
      <c r="AT361" s="163"/>
      <c r="AU361" s="163"/>
      <c r="AV361" s="163"/>
      <c r="AW361" s="163"/>
      <c r="AX361" s="163"/>
      <c r="AY361" s="163"/>
      <c r="AZ361" s="163"/>
      <c r="BA361" s="163"/>
      <c r="BB361" s="163"/>
      <c r="BC361" s="163"/>
      <c r="BD361" s="163"/>
      <c r="BE361" s="163"/>
      <c r="BF361" s="163"/>
      <c r="BG361" s="163"/>
      <c r="BH361" s="163"/>
      <c r="BI361" s="163"/>
      <c r="BJ361" s="163"/>
      <c r="BK361" s="163"/>
      <c r="BL361" s="163"/>
      <c r="BM361" s="163"/>
      <c r="BN361" s="163"/>
      <c r="BO361" s="163"/>
      <c r="BP361" s="163"/>
      <c r="BQ361" s="163"/>
      <c r="BR361" s="163"/>
      <c r="BS361" s="163"/>
      <c r="BT361" s="163"/>
      <c r="BU361" s="163"/>
      <c r="BV361" s="163"/>
      <c r="BW361" s="163"/>
      <c r="BX361" s="163"/>
      <c r="BY361" s="163"/>
      <c r="BZ361" s="163"/>
      <c r="CA361" s="163"/>
      <c r="CB361" s="163"/>
      <c r="CC361" s="163"/>
      <c r="CD361" s="163"/>
      <c r="CE361" s="163"/>
      <c r="CF361" s="163"/>
      <c r="CG361" s="163"/>
      <c r="CH361" s="163"/>
      <c r="CI361" s="163"/>
      <c r="CJ361" s="163"/>
      <c r="CK361" s="163"/>
      <c r="CL361" s="163"/>
      <c r="CM361" s="163"/>
      <c r="CN361" s="163"/>
      <c r="CO361" s="163"/>
      <c r="CP361" s="163"/>
      <c r="CQ361" s="163"/>
      <c r="CR361" s="163"/>
      <c r="CS361" s="163"/>
      <c r="CT361" s="163"/>
      <c r="CU361" s="163"/>
      <c r="CV361" s="163"/>
      <c r="CW361" s="163"/>
      <c r="CX361" s="163"/>
      <c r="CY361" s="163"/>
      <c r="CZ361" s="163"/>
      <c r="DA361" s="163"/>
      <c r="DB361" s="163"/>
      <c r="DC361" s="163"/>
      <c r="DD361" s="163"/>
      <c r="DE361" s="163"/>
      <c r="DF361" s="163"/>
      <c r="DG361" s="163"/>
      <c r="DH361" s="163"/>
      <c r="DI361" s="163"/>
      <c r="DJ361" s="163"/>
      <c r="DK361" s="163"/>
      <c r="DL361" s="163"/>
      <c r="DM361" s="163"/>
      <c r="DN361" s="163"/>
      <c r="DO361" s="163"/>
      <c r="DP361" s="163"/>
      <c r="DQ361" s="163"/>
      <c r="DR361" s="163"/>
      <c r="DS361" s="163"/>
      <c r="DT361" s="163"/>
      <c r="DU361" s="163"/>
      <c r="DV361" s="163"/>
      <c r="DW361" s="163"/>
      <c r="DX361" s="163"/>
      <c r="DY361" s="163"/>
      <c r="DZ361" s="163"/>
      <c r="EA361" s="163"/>
      <c r="EB361" s="163"/>
      <c r="EC361" s="163"/>
      <c r="ED361" s="163"/>
      <c r="EE361" s="163"/>
      <c r="EF361" s="163"/>
      <c r="EG361" s="163"/>
      <c r="EH361" s="163"/>
      <c r="EI361" s="163"/>
      <c r="EJ361" s="163"/>
      <c r="EK361" s="163"/>
      <c r="EL361" s="163"/>
      <c r="EM361" s="163"/>
      <c r="EN361" s="163"/>
      <c r="EO361" s="163"/>
      <c r="EP361" s="163"/>
      <c r="EQ361" s="163"/>
      <c r="ER361" s="163"/>
      <c r="ES361" s="163"/>
      <c r="ET361" s="163"/>
      <c r="EU361" s="163"/>
      <c r="EV361" s="163"/>
      <c r="EW361" s="163"/>
      <c r="EX361" s="163"/>
      <c r="EY361" s="163"/>
      <c r="EZ361" s="163"/>
      <c r="FA361" s="163"/>
      <c r="FB361" s="163"/>
      <c r="FC361" s="163"/>
      <c r="FD361" s="163"/>
      <c r="FE361" s="163"/>
      <c r="FF361" s="163"/>
      <c r="FG361" s="163"/>
      <c r="FH361" s="163"/>
      <c r="FI361" s="163"/>
      <c r="FJ361" s="163"/>
      <c r="FK361" s="163"/>
      <c r="FL361" s="163"/>
      <c r="FM361" s="163"/>
      <c r="FN361" s="163"/>
      <c r="FO361" s="163"/>
      <c r="FP361" s="163"/>
      <c r="FQ361" s="163"/>
      <c r="FR361" s="163"/>
      <c r="FS361" s="163"/>
      <c r="FT361" s="163"/>
      <c r="FU361" s="163"/>
      <c r="FV361" s="163"/>
      <c r="FW361" s="163"/>
      <c r="FX361" s="163"/>
      <c r="FY361" s="163"/>
      <c r="FZ361" s="163"/>
      <c r="GA361" s="163"/>
      <c r="GB361" s="163"/>
      <c r="GC361" s="163"/>
      <c r="GD361" s="163"/>
      <c r="GE361" s="163"/>
      <c r="GF361" s="163"/>
      <c r="GG361" s="163"/>
      <c r="GH361" s="163"/>
      <c r="GI361" s="163"/>
      <c r="GJ361" s="163"/>
      <c r="GK361" s="163"/>
      <c r="GL361" s="163"/>
      <c r="GM361" s="163"/>
      <c r="GN361" s="163"/>
      <c r="GO361" s="163"/>
      <c r="GP361" s="163"/>
      <c r="GQ361" s="163"/>
      <c r="GR361" s="163"/>
      <c r="GS361" s="163"/>
      <c r="GT361" s="163"/>
      <c r="GU361" s="163"/>
      <c r="GV361" s="163"/>
      <c r="GW361" s="163"/>
      <c r="GX361" s="163"/>
      <c r="GY361" s="163"/>
      <c r="GZ361" s="163"/>
      <c r="HA361" s="163"/>
      <c r="HB361" s="163"/>
      <c r="HC361" s="163"/>
      <c r="HD361" s="163"/>
      <c r="HE361" s="163"/>
      <c r="HF361" s="163"/>
    </row>
    <row r="362" spans="1:214" outlineLevel="1" x14ac:dyDescent="0.2">
      <c r="A362" s="163"/>
      <c r="B362" s="177" t="s">
        <v>249</v>
      </c>
      <c r="C362" s="173">
        <v>2015</v>
      </c>
      <c r="D362" s="163"/>
      <c r="E362" s="163" t="s">
        <v>142</v>
      </c>
      <c r="F362" s="163"/>
      <c r="G362" s="163"/>
      <c r="H362" s="163"/>
      <c r="I362" s="163"/>
      <c r="J362" s="195">
        <f>IF(AND(J$16=2017,$C362&lt;J$16),J$44/10,IF(J$16=$C362,J$44-SUM(J$354:J361),IF(J$16-$C362&lt;10,I362,0)))</f>
        <v>314708138.58288431</v>
      </c>
      <c r="K362" s="195">
        <f>IF(AND(K$16=2017,$C362&lt;K$16),K$44/10,IF(K$16=$C362,K$44-SUM(K$354:K361),IF(K$16-$C362&lt;10,J362,0)))</f>
        <v>314708138.58288431</v>
      </c>
      <c r="L362" s="195">
        <f>IF(AND(L$16=2017,$C362&lt;L$16),L$44/10,IF(L$16=$C362,L$44-SUM(L$354:L361),IF(L$16-$C362&lt;10,K362,0)))</f>
        <v>314708138.58288431</v>
      </c>
      <c r="M362" s="195">
        <f>IF(AND(M$16=2017,$C362&lt;M$16),M$44/10,IF(M$16=$C362,M$44-SUM(M$354:M361),IF(M$16-$C362&lt;10,L362,0)))</f>
        <v>314708138.58288431</v>
      </c>
      <c r="N362" s="195">
        <f>IF(AND(N$16=2017,$C362&lt;N$16),N$44/10,IF(N$16=$C362,N$44-SUM(N$354:N361),IF(N$16-$C362&lt;10,M362,0)))</f>
        <v>314708138.58288431</v>
      </c>
      <c r="O362" s="195">
        <f>IF(AND(O$16=2017,$C362&lt;O$16),O$44/10,IF(O$16=$C362,O$44-SUM(O$354:O361),IF(O$16-$C362&lt;10,N362,0)))</f>
        <v>314708138.58288431</v>
      </c>
      <c r="P362" s="195">
        <f>IF(AND(P$16=2017,$C362&lt;P$16),P$44/10,IF(P$16=$C362,P$44-SUM(P$354:P361),IF(P$16-$C362&lt;10,O362,0)))</f>
        <v>314708138.58288431</v>
      </c>
      <c r="Q362" s="195">
        <f>IF(AND(Q$16=2017,$C362&lt;Q$16),Q$44/10,IF(Q$16=$C362,Q$44-SUM(Q$354:Q361),IF(Q$16-$C362&lt;10,P362,0)))</f>
        <v>314708138.58288431</v>
      </c>
      <c r="R362" s="195">
        <f>IF(AND(R$16=2017,$C362&lt;R$16),R$44/10,IF(R$16=$C362,R$44-SUM(R$354:R361),IF(R$16-$C362&lt;10,Q362,0)))</f>
        <v>0</v>
      </c>
      <c r="S362" s="195">
        <f>IF(AND(S$16=2017,$C362&lt;S$16),S$44/10,IF(S$16=$C362,S$44-SUM(S$354:S361),IF(S$16-$C362&lt;10,R362,0)))</f>
        <v>0</v>
      </c>
      <c r="T362" s="195">
        <f>IF(AND(T$16=2017,$C362&lt;T$16),T$44/10,IF(T$16=$C362,T$44-SUM(T$354:T361),IF(T$16-$C362&lt;10,S362,0)))</f>
        <v>0</v>
      </c>
      <c r="U362" s="195">
        <f>IF(AND(U$16=2017,$C362&lt;U$16),U$44/10,IF(U$16=$C362,U$44-SUM(U$354:U361),IF(U$16-$C362&lt;10,T362,0)))</f>
        <v>0</v>
      </c>
      <c r="V362" s="195">
        <f>IF(AND(V$16=2017,$C362&lt;V$16),V$44/10,IF(V$16=$C362,V$44-SUM(V$354:V361),IF(V$16-$C362&lt;10,U362,0)))</f>
        <v>0</v>
      </c>
      <c r="W362" s="195">
        <f>IF(AND(W$16=2017,$C362&lt;W$16),W$44/10,IF(W$16=$C362,W$44-SUM(W$354:W361),IF(W$16-$C362&lt;10,V362,0)))</f>
        <v>0</v>
      </c>
      <c r="X362" s="195">
        <f>IF(AND(X$16=2017,$C362&lt;X$16),X$44/10,IF(X$16=$C362,X$44-SUM(X$354:X361),IF(X$16-$C362&lt;10,W362,0)))</f>
        <v>0</v>
      </c>
      <c r="Y362" s="163"/>
      <c r="Z362" s="163"/>
      <c r="AA362" s="163"/>
      <c r="AB362" s="163"/>
      <c r="AC362" s="163"/>
      <c r="AD362" s="163"/>
      <c r="AE362" s="163"/>
      <c r="AF362" s="163"/>
      <c r="AG362" s="163"/>
      <c r="AH362" s="163"/>
      <c r="AI362" s="163"/>
      <c r="AJ362" s="163"/>
      <c r="AK362" s="163"/>
      <c r="AL362" s="163"/>
      <c r="AM362" s="163"/>
      <c r="AN362" s="163"/>
      <c r="AO362" s="163"/>
      <c r="AP362" s="163"/>
      <c r="AQ362" s="163"/>
      <c r="AR362" s="163"/>
      <c r="AS362" s="163"/>
      <c r="AT362" s="163"/>
      <c r="AU362" s="163"/>
      <c r="AV362" s="163"/>
      <c r="AW362" s="163"/>
      <c r="AX362" s="163"/>
      <c r="AY362" s="163"/>
      <c r="AZ362" s="163"/>
      <c r="BA362" s="163"/>
      <c r="BB362" s="163"/>
      <c r="BC362" s="163"/>
      <c r="BD362" s="163"/>
      <c r="BE362" s="163"/>
      <c r="BF362" s="163"/>
      <c r="BG362" s="163"/>
      <c r="BH362" s="163"/>
      <c r="BI362" s="163"/>
      <c r="BJ362" s="163"/>
      <c r="BK362" s="163"/>
      <c r="BL362" s="163"/>
      <c r="BM362" s="163"/>
      <c r="BN362" s="163"/>
      <c r="BO362" s="163"/>
      <c r="BP362" s="163"/>
      <c r="BQ362" s="163"/>
      <c r="BR362" s="163"/>
      <c r="BS362" s="163"/>
      <c r="BT362" s="163"/>
      <c r="BU362" s="163"/>
      <c r="BV362" s="163"/>
      <c r="BW362" s="163"/>
      <c r="BX362" s="163"/>
      <c r="BY362" s="163"/>
      <c r="BZ362" s="163"/>
      <c r="CA362" s="163"/>
      <c r="CB362" s="163"/>
      <c r="CC362" s="163"/>
      <c r="CD362" s="163"/>
      <c r="CE362" s="163"/>
      <c r="CF362" s="163"/>
      <c r="CG362" s="163"/>
      <c r="CH362" s="163"/>
      <c r="CI362" s="163"/>
      <c r="CJ362" s="163"/>
      <c r="CK362" s="163"/>
      <c r="CL362" s="163"/>
      <c r="CM362" s="163"/>
      <c r="CN362" s="163"/>
      <c r="CO362" s="163"/>
      <c r="CP362" s="163"/>
      <c r="CQ362" s="163"/>
      <c r="CR362" s="163"/>
      <c r="CS362" s="163"/>
      <c r="CT362" s="163"/>
      <c r="CU362" s="163"/>
      <c r="CV362" s="163"/>
      <c r="CW362" s="163"/>
      <c r="CX362" s="163"/>
      <c r="CY362" s="163"/>
      <c r="CZ362" s="163"/>
      <c r="DA362" s="163"/>
      <c r="DB362" s="163"/>
      <c r="DC362" s="163"/>
      <c r="DD362" s="163"/>
      <c r="DE362" s="163"/>
      <c r="DF362" s="163"/>
      <c r="DG362" s="163"/>
      <c r="DH362" s="163"/>
      <c r="DI362" s="163"/>
      <c r="DJ362" s="163"/>
      <c r="DK362" s="163"/>
      <c r="DL362" s="163"/>
      <c r="DM362" s="163"/>
      <c r="DN362" s="163"/>
      <c r="DO362" s="163"/>
      <c r="DP362" s="163"/>
      <c r="DQ362" s="163"/>
      <c r="DR362" s="163"/>
      <c r="DS362" s="163"/>
      <c r="DT362" s="163"/>
      <c r="DU362" s="163"/>
      <c r="DV362" s="163"/>
      <c r="DW362" s="163"/>
      <c r="DX362" s="163"/>
      <c r="DY362" s="163"/>
      <c r="DZ362" s="163"/>
      <c r="EA362" s="163"/>
      <c r="EB362" s="163"/>
      <c r="EC362" s="163"/>
      <c r="ED362" s="163"/>
      <c r="EE362" s="163"/>
      <c r="EF362" s="163"/>
      <c r="EG362" s="163"/>
      <c r="EH362" s="163"/>
      <c r="EI362" s="163"/>
      <c r="EJ362" s="163"/>
      <c r="EK362" s="163"/>
      <c r="EL362" s="163"/>
      <c r="EM362" s="163"/>
      <c r="EN362" s="163"/>
      <c r="EO362" s="163"/>
      <c r="EP362" s="163"/>
      <c r="EQ362" s="163"/>
      <c r="ER362" s="163"/>
      <c r="ES362" s="163"/>
      <c r="ET362" s="163"/>
      <c r="EU362" s="163"/>
      <c r="EV362" s="163"/>
      <c r="EW362" s="163"/>
      <c r="EX362" s="163"/>
      <c r="EY362" s="163"/>
      <c r="EZ362" s="163"/>
      <c r="FA362" s="163"/>
      <c r="FB362" s="163"/>
      <c r="FC362" s="163"/>
      <c r="FD362" s="163"/>
      <c r="FE362" s="163"/>
      <c r="FF362" s="163"/>
      <c r="FG362" s="163"/>
      <c r="FH362" s="163"/>
      <c r="FI362" s="163"/>
      <c r="FJ362" s="163"/>
      <c r="FK362" s="163"/>
      <c r="FL362" s="163"/>
      <c r="FM362" s="163"/>
      <c r="FN362" s="163"/>
      <c r="FO362" s="163"/>
      <c r="FP362" s="163"/>
      <c r="FQ362" s="163"/>
      <c r="FR362" s="163"/>
      <c r="FS362" s="163"/>
      <c r="FT362" s="163"/>
      <c r="FU362" s="163"/>
      <c r="FV362" s="163"/>
      <c r="FW362" s="163"/>
      <c r="FX362" s="163"/>
      <c r="FY362" s="163"/>
      <c r="FZ362" s="163"/>
      <c r="GA362" s="163"/>
      <c r="GB362" s="163"/>
      <c r="GC362" s="163"/>
      <c r="GD362" s="163"/>
      <c r="GE362" s="163"/>
      <c r="GF362" s="163"/>
      <c r="GG362" s="163"/>
      <c r="GH362" s="163"/>
      <c r="GI362" s="163"/>
      <c r="GJ362" s="163"/>
      <c r="GK362" s="163"/>
      <c r="GL362" s="163"/>
      <c r="GM362" s="163"/>
      <c r="GN362" s="163"/>
      <c r="GO362" s="163"/>
      <c r="GP362" s="163"/>
      <c r="GQ362" s="163"/>
      <c r="GR362" s="163"/>
      <c r="GS362" s="163"/>
      <c r="GT362" s="163"/>
      <c r="GU362" s="163"/>
      <c r="GV362" s="163"/>
      <c r="GW362" s="163"/>
      <c r="GX362" s="163"/>
      <c r="GY362" s="163"/>
      <c r="GZ362" s="163"/>
      <c r="HA362" s="163"/>
      <c r="HB362" s="163"/>
      <c r="HC362" s="163"/>
      <c r="HD362" s="163"/>
      <c r="HE362" s="163"/>
      <c r="HF362" s="163"/>
    </row>
    <row r="363" spans="1:214" outlineLevel="1" x14ac:dyDescent="0.2">
      <c r="A363" s="163"/>
      <c r="B363" s="177" t="s">
        <v>249</v>
      </c>
      <c r="C363" s="177">
        <v>2016</v>
      </c>
      <c r="D363" s="163"/>
      <c r="E363" s="163" t="s">
        <v>142</v>
      </c>
      <c r="F363" s="163"/>
      <c r="G363" s="163"/>
      <c r="H363" s="163"/>
      <c r="I363" s="163"/>
      <c r="J363" s="195">
        <f>IF(AND(J$16=2017,$C363&lt;J$16),J$44/10,IF(J$16=$C363,J$44-SUM(J$354:J362),IF(J$16-$C363&lt;10,I363,0)))</f>
        <v>314708138.58288431</v>
      </c>
      <c r="K363" s="195">
        <f>IF(AND(K$16=2017,$C363&lt;K$16),K$44/10,IF(K$16=$C363,K$44-SUM(K$354:K362),IF(K$16-$C363&lt;10,J363,0)))</f>
        <v>314708138.58288431</v>
      </c>
      <c r="L363" s="195">
        <f>IF(AND(L$16=2017,$C363&lt;L$16),L$44/10,IF(L$16=$C363,L$44-SUM(L$354:L362),IF(L$16-$C363&lt;10,K363,0)))</f>
        <v>314708138.58288431</v>
      </c>
      <c r="M363" s="195">
        <f>IF(AND(M$16=2017,$C363&lt;M$16),M$44/10,IF(M$16=$C363,M$44-SUM(M$354:M362),IF(M$16-$C363&lt;10,L363,0)))</f>
        <v>314708138.58288431</v>
      </c>
      <c r="N363" s="195">
        <f>IF(AND(N$16=2017,$C363&lt;N$16),N$44/10,IF(N$16=$C363,N$44-SUM(N$354:N362),IF(N$16-$C363&lt;10,M363,0)))</f>
        <v>314708138.58288431</v>
      </c>
      <c r="O363" s="195">
        <f>IF(AND(O$16=2017,$C363&lt;O$16),O$44/10,IF(O$16=$C363,O$44-SUM(O$354:O362),IF(O$16-$C363&lt;10,N363,0)))</f>
        <v>314708138.58288431</v>
      </c>
      <c r="P363" s="195">
        <f>IF(AND(P$16=2017,$C363&lt;P$16),P$44/10,IF(P$16=$C363,P$44-SUM(P$354:P362),IF(P$16-$C363&lt;10,O363,0)))</f>
        <v>314708138.58288431</v>
      </c>
      <c r="Q363" s="195">
        <f>IF(AND(Q$16=2017,$C363&lt;Q$16),Q$44/10,IF(Q$16=$C363,Q$44-SUM(Q$354:Q362),IF(Q$16-$C363&lt;10,P363,0)))</f>
        <v>314708138.58288431</v>
      </c>
      <c r="R363" s="195">
        <f>IF(AND(R$16=2017,$C363&lt;R$16),R$44/10,IF(R$16=$C363,R$44-SUM(R$354:R362),IF(R$16-$C363&lt;10,Q363,0)))</f>
        <v>314708138.58288431</v>
      </c>
      <c r="S363" s="195">
        <f>IF(AND(S$16=2017,$C363&lt;S$16),S$44/10,IF(S$16=$C363,S$44-SUM(S$354:S362),IF(S$16-$C363&lt;10,R363,0)))</f>
        <v>0</v>
      </c>
      <c r="T363" s="195">
        <f>IF(AND(T$16=2017,$C363&lt;T$16),T$44/10,IF(T$16=$C363,T$44-SUM(T$354:T362),IF(T$16-$C363&lt;10,S363,0)))</f>
        <v>0</v>
      </c>
      <c r="U363" s="195">
        <f>IF(AND(U$16=2017,$C363&lt;U$16),U$44/10,IF(U$16=$C363,U$44-SUM(U$354:U362),IF(U$16-$C363&lt;10,T363,0)))</f>
        <v>0</v>
      </c>
      <c r="V363" s="195">
        <f>IF(AND(V$16=2017,$C363&lt;V$16),V$44/10,IF(V$16=$C363,V$44-SUM(V$354:V362),IF(V$16-$C363&lt;10,U363,0)))</f>
        <v>0</v>
      </c>
      <c r="W363" s="195">
        <f>IF(AND(W$16=2017,$C363&lt;W$16),W$44/10,IF(W$16=$C363,W$44-SUM(W$354:W362),IF(W$16-$C363&lt;10,V363,0)))</f>
        <v>0</v>
      </c>
      <c r="X363" s="195">
        <f>IF(AND(X$16=2017,$C363&lt;X$16),X$44/10,IF(X$16=$C363,X$44-SUM(X$354:X362),IF(X$16-$C363&lt;10,W363,0)))</f>
        <v>0</v>
      </c>
      <c r="Y363" s="163"/>
      <c r="Z363" s="163"/>
      <c r="AA363" s="163"/>
      <c r="AB363" s="163"/>
      <c r="AC363" s="163"/>
      <c r="AD363" s="163"/>
      <c r="AE363" s="163"/>
      <c r="AF363" s="163"/>
      <c r="AG363" s="163"/>
      <c r="AH363" s="163"/>
      <c r="AI363" s="163"/>
      <c r="AJ363" s="163"/>
      <c r="AK363" s="163"/>
      <c r="AL363" s="163"/>
      <c r="AM363" s="163"/>
      <c r="AN363" s="163"/>
      <c r="AO363" s="163"/>
      <c r="AP363" s="163"/>
      <c r="AQ363" s="163"/>
      <c r="AR363" s="163"/>
      <c r="AS363" s="163"/>
      <c r="AT363" s="163"/>
      <c r="AU363" s="163"/>
      <c r="AV363" s="163"/>
      <c r="AW363" s="163"/>
      <c r="AX363" s="163"/>
      <c r="AY363" s="163"/>
      <c r="AZ363" s="163"/>
      <c r="BA363" s="163"/>
      <c r="BB363" s="163"/>
      <c r="BC363" s="163"/>
      <c r="BD363" s="163"/>
      <c r="BE363" s="163"/>
      <c r="BF363" s="163"/>
      <c r="BG363" s="163"/>
      <c r="BH363" s="163"/>
      <c r="BI363" s="163"/>
      <c r="BJ363" s="163"/>
      <c r="BK363" s="163"/>
      <c r="BL363" s="163"/>
      <c r="BM363" s="163"/>
      <c r="BN363" s="163"/>
      <c r="BO363" s="163"/>
      <c r="BP363" s="163"/>
      <c r="BQ363" s="163"/>
      <c r="BR363" s="163"/>
      <c r="BS363" s="163"/>
      <c r="BT363" s="163"/>
      <c r="BU363" s="163"/>
      <c r="BV363" s="163"/>
      <c r="BW363" s="163"/>
      <c r="BX363" s="163"/>
      <c r="BY363" s="163"/>
      <c r="BZ363" s="163"/>
      <c r="CA363" s="163"/>
      <c r="CB363" s="163"/>
      <c r="CC363" s="163"/>
      <c r="CD363" s="163"/>
      <c r="CE363" s="163"/>
      <c r="CF363" s="163"/>
      <c r="CG363" s="163"/>
      <c r="CH363" s="163"/>
      <c r="CI363" s="163"/>
      <c r="CJ363" s="163"/>
      <c r="CK363" s="163"/>
      <c r="CL363" s="163"/>
      <c r="CM363" s="163"/>
      <c r="CN363" s="163"/>
      <c r="CO363" s="163"/>
      <c r="CP363" s="163"/>
      <c r="CQ363" s="163"/>
      <c r="CR363" s="163"/>
      <c r="CS363" s="163"/>
      <c r="CT363" s="163"/>
      <c r="CU363" s="163"/>
      <c r="CV363" s="163"/>
      <c r="CW363" s="163"/>
      <c r="CX363" s="163"/>
      <c r="CY363" s="163"/>
      <c r="CZ363" s="163"/>
      <c r="DA363" s="163"/>
      <c r="DB363" s="163"/>
      <c r="DC363" s="163"/>
      <c r="DD363" s="163"/>
      <c r="DE363" s="163"/>
      <c r="DF363" s="163"/>
      <c r="DG363" s="163"/>
      <c r="DH363" s="163"/>
      <c r="DI363" s="163"/>
      <c r="DJ363" s="163"/>
      <c r="DK363" s="163"/>
      <c r="DL363" s="163"/>
      <c r="DM363" s="163"/>
      <c r="DN363" s="163"/>
      <c r="DO363" s="163"/>
      <c r="DP363" s="163"/>
      <c r="DQ363" s="163"/>
      <c r="DR363" s="163"/>
      <c r="DS363" s="163"/>
      <c r="DT363" s="163"/>
      <c r="DU363" s="163"/>
      <c r="DV363" s="163"/>
      <c r="DW363" s="163"/>
      <c r="DX363" s="163"/>
      <c r="DY363" s="163"/>
      <c r="DZ363" s="163"/>
      <c r="EA363" s="163"/>
      <c r="EB363" s="163"/>
      <c r="EC363" s="163"/>
      <c r="ED363" s="163"/>
      <c r="EE363" s="163"/>
      <c r="EF363" s="163"/>
      <c r="EG363" s="163"/>
      <c r="EH363" s="163"/>
      <c r="EI363" s="163"/>
      <c r="EJ363" s="163"/>
      <c r="EK363" s="163"/>
      <c r="EL363" s="163"/>
      <c r="EM363" s="163"/>
      <c r="EN363" s="163"/>
      <c r="EO363" s="163"/>
      <c r="EP363" s="163"/>
      <c r="EQ363" s="163"/>
      <c r="ER363" s="163"/>
      <c r="ES363" s="163"/>
      <c r="ET363" s="163"/>
      <c r="EU363" s="163"/>
      <c r="EV363" s="163"/>
      <c r="EW363" s="163"/>
      <c r="EX363" s="163"/>
      <c r="EY363" s="163"/>
      <c r="EZ363" s="163"/>
      <c r="FA363" s="163"/>
      <c r="FB363" s="163"/>
      <c r="FC363" s="163"/>
      <c r="FD363" s="163"/>
      <c r="FE363" s="163"/>
      <c r="FF363" s="163"/>
      <c r="FG363" s="163"/>
      <c r="FH363" s="163"/>
      <c r="FI363" s="163"/>
      <c r="FJ363" s="163"/>
      <c r="FK363" s="163"/>
      <c r="FL363" s="163"/>
      <c r="FM363" s="163"/>
      <c r="FN363" s="163"/>
      <c r="FO363" s="163"/>
      <c r="FP363" s="163"/>
      <c r="FQ363" s="163"/>
      <c r="FR363" s="163"/>
      <c r="FS363" s="163"/>
      <c r="FT363" s="163"/>
      <c r="FU363" s="163"/>
      <c r="FV363" s="163"/>
      <c r="FW363" s="163"/>
      <c r="FX363" s="163"/>
      <c r="FY363" s="163"/>
      <c r="FZ363" s="163"/>
      <c r="GA363" s="163"/>
      <c r="GB363" s="163"/>
      <c r="GC363" s="163"/>
      <c r="GD363" s="163"/>
      <c r="GE363" s="163"/>
      <c r="GF363" s="163"/>
      <c r="GG363" s="163"/>
      <c r="GH363" s="163"/>
      <c r="GI363" s="163"/>
      <c r="GJ363" s="163"/>
      <c r="GK363" s="163"/>
      <c r="GL363" s="163"/>
      <c r="GM363" s="163"/>
      <c r="GN363" s="163"/>
      <c r="GO363" s="163"/>
      <c r="GP363" s="163"/>
      <c r="GQ363" s="163"/>
      <c r="GR363" s="163"/>
      <c r="GS363" s="163"/>
      <c r="GT363" s="163"/>
      <c r="GU363" s="163"/>
      <c r="GV363" s="163"/>
      <c r="GW363" s="163"/>
      <c r="GX363" s="163"/>
      <c r="GY363" s="163"/>
      <c r="GZ363" s="163"/>
      <c r="HA363" s="163"/>
      <c r="HB363" s="163"/>
      <c r="HC363" s="163"/>
      <c r="HD363" s="163"/>
      <c r="HE363" s="163"/>
      <c r="HF363" s="163"/>
    </row>
    <row r="364" spans="1:214" outlineLevel="1" x14ac:dyDescent="0.2">
      <c r="A364" s="163"/>
      <c r="B364" s="177" t="s">
        <v>249</v>
      </c>
      <c r="C364" s="173">
        <v>2017</v>
      </c>
      <c r="D364" s="163"/>
      <c r="E364" s="163" t="s">
        <v>142</v>
      </c>
      <c r="F364" s="163"/>
      <c r="G364" s="163"/>
      <c r="H364" s="163"/>
      <c r="I364" s="163"/>
      <c r="J364" s="195">
        <f>IF(AND(J$16=2017,$C364&lt;J$16),J$44/10,IF(J$16=$C364,J$44-SUM(J$354:J363),IF(J$16-$C364&lt;10,I364,0)))</f>
        <v>314708138.58288431</v>
      </c>
      <c r="K364" s="195">
        <f>IF(AND(K$16=2017,$C364&lt;K$16),K$44/10,IF(K$16=$C364,K$44-SUM(K$354:K363),IF(K$16-$C364&lt;10,J364,0)))</f>
        <v>314708138.58288431</v>
      </c>
      <c r="L364" s="195">
        <f>IF(AND(L$16=2017,$C364&lt;L$16),L$44/10,IF(L$16=$C364,L$44-SUM(L$354:L363),IF(L$16-$C364&lt;10,K364,0)))</f>
        <v>314708138.58288431</v>
      </c>
      <c r="M364" s="195">
        <f>IF(AND(M$16=2017,$C364&lt;M$16),M$44/10,IF(M$16=$C364,M$44-SUM(M$354:M363),IF(M$16-$C364&lt;10,L364,0)))</f>
        <v>314708138.58288431</v>
      </c>
      <c r="N364" s="195">
        <f>IF(AND(N$16=2017,$C364&lt;N$16),N$44/10,IF(N$16=$C364,N$44-SUM(N$354:N363),IF(N$16-$C364&lt;10,M364,0)))</f>
        <v>314708138.58288431</v>
      </c>
      <c r="O364" s="195">
        <f>IF(AND(O$16=2017,$C364&lt;O$16),O$44/10,IF(O$16=$C364,O$44-SUM(O$354:O363),IF(O$16-$C364&lt;10,N364,0)))</f>
        <v>314708138.58288431</v>
      </c>
      <c r="P364" s="195">
        <f>IF(AND(P$16=2017,$C364&lt;P$16),P$44/10,IF(P$16=$C364,P$44-SUM(P$354:P363),IF(P$16-$C364&lt;10,O364,0)))</f>
        <v>314708138.58288431</v>
      </c>
      <c r="Q364" s="195">
        <f>IF(AND(Q$16=2017,$C364&lt;Q$16),Q$44/10,IF(Q$16=$C364,Q$44-SUM(Q$354:Q363),IF(Q$16-$C364&lt;10,P364,0)))</f>
        <v>314708138.58288431</v>
      </c>
      <c r="R364" s="195">
        <f>IF(AND(R$16=2017,$C364&lt;R$16),R$44/10,IF(R$16=$C364,R$44-SUM(R$354:R363),IF(R$16-$C364&lt;10,Q364,0)))</f>
        <v>314708138.58288431</v>
      </c>
      <c r="S364" s="195">
        <f>IF(AND(S$16=2017,$C364&lt;S$16),S$44/10,IF(S$16=$C364,S$44-SUM(S$354:S363),IF(S$16-$C364&lt;10,R364,0)))</f>
        <v>314708138.58288431</v>
      </c>
      <c r="T364" s="195">
        <f>IF(AND(T$16=2017,$C364&lt;T$16),T$44/10,IF(T$16=$C364,T$44-SUM(T$354:T363),IF(T$16-$C364&lt;10,S364,0)))</f>
        <v>0</v>
      </c>
      <c r="U364" s="195">
        <f>IF(AND(U$16=2017,$C364&lt;U$16),U$44/10,IF(U$16=$C364,U$44-SUM(U$354:U363),IF(U$16-$C364&lt;10,T364,0)))</f>
        <v>0</v>
      </c>
      <c r="V364" s="195">
        <f>IF(AND(V$16=2017,$C364&lt;V$16),V$44/10,IF(V$16=$C364,V$44-SUM(V$354:V363),IF(V$16-$C364&lt;10,U364,0)))</f>
        <v>0</v>
      </c>
      <c r="W364" s="195">
        <f>IF(AND(W$16=2017,$C364&lt;W$16),W$44/10,IF(W$16=$C364,W$44-SUM(W$354:W363),IF(W$16-$C364&lt;10,V364,0)))</f>
        <v>0</v>
      </c>
      <c r="X364" s="195">
        <f>IF(AND(X$16=2017,$C364&lt;X$16),X$44/10,IF(X$16=$C364,X$44-SUM(X$354:X363),IF(X$16-$C364&lt;10,W364,0)))</f>
        <v>0</v>
      </c>
      <c r="Y364" s="163"/>
      <c r="Z364" s="163"/>
      <c r="AA364" s="163"/>
      <c r="AB364" s="163"/>
      <c r="AC364" s="163"/>
      <c r="AD364" s="163"/>
      <c r="AE364" s="163"/>
      <c r="AF364" s="163"/>
      <c r="AG364" s="163"/>
      <c r="AH364" s="163"/>
      <c r="AI364" s="163"/>
      <c r="AJ364" s="163"/>
      <c r="AK364" s="163"/>
      <c r="AL364" s="163"/>
      <c r="AM364" s="163"/>
      <c r="AN364" s="163"/>
      <c r="AO364" s="163"/>
      <c r="AP364" s="163"/>
      <c r="AQ364" s="163"/>
      <c r="AR364" s="163"/>
      <c r="AS364" s="163"/>
      <c r="AT364" s="163"/>
      <c r="AU364" s="163"/>
      <c r="AV364" s="163"/>
      <c r="AW364" s="163"/>
      <c r="AX364" s="163"/>
      <c r="AY364" s="163"/>
      <c r="AZ364" s="163"/>
      <c r="BA364" s="163"/>
      <c r="BB364" s="163"/>
      <c r="BC364" s="163"/>
      <c r="BD364" s="163"/>
      <c r="BE364" s="163"/>
      <c r="BF364" s="163"/>
      <c r="BG364" s="163"/>
      <c r="BH364" s="163"/>
      <c r="BI364" s="163"/>
      <c r="BJ364" s="163"/>
      <c r="BK364" s="163"/>
      <c r="BL364" s="163"/>
      <c r="BM364" s="163"/>
      <c r="BN364" s="163"/>
      <c r="BO364" s="163"/>
      <c r="BP364" s="163"/>
      <c r="BQ364" s="163"/>
      <c r="BR364" s="163"/>
      <c r="BS364" s="163"/>
      <c r="BT364" s="163"/>
      <c r="BU364" s="163"/>
      <c r="BV364" s="163"/>
      <c r="BW364" s="163"/>
      <c r="BX364" s="163"/>
      <c r="BY364" s="163"/>
      <c r="BZ364" s="163"/>
      <c r="CA364" s="163"/>
      <c r="CB364" s="163"/>
      <c r="CC364" s="163"/>
      <c r="CD364" s="163"/>
      <c r="CE364" s="163"/>
      <c r="CF364" s="163"/>
      <c r="CG364" s="163"/>
      <c r="CH364" s="163"/>
      <c r="CI364" s="163"/>
      <c r="CJ364" s="163"/>
      <c r="CK364" s="163"/>
      <c r="CL364" s="163"/>
      <c r="CM364" s="163"/>
      <c r="CN364" s="163"/>
      <c r="CO364" s="163"/>
      <c r="CP364" s="163"/>
      <c r="CQ364" s="163"/>
      <c r="CR364" s="163"/>
      <c r="CS364" s="163"/>
      <c r="CT364" s="163"/>
      <c r="CU364" s="163"/>
      <c r="CV364" s="163"/>
      <c r="CW364" s="163"/>
      <c r="CX364" s="163"/>
      <c r="CY364" s="163"/>
      <c r="CZ364" s="163"/>
      <c r="DA364" s="163"/>
      <c r="DB364" s="163"/>
      <c r="DC364" s="163"/>
      <c r="DD364" s="163"/>
      <c r="DE364" s="163"/>
      <c r="DF364" s="163"/>
      <c r="DG364" s="163"/>
      <c r="DH364" s="163"/>
      <c r="DI364" s="163"/>
      <c r="DJ364" s="163"/>
      <c r="DK364" s="163"/>
      <c r="DL364" s="163"/>
      <c r="DM364" s="163"/>
      <c r="DN364" s="163"/>
      <c r="DO364" s="163"/>
      <c r="DP364" s="163"/>
      <c r="DQ364" s="163"/>
      <c r="DR364" s="163"/>
      <c r="DS364" s="163"/>
      <c r="DT364" s="163"/>
      <c r="DU364" s="163"/>
      <c r="DV364" s="163"/>
      <c r="DW364" s="163"/>
      <c r="DX364" s="163"/>
      <c r="DY364" s="163"/>
      <c r="DZ364" s="163"/>
      <c r="EA364" s="163"/>
      <c r="EB364" s="163"/>
      <c r="EC364" s="163"/>
      <c r="ED364" s="163"/>
      <c r="EE364" s="163"/>
      <c r="EF364" s="163"/>
      <c r="EG364" s="163"/>
      <c r="EH364" s="163"/>
      <c r="EI364" s="163"/>
      <c r="EJ364" s="163"/>
      <c r="EK364" s="163"/>
      <c r="EL364" s="163"/>
      <c r="EM364" s="163"/>
      <c r="EN364" s="163"/>
      <c r="EO364" s="163"/>
      <c r="EP364" s="163"/>
      <c r="EQ364" s="163"/>
      <c r="ER364" s="163"/>
      <c r="ES364" s="163"/>
      <c r="ET364" s="163"/>
      <c r="EU364" s="163"/>
      <c r="EV364" s="163"/>
      <c r="EW364" s="163"/>
      <c r="EX364" s="163"/>
      <c r="EY364" s="163"/>
      <c r="EZ364" s="163"/>
      <c r="FA364" s="163"/>
      <c r="FB364" s="163"/>
      <c r="FC364" s="163"/>
      <c r="FD364" s="163"/>
      <c r="FE364" s="163"/>
      <c r="FF364" s="163"/>
      <c r="FG364" s="163"/>
      <c r="FH364" s="163"/>
      <c r="FI364" s="163"/>
      <c r="FJ364" s="163"/>
      <c r="FK364" s="163"/>
      <c r="FL364" s="163"/>
      <c r="FM364" s="163"/>
      <c r="FN364" s="163"/>
      <c r="FO364" s="163"/>
      <c r="FP364" s="163"/>
      <c r="FQ364" s="163"/>
      <c r="FR364" s="163"/>
      <c r="FS364" s="163"/>
      <c r="FT364" s="163"/>
      <c r="FU364" s="163"/>
      <c r="FV364" s="163"/>
      <c r="FW364" s="163"/>
      <c r="FX364" s="163"/>
      <c r="FY364" s="163"/>
      <c r="FZ364" s="163"/>
      <c r="GA364" s="163"/>
      <c r="GB364" s="163"/>
      <c r="GC364" s="163"/>
      <c r="GD364" s="163"/>
      <c r="GE364" s="163"/>
      <c r="GF364" s="163"/>
      <c r="GG364" s="163"/>
      <c r="GH364" s="163"/>
      <c r="GI364" s="163"/>
      <c r="GJ364" s="163"/>
      <c r="GK364" s="163"/>
      <c r="GL364" s="163"/>
      <c r="GM364" s="163"/>
      <c r="GN364" s="163"/>
      <c r="GO364" s="163"/>
      <c r="GP364" s="163"/>
      <c r="GQ364" s="163"/>
      <c r="GR364" s="163"/>
      <c r="GS364" s="163"/>
      <c r="GT364" s="163"/>
      <c r="GU364" s="163"/>
      <c r="GV364" s="163"/>
      <c r="GW364" s="163"/>
      <c r="GX364" s="163"/>
      <c r="GY364" s="163"/>
      <c r="GZ364" s="163"/>
      <c r="HA364" s="163"/>
      <c r="HB364" s="163"/>
      <c r="HC364" s="163"/>
      <c r="HD364" s="163"/>
      <c r="HE364" s="163"/>
      <c r="HF364" s="163"/>
    </row>
    <row r="365" spans="1:214" outlineLevel="1" x14ac:dyDescent="0.2">
      <c r="A365" s="163"/>
      <c r="B365" s="177" t="s">
        <v>249</v>
      </c>
      <c r="C365" s="177">
        <v>2018</v>
      </c>
      <c r="D365" s="163"/>
      <c r="E365" s="163" t="s">
        <v>142</v>
      </c>
      <c r="F365" s="163"/>
      <c r="G365" s="163"/>
      <c r="H365" s="163"/>
      <c r="I365" s="163"/>
      <c r="J365" s="195">
        <f>IF(AND(J$16=2017,$C365&lt;J$16),J$44/10,IF(J$16=$C365,J$44-SUM(J$354:J364),IF(J$16-$C365&lt;10,I365,0)))</f>
        <v>0</v>
      </c>
      <c r="K365" s="195">
        <f>IF(AND(K$16=2017,$C365&lt;K$16),K$44/10,IF(K$16=$C365,K$44-SUM(K$354:K364),IF(K$16-$C365&lt;10,J365,0)))</f>
        <v>380068826.82402134</v>
      </c>
      <c r="L365" s="195">
        <f>IF(AND(L$16=2017,$C365&lt;L$16),L$44/10,IF(L$16=$C365,L$44-SUM(L$354:L364),IF(L$16-$C365&lt;10,K365,0)))</f>
        <v>380068826.82402134</v>
      </c>
      <c r="M365" s="195">
        <f>IF(AND(M$16=2017,$C365&lt;M$16),M$44/10,IF(M$16=$C365,M$44-SUM(M$354:M364),IF(M$16-$C365&lt;10,L365,0)))</f>
        <v>380068826.82402134</v>
      </c>
      <c r="N365" s="195">
        <f>IF(AND(N$16=2017,$C365&lt;N$16),N$44/10,IF(N$16=$C365,N$44-SUM(N$354:N364),IF(N$16-$C365&lt;10,M365,0)))</f>
        <v>380068826.82402134</v>
      </c>
      <c r="O365" s="195">
        <f>IF(AND(O$16=2017,$C365&lt;O$16),O$44/10,IF(O$16=$C365,O$44-SUM(O$354:O364),IF(O$16-$C365&lt;10,N365,0)))</f>
        <v>380068826.82402134</v>
      </c>
      <c r="P365" s="195">
        <f>IF(AND(P$16=2017,$C365&lt;P$16),P$44/10,IF(P$16=$C365,P$44-SUM(P$354:P364),IF(P$16-$C365&lt;10,O365,0)))</f>
        <v>380068826.82402134</v>
      </c>
      <c r="Q365" s="195">
        <f>IF(AND(Q$16=2017,$C365&lt;Q$16),Q$44/10,IF(Q$16=$C365,Q$44-SUM(Q$354:Q364),IF(Q$16-$C365&lt;10,P365,0)))</f>
        <v>380068826.82402134</v>
      </c>
      <c r="R365" s="195">
        <f>IF(AND(R$16=2017,$C365&lt;R$16),R$44/10,IF(R$16=$C365,R$44-SUM(R$354:R364),IF(R$16-$C365&lt;10,Q365,0)))</f>
        <v>380068826.82402134</v>
      </c>
      <c r="S365" s="195">
        <f>IF(AND(S$16=2017,$C365&lt;S$16),S$44/10,IF(S$16=$C365,S$44-SUM(S$354:S364),IF(S$16-$C365&lt;10,R365,0)))</f>
        <v>380068826.82402134</v>
      </c>
      <c r="T365" s="195">
        <f>IF(AND(T$16=2017,$C365&lt;T$16),T$44/10,IF(T$16=$C365,T$44-SUM(T$354:T364),IF(T$16-$C365&lt;10,S365,0)))</f>
        <v>380068826.82402134</v>
      </c>
      <c r="U365" s="195">
        <f>IF(AND(U$16=2017,$C365&lt;U$16),U$44/10,IF(U$16=$C365,U$44-SUM(U$354:U364),IF(U$16-$C365&lt;10,T365,0)))</f>
        <v>0</v>
      </c>
      <c r="V365" s="195">
        <f>IF(AND(V$16=2017,$C365&lt;V$16),V$44/10,IF(V$16=$C365,V$44-SUM(V$354:V364),IF(V$16-$C365&lt;10,U365,0)))</f>
        <v>0</v>
      </c>
      <c r="W365" s="195">
        <f>IF(AND(W$16=2017,$C365&lt;W$16),W$44/10,IF(W$16=$C365,W$44-SUM(W$354:W364),IF(W$16-$C365&lt;10,V365,0)))</f>
        <v>0</v>
      </c>
      <c r="X365" s="195">
        <f>IF(AND(X$16=2017,$C365&lt;X$16),X$44/10,IF(X$16=$C365,X$44-SUM(X$354:X364),IF(X$16-$C365&lt;10,W365,0)))</f>
        <v>0</v>
      </c>
      <c r="Y365" s="163"/>
      <c r="Z365" s="163"/>
      <c r="AA365" s="163"/>
      <c r="AB365" s="163"/>
      <c r="AC365" s="163"/>
      <c r="AD365" s="163"/>
      <c r="AE365" s="163"/>
      <c r="AF365" s="163"/>
      <c r="AG365" s="163"/>
      <c r="AH365" s="163"/>
      <c r="AI365" s="163"/>
      <c r="AJ365" s="163"/>
      <c r="AK365" s="163"/>
      <c r="AL365" s="163"/>
      <c r="AM365" s="163"/>
      <c r="AN365" s="163"/>
      <c r="AO365" s="163"/>
      <c r="AP365" s="163"/>
      <c r="AQ365" s="163"/>
      <c r="AR365" s="163"/>
      <c r="AS365" s="163"/>
      <c r="AT365" s="163"/>
      <c r="AU365" s="163"/>
      <c r="AV365" s="163"/>
      <c r="AW365" s="163"/>
      <c r="AX365" s="163"/>
      <c r="AY365" s="163"/>
      <c r="AZ365" s="163"/>
      <c r="BA365" s="163"/>
      <c r="BB365" s="163"/>
      <c r="BC365" s="163"/>
      <c r="BD365" s="163"/>
      <c r="BE365" s="163"/>
      <c r="BF365" s="163"/>
      <c r="BG365" s="163"/>
      <c r="BH365" s="163"/>
      <c r="BI365" s="163"/>
      <c r="BJ365" s="163"/>
      <c r="BK365" s="163"/>
      <c r="BL365" s="163"/>
      <c r="BM365" s="163"/>
      <c r="BN365" s="163"/>
      <c r="BO365" s="163"/>
      <c r="BP365" s="163"/>
      <c r="BQ365" s="163"/>
      <c r="BR365" s="163"/>
      <c r="BS365" s="163"/>
      <c r="BT365" s="163"/>
      <c r="BU365" s="163"/>
      <c r="BV365" s="163"/>
      <c r="BW365" s="163"/>
      <c r="BX365" s="163"/>
      <c r="BY365" s="163"/>
      <c r="BZ365" s="163"/>
      <c r="CA365" s="163"/>
      <c r="CB365" s="163"/>
      <c r="CC365" s="163"/>
      <c r="CD365" s="163"/>
      <c r="CE365" s="163"/>
      <c r="CF365" s="163"/>
      <c r="CG365" s="163"/>
      <c r="CH365" s="163"/>
      <c r="CI365" s="163"/>
      <c r="CJ365" s="163"/>
      <c r="CK365" s="163"/>
      <c r="CL365" s="163"/>
      <c r="CM365" s="163"/>
      <c r="CN365" s="163"/>
      <c r="CO365" s="163"/>
      <c r="CP365" s="163"/>
      <c r="CQ365" s="163"/>
      <c r="CR365" s="163"/>
      <c r="CS365" s="163"/>
      <c r="CT365" s="163"/>
      <c r="CU365" s="163"/>
      <c r="CV365" s="163"/>
      <c r="CW365" s="163"/>
      <c r="CX365" s="163"/>
      <c r="CY365" s="163"/>
      <c r="CZ365" s="163"/>
      <c r="DA365" s="163"/>
      <c r="DB365" s="163"/>
      <c r="DC365" s="163"/>
      <c r="DD365" s="163"/>
      <c r="DE365" s="163"/>
      <c r="DF365" s="163"/>
      <c r="DG365" s="163"/>
      <c r="DH365" s="163"/>
      <c r="DI365" s="163"/>
      <c r="DJ365" s="163"/>
      <c r="DK365" s="163"/>
      <c r="DL365" s="163"/>
      <c r="DM365" s="163"/>
      <c r="DN365" s="163"/>
      <c r="DO365" s="163"/>
      <c r="DP365" s="163"/>
      <c r="DQ365" s="163"/>
      <c r="DR365" s="163"/>
      <c r="DS365" s="163"/>
      <c r="DT365" s="163"/>
      <c r="DU365" s="163"/>
      <c r="DV365" s="163"/>
      <c r="DW365" s="163"/>
      <c r="DX365" s="163"/>
      <c r="DY365" s="163"/>
      <c r="DZ365" s="163"/>
      <c r="EA365" s="163"/>
      <c r="EB365" s="163"/>
      <c r="EC365" s="163"/>
      <c r="ED365" s="163"/>
      <c r="EE365" s="163"/>
      <c r="EF365" s="163"/>
      <c r="EG365" s="163"/>
      <c r="EH365" s="163"/>
      <c r="EI365" s="163"/>
      <c r="EJ365" s="163"/>
      <c r="EK365" s="163"/>
      <c r="EL365" s="163"/>
      <c r="EM365" s="163"/>
      <c r="EN365" s="163"/>
      <c r="EO365" s="163"/>
      <c r="EP365" s="163"/>
      <c r="EQ365" s="163"/>
      <c r="ER365" s="163"/>
      <c r="ES365" s="163"/>
      <c r="ET365" s="163"/>
      <c r="EU365" s="163"/>
      <c r="EV365" s="163"/>
      <c r="EW365" s="163"/>
      <c r="EX365" s="163"/>
      <c r="EY365" s="163"/>
      <c r="EZ365" s="163"/>
      <c r="FA365" s="163"/>
      <c r="FB365" s="163"/>
      <c r="FC365" s="163"/>
      <c r="FD365" s="163"/>
      <c r="FE365" s="163"/>
      <c r="FF365" s="163"/>
      <c r="FG365" s="163"/>
      <c r="FH365" s="163"/>
      <c r="FI365" s="163"/>
      <c r="FJ365" s="163"/>
      <c r="FK365" s="163"/>
      <c r="FL365" s="163"/>
      <c r="FM365" s="163"/>
      <c r="FN365" s="163"/>
      <c r="FO365" s="163"/>
      <c r="FP365" s="163"/>
      <c r="FQ365" s="163"/>
      <c r="FR365" s="163"/>
      <c r="FS365" s="163"/>
      <c r="FT365" s="163"/>
      <c r="FU365" s="163"/>
      <c r="FV365" s="163"/>
      <c r="FW365" s="163"/>
      <c r="FX365" s="163"/>
      <c r="FY365" s="163"/>
      <c r="FZ365" s="163"/>
      <c r="GA365" s="163"/>
      <c r="GB365" s="163"/>
      <c r="GC365" s="163"/>
      <c r="GD365" s="163"/>
      <c r="GE365" s="163"/>
      <c r="GF365" s="163"/>
      <c r="GG365" s="163"/>
      <c r="GH365" s="163"/>
      <c r="GI365" s="163"/>
      <c r="GJ365" s="163"/>
      <c r="GK365" s="163"/>
      <c r="GL365" s="163"/>
      <c r="GM365" s="163"/>
      <c r="GN365" s="163"/>
      <c r="GO365" s="163"/>
      <c r="GP365" s="163"/>
      <c r="GQ365" s="163"/>
      <c r="GR365" s="163"/>
      <c r="GS365" s="163"/>
      <c r="GT365" s="163"/>
      <c r="GU365" s="163"/>
      <c r="GV365" s="163"/>
      <c r="GW365" s="163"/>
      <c r="GX365" s="163"/>
      <c r="GY365" s="163"/>
      <c r="GZ365" s="163"/>
      <c r="HA365" s="163"/>
      <c r="HB365" s="163"/>
      <c r="HC365" s="163"/>
      <c r="HD365" s="163"/>
      <c r="HE365" s="163"/>
      <c r="HF365" s="163"/>
    </row>
    <row r="366" spans="1:214" outlineLevel="1" x14ac:dyDescent="0.2">
      <c r="A366" s="163"/>
      <c r="B366" s="177" t="s">
        <v>249</v>
      </c>
      <c r="C366" s="173">
        <v>2019</v>
      </c>
      <c r="D366" s="163"/>
      <c r="E366" s="163" t="s">
        <v>142</v>
      </c>
      <c r="F366" s="163"/>
      <c r="G366" s="163"/>
      <c r="H366" s="163"/>
      <c r="I366" s="163"/>
      <c r="J366" s="195">
        <f>IF(AND(J$16=2017,$C366&lt;J$16),J$44/10,IF(J$16=$C366,J$44-SUM(J$354:J365),IF(J$16-$C366&lt;10,I366,0)))</f>
        <v>0</v>
      </c>
      <c r="K366" s="195">
        <f>IF(AND(K$16=2017,$C366&lt;K$16),K$44/10,IF(K$16=$C366,K$44-SUM(K$354:K365),IF(K$16-$C366&lt;10,J366,0)))</f>
        <v>0</v>
      </c>
      <c r="L366" s="195">
        <f>IF(AND(L$16=2017,$C366&lt;L$16),L$44/10,IF(L$16=$C366,L$44-SUM(L$354:L365),IF(L$16-$C366&lt;10,K366,0)))</f>
        <v>432276660.04763985</v>
      </c>
      <c r="M366" s="195">
        <f>IF(AND(M$16=2017,$C366&lt;M$16),M$44/10,IF(M$16=$C366,M$44-SUM(M$354:M365),IF(M$16-$C366&lt;10,L366,0)))</f>
        <v>432276660.04763985</v>
      </c>
      <c r="N366" s="195">
        <f>IF(AND(N$16=2017,$C366&lt;N$16),N$44/10,IF(N$16=$C366,N$44-SUM(N$354:N365),IF(N$16-$C366&lt;10,M366,0)))</f>
        <v>432276660.04763985</v>
      </c>
      <c r="O366" s="195">
        <f>IF(AND(O$16=2017,$C366&lt;O$16),O$44/10,IF(O$16=$C366,O$44-SUM(O$354:O365),IF(O$16-$C366&lt;10,N366,0)))</f>
        <v>432276660.04763985</v>
      </c>
      <c r="P366" s="195">
        <f>IF(AND(P$16=2017,$C366&lt;P$16),P$44/10,IF(P$16=$C366,P$44-SUM(P$354:P365),IF(P$16-$C366&lt;10,O366,0)))</f>
        <v>432276660.04763985</v>
      </c>
      <c r="Q366" s="195">
        <f>IF(AND(Q$16=2017,$C366&lt;Q$16),Q$44/10,IF(Q$16=$C366,Q$44-SUM(Q$354:Q365),IF(Q$16-$C366&lt;10,P366,0)))</f>
        <v>432276660.04763985</v>
      </c>
      <c r="R366" s="195">
        <f>IF(AND(R$16=2017,$C366&lt;R$16),R$44/10,IF(R$16=$C366,R$44-SUM(R$354:R365),IF(R$16-$C366&lt;10,Q366,0)))</f>
        <v>432276660.04763985</v>
      </c>
      <c r="S366" s="195">
        <f>IF(AND(S$16=2017,$C366&lt;S$16),S$44/10,IF(S$16=$C366,S$44-SUM(S$354:S365),IF(S$16-$C366&lt;10,R366,0)))</f>
        <v>432276660.04763985</v>
      </c>
      <c r="T366" s="195">
        <f>IF(AND(T$16=2017,$C366&lt;T$16),T$44/10,IF(T$16=$C366,T$44-SUM(T$354:T365),IF(T$16-$C366&lt;10,S366,0)))</f>
        <v>432276660.04763985</v>
      </c>
      <c r="U366" s="195">
        <f>IF(AND(U$16=2017,$C366&lt;U$16),U$44/10,IF(U$16=$C366,U$44-SUM(U$354:U365),IF(U$16-$C366&lt;10,T366,0)))</f>
        <v>432276660.04763985</v>
      </c>
      <c r="V366" s="195">
        <f>IF(AND(V$16=2017,$C366&lt;V$16),V$44/10,IF(V$16=$C366,V$44-SUM(V$354:V365),IF(V$16-$C366&lt;10,U366,0)))</f>
        <v>0</v>
      </c>
      <c r="W366" s="195">
        <f>IF(AND(W$16=2017,$C366&lt;W$16),W$44/10,IF(W$16=$C366,W$44-SUM(W$354:W365),IF(W$16-$C366&lt;10,V366,0)))</f>
        <v>0</v>
      </c>
      <c r="X366" s="195">
        <f>IF(AND(X$16=2017,$C366&lt;X$16),X$44/10,IF(X$16=$C366,X$44-SUM(X$354:X365),IF(X$16-$C366&lt;10,W366,0)))</f>
        <v>0</v>
      </c>
      <c r="Y366" s="163"/>
      <c r="Z366" s="163"/>
      <c r="AA366" s="163"/>
      <c r="AB366" s="163"/>
      <c r="AC366" s="163"/>
      <c r="AD366" s="163"/>
      <c r="AE366" s="163"/>
      <c r="AF366" s="163"/>
      <c r="AG366" s="163"/>
      <c r="AH366" s="163"/>
      <c r="AI366" s="163"/>
      <c r="AJ366" s="163"/>
      <c r="AK366" s="163"/>
      <c r="AL366" s="163"/>
      <c r="AM366" s="163"/>
      <c r="AN366" s="163"/>
      <c r="AO366" s="163"/>
      <c r="AP366" s="163"/>
      <c r="AQ366" s="163"/>
      <c r="AR366" s="163"/>
      <c r="AS366" s="163"/>
      <c r="AT366" s="163"/>
      <c r="AU366" s="163"/>
      <c r="AV366" s="163"/>
      <c r="AW366" s="163"/>
      <c r="AX366" s="163"/>
      <c r="AY366" s="163"/>
      <c r="AZ366" s="163"/>
      <c r="BA366" s="163"/>
      <c r="BB366" s="163"/>
      <c r="BC366" s="163"/>
      <c r="BD366" s="163"/>
      <c r="BE366" s="163"/>
      <c r="BF366" s="163"/>
      <c r="BG366" s="163"/>
      <c r="BH366" s="163"/>
      <c r="BI366" s="163"/>
      <c r="BJ366" s="163"/>
      <c r="BK366" s="163"/>
      <c r="BL366" s="163"/>
      <c r="BM366" s="163"/>
      <c r="BN366" s="163"/>
      <c r="BO366" s="163"/>
      <c r="BP366" s="163"/>
      <c r="BQ366" s="163"/>
      <c r="BR366" s="163"/>
      <c r="BS366" s="163"/>
      <c r="BT366" s="163"/>
      <c r="BU366" s="163"/>
      <c r="BV366" s="163"/>
      <c r="BW366" s="163"/>
      <c r="BX366" s="163"/>
      <c r="BY366" s="163"/>
      <c r="BZ366" s="163"/>
      <c r="CA366" s="163"/>
      <c r="CB366" s="163"/>
      <c r="CC366" s="163"/>
      <c r="CD366" s="163"/>
      <c r="CE366" s="163"/>
      <c r="CF366" s="163"/>
      <c r="CG366" s="163"/>
      <c r="CH366" s="163"/>
      <c r="CI366" s="163"/>
      <c r="CJ366" s="163"/>
      <c r="CK366" s="163"/>
      <c r="CL366" s="163"/>
      <c r="CM366" s="163"/>
      <c r="CN366" s="163"/>
      <c r="CO366" s="163"/>
      <c r="CP366" s="163"/>
      <c r="CQ366" s="163"/>
      <c r="CR366" s="163"/>
      <c r="CS366" s="163"/>
      <c r="CT366" s="163"/>
      <c r="CU366" s="163"/>
      <c r="CV366" s="163"/>
      <c r="CW366" s="163"/>
      <c r="CX366" s="163"/>
      <c r="CY366" s="163"/>
      <c r="CZ366" s="163"/>
      <c r="DA366" s="163"/>
      <c r="DB366" s="163"/>
      <c r="DC366" s="163"/>
      <c r="DD366" s="163"/>
      <c r="DE366" s="163"/>
      <c r="DF366" s="163"/>
      <c r="DG366" s="163"/>
      <c r="DH366" s="163"/>
      <c r="DI366" s="163"/>
      <c r="DJ366" s="163"/>
      <c r="DK366" s="163"/>
      <c r="DL366" s="163"/>
      <c r="DM366" s="163"/>
      <c r="DN366" s="163"/>
      <c r="DO366" s="163"/>
      <c r="DP366" s="163"/>
      <c r="DQ366" s="163"/>
      <c r="DR366" s="163"/>
      <c r="DS366" s="163"/>
      <c r="DT366" s="163"/>
      <c r="DU366" s="163"/>
      <c r="DV366" s="163"/>
      <c r="DW366" s="163"/>
      <c r="DX366" s="163"/>
      <c r="DY366" s="163"/>
      <c r="DZ366" s="163"/>
      <c r="EA366" s="163"/>
      <c r="EB366" s="163"/>
      <c r="EC366" s="163"/>
      <c r="ED366" s="163"/>
      <c r="EE366" s="163"/>
      <c r="EF366" s="163"/>
      <c r="EG366" s="163"/>
      <c r="EH366" s="163"/>
      <c r="EI366" s="163"/>
      <c r="EJ366" s="163"/>
      <c r="EK366" s="163"/>
      <c r="EL366" s="163"/>
      <c r="EM366" s="163"/>
      <c r="EN366" s="163"/>
      <c r="EO366" s="163"/>
      <c r="EP366" s="163"/>
      <c r="EQ366" s="163"/>
      <c r="ER366" s="163"/>
      <c r="ES366" s="163"/>
      <c r="ET366" s="163"/>
      <c r="EU366" s="163"/>
      <c r="EV366" s="163"/>
      <c r="EW366" s="163"/>
      <c r="EX366" s="163"/>
      <c r="EY366" s="163"/>
      <c r="EZ366" s="163"/>
      <c r="FA366" s="163"/>
      <c r="FB366" s="163"/>
      <c r="FC366" s="163"/>
      <c r="FD366" s="163"/>
      <c r="FE366" s="163"/>
      <c r="FF366" s="163"/>
      <c r="FG366" s="163"/>
      <c r="FH366" s="163"/>
      <c r="FI366" s="163"/>
      <c r="FJ366" s="163"/>
      <c r="FK366" s="163"/>
      <c r="FL366" s="163"/>
      <c r="FM366" s="163"/>
      <c r="FN366" s="163"/>
      <c r="FO366" s="163"/>
      <c r="FP366" s="163"/>
      <c r="FQ366" s="163"/>
      <c r="FR366" s="163"/>
      <c r="FS366" s="163"/>
      <c r="FT366" s="163"/>
      <c r="FU366" s="163"/>
      <c r="FV366" s="163"/>
      <c r="FW366" s="163"/>
      <c r="FX366" s="163"/>
      <c r="FY366" s="163"/>
      <c r="FZ366" s="163"/>
      <c r="GA366" s="163"/>
      <c r="GB366" s="163"/>
      <c r="GC366" s="163"/>
      <c r="GD366" s="163"/>
      <c r="GE366" s="163"/>
      <c r="GF366" s="163"/>
      <c r="GG366" s="163"/>
      <c r="GH366" s="163"/>
      <c r="GI366" s="163"/>
      <c r="GJ366" s="163"/>
      <c r="GK366" s="163"/>
      <c r="GL366" s="163"/>
      <c r="GM366" s="163"/>
      <c r="GN366" s="163"/>
      <c r="GO366" s="163"/>
      <c r="GP366" s="163"/>
      <c r="GQ366" s="163"/>
      <c r="GR366" s="163"/>
      <c r="GS366" s="163"/>
      <c r="GT366" s="163"/>
      <c r="GU366" s="163"/>
      <c r="GV366" s="163"/>
      <c r="GW366" s="163"/>
      <c r="GX366" s="163"/>
      <c r="GY366" s="163"/>
      <c r="GZ366" s="163"/>
      <c r="HA366" s="163"/>
      <c r="HB366" s="163"/>
      <c r="HC366" s="163"/>
      <c r="HD366" s="163"/>
      <c r="HE366" s="163"/>
      <c r="HF366" s="163"/>
    </row>
    <row r="367" spans="1:214" outlineLevel="1" x14ac:dyDescent="0.2">
      <c r="A367" s="163"/>
      <c r="B367" s="177" t="s">
        <v>249</v>
      </c>
      <c r="C367" s="177">
        <v>2020</v>
      </c>
      <c r="D367" s="163"/>
      <c r="E367" s="163" t="s">
        <v>142</v>
      </c>
      <c r="F367" s="163"/>
      <c r="G367" s="163"/>
      <c r="H367" s="163"/>
      <c r="I367" s="163"/>
      <c r="J367" s="195">
        <f>IF(AND(J$16=2017,$C367&lt;J$16),J$44/10,IF(J$16=$C367,J$44-SUM(J$354:J366),IF(J$16-$C367&lt;10,I367,0)))</f>
        <v>0</v>
      </c>
      <c r="K367" s="195">
        <f>IF(AND(K$16=2017,$C367&lt;K$16),K$44/10,IF(K$16=$C367,K$44-SUM(K$354:K366),IF(K$16-$C367&lt;10,J367,0)))</f>
        <v>0</v>
      </c>
      <c r="L367" s="195">
        <f>IF(AND(L$16=2017,$C367&lt;L$16),L$44/10,IF(L$16=$C367,L$44-SUM(L$354:L366),IF(L$16-$C367&lt;10,K367,0)))</f>
        <v>0</v>
      </c>
      <c r="M367" s="195">
        <f>IF(AND(M$16=2017,$C367&lt;M$16),M$44/10,IF(M$16=$C367,M$44-SUM(M$354:M366),IF(M$16-$C367&lt;10,L367,0)))</f>
        <v>470741009.96254158</v>
      </c>
      <c r="N367" s="195">
        <f>IF(AND(N$16=2017,$C367&lt;N$16),N$44/10,IF(N$16=$C367,N$44-SUM(N$354:N366),IF(N$16-$C367&lt;10,M367,0)))</f>
        <v>470741009.96254158</v>
      </c>
      <c r="O367" s="195">
        <f>IF(AND(O$16=2017,$C367&lt;O$16),O$44/10,IF(O$16=$C367,O$44-SUM(O$354:O366),IF(O$16-$C367&lt;10,N367,0)))</f>
        <v>470741009.96254158</v>
      </c>
      <c r="P367" s="195">
        <f>IF(AND(P$16=2017,$C367&lt;P$16),P$44/10,IF(P$16=$C367,P$44-SUM(P$354:P366),IF(P$16-$C367&lt;10,O367,0)))</f>
        <v>470741009.96254158</v>
      </c>
      <c r="Q367" s="195">
        <f>IF(AND(Q$16=2017,$C367&lt;Q$16),Q$44/10,IF(Q$16=$C367,Q$44-SUM(Q$354:Q366),IF(Q$16-$C367&lt;10,P367,0)))</f>
        <v>470741009.96254158</v>
      </c>
      <c r="R367" s="195">
        <f>IF(AND(R$16=2017,$C367&lt;R$16),R$44/10,IF(R$16=$C367,R$44-SUM(R$354:R366),IF(R$16-$C367&lt;10,Q367,0)))</f>
        <v>470741009.96254158</v>
      </c>
      <c r="S367" s="195">
        <f>IF(AND(S$16=2017,$C367&lt;S$16),S$44/10,IF(S$16=$C367,S$44-SUM(S$354:S366),IF(S$16-$C367&lt;10,R367,0)))</f>
        <v>470741009.96254158</v>
      </c>
      <c r="T367" s="195">
        <f>IF(AND(T$16=2017,$C367&lt;T$16),T$44/10,IF(T$16=$C367,T$44-SUM(T$354:T366),IF(T$16-$C367&lt;10,S367,0)))</f>
        <v>470741009.96254158</v>
      </c>
      <c r="U367" s="195">
        <f>IF(AND(U$16=2017,$C367&lt;U$16),U$44/10,IF(U$16=$C367,U$44-SUM(U$354:U366),IF(U$16-$C367&lt;10,T367,0)))</f>
        <v>470741009.96254158</v>
      </c>
      <c r="V367" s="195">
        <f>IF(AND(V$16=2017,$C367&lt;V$16),V$44/10,IF(V$16=$C367,V$44-SUM(V$354:V366),IF(V$16-$C367&lt;10,U367,0)))</f>
        <v>470741009.96254158</v>
      </c>
      <c r="W367" s="195">
        <f>IF(AND(W$16=2017,$C367&lt;W$16),W$44/10,IF(W$16=$C367,W$44-SUM(W$354:W366),IF(W$16-$C367&lt;10,V367,0)))</f>
        <v>0</v>
      </c>
      <c r="X367" s="195">
        <f>IF(AND(X$16=2017,$C367&lt;X$16),X$44/10,IF(X$16=$C367,X$44-SUM(X$354:X366),IF(X$16-$C367&lt;10,W367,0)))</f>
        <v>0</v>
      </c>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3"/>
      <c r="AY367" s="163"/>
      <c r="AZ367" s="163"/>
      <c r="BA367" s="163"/>
      <c r="BB367" s="163"/>
      <c r="BC367" s="163"/>
      <c r="BD367" s="163"/>
      <c r="BE367" s="163"/>
      <c r="BF367" s="163"/>
      <c r="BG367" s="163"/>
      <c r="BH367" s="163"/>
      <c r="BI367" s="163"/>
      <c r="BJ367" s="163"/>
      <c r="BK367" s="163"/>
      <c r="BL367" s="163"/>
      <c r="BM367" s="163"/>
      <c r="BN367" s="163"/>
      <c r="BO367" s="163"/>
      <c r="BP367" s="163"/>
      <c r="BQ367" s="163"/>
      <c r="BR367" s="163"/>
      <c r="BS367" s="163"/>
      <c r="BT367" s="163"/>
      <c r="BU367" s="163"/>
      <c r="BV367" s="163"/>
      <c r="BW367" s="163"/>
      <c r="BX367" s="163"/>
      <c r="BY367" s="163"/>
      <c r="BZ367" s="163"/>
      <c r="CA367" s="163"/>
      <c r="CB367" s="163"/>
      <c r="CC367" s="163"/>
      <c r="CD367" s="163"/>
      <c r="CE367" s="163"/>
      <c r="CF367" s="163"/>
      <c r="CG367" s="163"/>
      <c r="CH367" s="163"/>
      <c r="CI367" s="163"/>
      <c r="CJ367" s="163"/>
      <c r="CK367" s="163"/>
      <c r="CL367" s="163"/>
      <c r="CM367" s="163"/>
      <c r="CN367" s="163"/>
      <c r="CO367" s="163"/>
      <c r="CP367" s="163"/>
      <c r="CQ367" s="163"/>
      <c r="CR367" s="163"/>
      <c r="CS367" s="163"/>
      <c r="CT367" s="163"/>
      <c r="CU367" s="163"/>
      <c r="CV367" s="163"/>
      <c r="CW367" s="163"/>
      <c r="CX367" s="163"/>
      <c r="CY367" s="163"/>
      <c r="CZ367" s="163"/>
      <c r="DA367" s="163"/>
      <c r="DB367" s="163"/>
      <c r="DC367" s="163"/>
      <c r="DD367" s="163"/>
      <c r="DE367" s="163"/>
      <c r="DF367" s="163"/>
      <c r="DG367" s="163"/>
      <c r="DH367" s="163"/>
      <c r="DI367" s="163"/>
      <c r="DJ367" s="163"/>
      <c r="DK367" s="163"/>
      <c r="DL367" s="163"/>
      <c r="DM367" s="163"/>
      <c r="DN367" s="163"/>
      <c r="DO367" s="163"/>
      <c r="DP367" s="163"/>
      <c r="DQ367" s="163"/>
      <c r="DR367" s="163"/>
      <c r="DS367" s="163"/>
      <c r="DT367" s="163"/>
      <c r="DU367" s="163"/>
      <c r="DV367" s="163"/>
      <c r="DW367" s="163"/>
      <c r="DX367" s="163"/>
      <c r="DY367" s="163"/>
      <c r="DZ367" s="163"/>
      <c r="EA367" s="163"/>
      <c r="EB367" s="163"/>
      <c r="EC367" s="163"/>
      <c r="ED367" s="163"/>
      <c r="EE367" s="163"/>
      <c r="EF367" s="163"/>
      <c r="EG367" s="163"/>
      <c r="EH367" s="163"/>
      <c r="EI367" s="163"/>
      <c r="EJ367" s="163"/>
      <c r="EK367" s="163"/>
      <c r="EL367" s="163"/>
      <c r="EM367" s="163"/>
      <c r="EN367" s="163"/>
      <c r="EO367" s="163"/>
      <c r="EP367" s="163"/>
      <c r="EQ367" s="163"/>
      <c r="ER367" s="163"/>
      <c r="ES367" s="163"/>
      <c r="ET367" s="163"/>
      <c r="EU367" s="163"/>
      <c r="EV367" s="163"/>
      <c r="EW367" s="163"/>
      <c r="EX367" s="163"/>
      <c r="EY367" s="163"/>
      <c r="EZ367" s="163"/>
      <c r="FA367" s="163"/>
      <c r="FB367" s="163"/>
      <c r="FC367" s="163"/>
      <c r="FD367" s="163"/>
      <c r="FE367" s="163"/>
      <c r="FF367" s="163"/>
      <c r="FG367" s="163"/>
      <c r="FH367" s="163"/>
      <c r="FI367" s="163"/>
      <c r="FJ367" s="163"/>
      <c r="FK367" s="163"/>
      <c r="FL367" s="163"/>
      <c r="FM367" s="163"/>
      <c r="FN367" s="163"/>
      <c r="FO367" s="163"/>
      <c r="FP367" s="163"/>
      <c r="FQ367" s="163"/>
      <c r="FR367" s="163"/>
      <c r="FS367" s="163"/>
      <c r="FT367" s="163"/>
      <c r="FU367" s="163"/>
      <c r="FV367" s="163"/>
      <c r="FW367" s="163"/>
      <c r="FX367" s="163"/>
      <c r="FY367" s="163"/>
      <c r="FZ367" s="163"/>
      <c r="GA367" s="163"/>
      <c r="GB367" s="163"/>
      <c r="GC367" s="163"/>
      <c r="GD367" s="163"/>
      <c r="GE367" s="163"/>
      <c r="GF367" s="163"/>
      <c r="GG367" s="163"/>
      <c r="GH367" s="163"/>
      <c r="GI367" s="163"/>
      <c r="GJ367" s="163"/>
      <c r="GK367" s="163"/>
      <c r="GL367" s="163"/>
      <c r="GM367" s="163"/>
      <c r="GN367" s="163"/>
      <c r="GO367" s="163"/>
      <c r="GP367" s="163"/>
      <c r="GQ367" s="163"/>
      <c r="GR367" s="163"/>
      <c r="GS367" s="163"/>
      <c r="GT367" s="163"/>
      <c r="GU367" s="163"/>
      <c r="GV367" s="163"/>
      <c r="GW367" s="163"/>
      <c r="GX367" s="163"/>
      <c r="GY367" s="163"/>
      <c r="GZ367" s="163"/>
      <c r="HA367" s="163"/>
      <c r="HB367" s="163"/>
      <c r="HC367" s="163"/>
      <c r="HD367" s="163"/>
      <c r="HE367" s="163"/>
      <c r="HF367" s="163"/>
    </row>
    <row r="368" spans="1:214" outlineLevel="1" x14ac:dyDescent="0.2">
      <c r="A368" s="163"/>
      <c r="B368" s="177" t="s">
        <v>249</v>
      </c>
      <c r="C368" s="173">
        <v>2021</v>
      </c>
      <c r="D368" s="163"/>
      <c r="E368" s="163" t="s">
        <v>142</v>
      </c>
      <c r="F368" s="163"/>
      <c r="G368" s="163"/>
      <c r="H368" s="163"/>
      <c r="I368" s="163"/>
      <c r="J368" s="195">
        <f>IF(AND(J$16=2017,$C368&lt;J$16),J$44/10,IF(J$16=$C368,J$44-SUM(J$354:J367),IF(J$16-$C368&lt;10,I368,0)))</f>
        <v>0</v>
      </c>
      <c r="K368" s="195">
        <f>IF(AND(K$16=2017,$C368&lt;K$16),K$44/10,IF(K$16=$C368,K$44-SUM(K$354:K367),IF(K$16-$C368&lt;10,J368,0)))</f>
        <v>0</v>
      </c>
      <c r="L368" s="195">
        <f>IF(AND(L$16=2017,$C368&lt;L$16),L$44/10,IF(L$16=$C368,L$44-SUM(L$354:L367),IF(L$16-$C368&lt;10,K368,0)))</f>
        <v>0</v>
      </c>
      <c r="M368" s="195">
        <f>IF(AND(M$16=2017,$C368&lt;M$16),M$44/10,IF(M$16=$C368,M$44-SUM(M$354:M367),IF(M$16-$C368&lt;10,L368,0)))</f>
        <v>0</v>
      </c>
      <c r="N368" s="195">
        <f>IF(AND(N$16=2017,$C368&lt;N$16),N$44/10,IF(N$16=$C368,N$44-SUM(N$354:N367),IF(N$16-$C368&lt;10,M368,0)))</f>
        <v>834840767.68702841</v>
      </c>
      <c r="O368" s="195">
        <f>IF(AND(O$16=2017,$C368&lt;O$16),O$44/10,IF(O$16=$C368,O$44-SUM(O$354:O367),IF(O$16-$C368&lt;10,N368,0)))</f>
        <v>834840767.68702841</v>
      </c>
      <c r="P368" s="195">
        <f>IF(AND(P$16=2017,$C368&lt;P$16),P$44/10,IF(P$16=$C368,P$44-SUM(P$354:P367),IF(P$16-$C368&lt;10,O368,0)))</f>
        <v>834840767.68702841</v>
      </c>
      <c r="Q368" s="195">
        <f>IF(AND(Q$16=2017,$C368&lt;Q$16),Q$44/10,IF(Q$16=$C368,Q$44-SUM(Q$354:Q367),IF(Q$16-$C368&lt;10,P368,0)))</f>
        <v>834840767.68702841</v>
      </c>
      <c r="R368" s="195">
        <f>IF(AND(R$16=2017,$C368&lt;R$16),R$44/10,IF(R$16=$C368,R$44-SUM(R$354:R367),IF(R$16-$C368&lt;10,Q368,0)))</f>
        <v>834840767.68702841</v>
      </c>
      <c r="S368" s="195">
        <f>IF(AND(S$16=2017,$C368&lt;S$16),S$44/10,IF(S$16=$C368,S$44-SUM(S$354:S367),IF(S$16-$C368&lt;10,R368,0)))</f>
        <v>834840767.68702841</v>
      </c>
      <c r="T368" s="195">
        <f>IF(AND(T$16=2017,$C368&lt;T$16),T$44/10,IF(T$16=$C368,T$44-SUM(T$354:T367),IF(T$16-$C368&lt;10,S368,0)))</f>
        <v>834840767.68702841</v>
      </c>
      <c r="U368" s="195">
        <f>IF(AND(U$16=2017,$C368&lt;U$16),U$44/10,IF(U$16=$C368,U$44-SUM(U$354:U367),IF(U$16-$C368&lt;10,T368,0)))</f>
        <v>834840767.68702841</v>
      </c>
      <c r="V368" s="195">
        <f>IF(AND(V$16=2017,$C368&lt;V$16),V$44/10,IF(V$16=$C368,V$44-SUM(V$354:V367),IF(V$16-$C368&lt;10,U368,0)))</f>
        <v>834840767.68702841</v>
      </c>
      <c r="W368" s="195">
        <f>IF(AND(W$16=2017,$C368&lt;W$16),W$44/10,IF(W$16=$C368,W$44-SUM(W$354:W367),IF(W$16-$C368&lt;10,V368,0)))</f>
        <v>834840767.68702841</v>
      </c>
      <c r="X368" s="195">
        <f>IF(AND(X$16=2017,$C368&lt;X$16),X$44/10,IF(X$16=$C368,X$44-SUM(X$354:X367),IF(X$16-$C368&lt;10,W368,0)))</f>
        <v>0</v>
      </c>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3"/>
      <c r="AY368" s="163"/>
      <c r="AZ368" s="163"/>
      <c r="BA368" s="163"/>
      <c r="BB368" s="163"/>
      <c r="BC368" s="163"/>
      <c r="BD368" s="163"/>
      <c r="BE368" s="163"/>
      <c r="BF368" s="163"/>
      <c r="BG368" s="163"/>
      <c r="BH368" s="163"/>
      <c r="BI368" s="163"/>
      <c r="BJ368" s="163"/>
      <c r="BK368" s="163"/>
      <c r="BL368" s="163"/>
      <c r="BM368" s="163"/>
      <c r="BN368" s="163"/>
      <c r="BO368" s="163"/>
      <c r="BP368" s="163"/>
      <c r="BQ368" s="163"/>
      <c r="BR368" s="163"/>
      <c r="BS368" s="163"/>
      <c r="BT368" s="163"/>
      <c r="BU368" s="163"/>
      <c r="BV368" s="163"/>
      <c r="BW368" s="163"/>
      <c r="BX368" s="163"/>
      <c r="BY368" s="163"/>
      <c r="BZ368" s="163"/>
      <c r="CA368" s="163"/>
      <c r="CB368" s="163"/>
      <c r="CC368" s="163"/>
      <c r="CD368" s="163"/>
      <c r="CE368" s="163"/>
      <c r="CF368" s="163"/>
      <c r="CG368" s="163"/>
      <c r="CH368" s="163"/>
      <c r="CI368" s="163"/>
      <c r="CJ368" s="163"/>
      <c r="CK368" s="163"/>
      <c r="CL368" s="163"/>
      <c r="CM368" s="163"/>
      <c r="CN368" s="163"/>
      <c r="CO368" s="163"/>
      <c r="CP368" s="163"/>
      <c r="CQ368" s="163"/>
      <c r="CR368" s="163"/>
      <c r="CS368" s="163"/>
      <c r="CT368" s="163"/>
      <c r="CU368" s="163"/>
      <c r="CV368" s="163"/>
      <c r="CW368" s="163"/>
      <c r="CX368" s="163"/>
      <c r="CY368" s="163"/>
      <c r="CZ368" s="163"/>
      <c r="DA368" s="163"/>
      <c r="DB368" s="163"/>
      <c r="DC368" s="163"/>
      <c r="DD368" s="163"/>
      <c r="DE368" s="163"/>
      <c r="DF368" s="163"/>
      <c r="DG368" s="163"/>
      <c r="DH368" s="163"/>
      <c r="DI368" s="163"/>
      <c r="DJ368" s="163"/>
      <c r="DK368" s="163"/>
      <c r="DL368" s="163"/>
      <c r="DM368" s="163"/>
      <c r="DN368" s="163"/>
      <c r="DO368" s="163"/>
      <c r="DP368" s="163"/>
      <c r="DQ368" s="163"/>
      <c r="DR368" s="163"/>
      <c r="DS368" s="163"/>
      <c r="DT368" s="163"/>
      <c r="DU368" s="163"/>
      <c r="DV368" s="163"/>
      <c r="DW368" s="163"/>
      <c r="DX368" s="163"/>
      <c r="DY368" s="163"/>
      <c r="DZ368" s="163"/>
      <c r="EA368" s="163"/>
      <c r="EB368" s="163"/>
      <c r="EC368" s="163"/>
      <c r="ED368" s="163"/>
      <c r="EE368" s="163"/>
      <c r="EF368" s="163"/>
      <c r="EG368" s="163"/>
      <c r="EH368" s="163"/>
      <c r="EI368" s="163"/>
      <c r="EJ368" s="163"/>
      <c r="EK368" s="163"/>
      <c r="EL368" s="163"/>
      <c r="EM368" s="163"/>
      <c r="EN368" s="163"/>
      <c r="EO368" s="163"/>
      <c r="EP368" s="163"/>
      <c r="EQ368" s="163"/>
      <c r="ER368" s="163"/>
      <c r="ES368" s="163"/>
      <c r="ET368" s="163"/>
      <c r="EU368" s="163"/>
      <c r="EV368" s="163"/>
      <c r="EW368" s="163"/>
      <c r="EX368" s="163"/>
      <c r="EY368" s="163"/>
      <c r="EZ368" s="163"/>
      <c r="FA368" s="163"/>
      <c r="FB368" s="163"/>
      <c r="FC368" s="163"/>
      <c r="FD368" s="163"/>
      <c r="FE368" s="163"/>
      <c r="FF368" s="163"/>
      <c r="FG368" s="163"/>
      <c r="FH368" s="163"/>
      <c r="FI368" s="163"/>
      <c r="FJ368" s="163"/>
      <c r="FK368" s="163"/>
      <c r="FL368" s="163"/>
      <c r="FM368" s="163"/>
      <c r="FN368" s="163"/>
      <c r="FO368" s="163"/>
      <c r="FP368" s="163"/>
      <c r="FQ368" s="163"/>
      <c r="FR368" s="163"/>
      <c r="FS368" s="163"/>
      <c r="FT368" s="163"/>
      <c r="FU368" s="163"/>
      <c r="FV368" s="163"/>
      <c r="FW368" s="163"/>
      <c r="FX368" s="163"/>
      <c r="FY368" s="163"/>
      <c r="FZ368" s="163"/>
      <c r="GA368" s="163"/>
      <c r="GB368" s="163"/>
      <c r="GC368" s="163"/>
      <c r="GD368" s="163"/>
      <c r="GE368" s="163"/>
      <c r="GF368" s="163"/>
      <c r="GG368" s="163"/>
      <c r="GH368" s="163"/>
      <c r="GI368" s="163"/>
      <c r="GJ368" s="163"/>
      <c r="GK368" s="163"/>
      <c r="GL368" s="163"/>
      <c r="GM368" s="163"/>
      <c r="GN368" s="163"/>
      <c r="GO368" s="163"/>
      <c r="GP368" s="163"/>
      <c r="GQ368" s="163"/>
      <c r="GR368" s="163"/>
      <c r="GS368" s="163"/>
      <c r="GT368" s="163"/>
      <c r="GU368" s="163"/>
      <c r="GV368" s="163"/>
      <c r="GW368" s="163"/>
      <c r="GX368" s="163"/>
      <c r="GY368" s="163"/>
      <c r="GZ368" s="163"/>
      <c r="HA368" s="163"/>
      <c r="HB368" s="163"/>
      <c r="HC368" s="163"/>
      <c r="HD368" s="163"/>
      <c r="HE368" s="163"/>
      <c r="HF368" s="163"/>
    </row>
    <row r="369" spans="1:214" outlineLevel="1" x14ac:dyDescent="0.2">
      <c r="A369" s="163"/>
      <c r="B369" s="177" t="s">
        <v>249</v>
      </c>
      <c r="C369" s="177">
        <v>2022</v>
      </c>
      <c r="D369" s="163"/>
      <c r="E369" s="163" t="s">
        <v>142</v>
      </c>
      <c r="F369" s="163"/>
      <c r="G369" s="163"/>
      <c r="H369" s="163"/>
      <c r="I369" s="163"/>
      <c r="J369" s="195">
        <f>IF(AND(J$16=2017,$C369&lt;J$16),J$44/10,IF(J$16=$C369,J$44-SUM(J$354:J368),IF(J$16-$C369&lt;10,I369,0)))</f>
        <v>0</v>
      </c>
      <c r="K369" s="195">
        <f>IF(AND(K$16=2017,$C369&lt;K$16),K$44/10,IF(K$16=$C369,K$44-SUM(K$354:K368),IF(K$16-$C369&lt;10,J369,0)))</f>
        <v>0</v>
      </c>
      <c r="L369" s="195">
        <f>IF(AND(L$16=2017,$C369&lt;L$16),L$44/10,IF(L$16=$C369,L$44-SUM(L$354:L368),IF(L$16-$C369&lt;10,K369,0)))</f>
        <v>0</v>
      </c>
      <c r="M369" s="195">
        <f>IF(AND(M$16=2017,$C369&lt;M$16),M$44/10,IF(M$16=$C369,M$44-SUM(M$354:M368),IF(M$16-$C369&lt;10,L369,0)))</f>
        <v>0</v>
      </c>
      <c r="N369" s="195">
        <f>IF(AND(N$16=2017,$C369&lt;N$16),N$44/10,IF(N$16=$C369,N$44-SUM(N$354:N368),IF(N$16-$C369&lt;10,M369,0)))</f>
        <v>0</v>
      </c>
      <c r="O369" s="195">
        <f>IF(AND(O$16=2017,$C369&lt;O$16),O$44/10,IF(O$16=$C369,O$44-SUM(O$354:O368),IF(O$16-$C369&lt;10,N369,0)))</f>
        <v>471570482.42650604</v>
      </c>
      <c r="P369" s="195">
        <f>IF(AND(P$16=2017,$C369&lt;P$16),P$44/10,IF(P$16=$C369,P$44-SUM(P$354:P368),IF(P$16-$C369&lt;10,O369,0)))</f>
        <v>471570482.42650604</v>
      </c>
      <c r="Q369" s="195">
        <f>IF(AND(Q$16=2017,$C369&lt;Q$16),Q$44/10,IF(Q$16=$C369,Q$44-SUM(Q$354:Q368),IF(Q$16-$C369&lt;10,P369,0)))</f>
        <v>471570482.42650604</v>
      </c>
      <c r="R369" s="195">
        <f>IF(AND(R$16=2017,$C369&lt;R$16),R$44/10,IF(R$16=$C369,R$44-SUM(R$354:R368),IF(R$16-$C369&lt;10,Q369,0)))</f>
        <v>471570482.42650604</v>
      </c>
      <c r="S369" s="195">
        <f>IF(AND(S$16=2017,$C369&lt;S$16),S$44/10,IF(S$16=$C369,S$44-SUM(S$354:S368),IF(S$16-$C369&lt;10,R369,0)))</f>
        <v>471570482.42650604</v>
      </c>
      <c r="T369" s="195">
        <f>IF(AND(T$16=2017,$C369&lt;T$16),T$44/10,IF(T$16=$C369,T$44-SUM(T$354:T368),IF(T$16-$C369&lt;10,S369,0)))</f>
        <v>471570482.42650604</v>
      </c>
      <c r="U369" s="195">
        <f>IF(AND(U$16=2017,$C369&lt;U$16),U$44/10,IF(U$16=$C369,U$44-SUM(U$354:U368),IF(U$16-$C369&lt;10,T369,0)))</f>
        <v>471570482.42650604</v>
      </c>
      <c r="V369" s="195">
        <f>IF(AND(V$16=2017,$C369&lt;V$16),V$44/10,IF(V$16=$C369,V$44-SUM(V$354:V368),IF(V$16-$C369&lt;10,U369,0)))</f>
        <v>471570482.42650604</v>
      </c>
      <c r="W369" s="195">
        <f>IF(AND(W$16=2017,$C369&lt;W$16),W$44/10,IF(W$16=$C369,W$44-SUM(W$354:W368),IF(W$16-$C369&lt;10,V369,0)))</f>
        <v>471570482.42650604</v>
      </c>
      <c r="X369" s="195">
        <f>IF(AND(X$16=2017,$C369&lt;X$16),X$44/10,IF(X$16=$C369,X$44-SUM(X$354:X368),IF(X$16-$C369&lt;10,W369,0)))</f>
        <v>471570482.42650604</v>
      </c>
      <c r="Y369" s="163"/>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c r="AX369" s="163"/>
      <c r="AY369" s="163"/>
      <c r="AZ369" s="163"/>
      <c r="BA369" s="163"/>
      <c r="BB369" s="163"/>
      <c r="BC369" s="163"/>
      <c r="BD369" s="163"/>
      <c r="BE369" s="163"/>
      <c r="BF369" s="163"/>
      <c r="BG369" s="163"/>
      <c r="BH369" s="163"/>
      <c r="BI369" s="163"/>
      <c r="BJ369" s="163"/>
      <c r="BK369" s="163"/>
      <c r="BL369" s="163"/>
      <c r="BM369" s="163"/>
      <c r="BN369" s="163"/>
      <c r="BO369" s="163"/>
      <c r="BP369" s="163"/>
      <c r="BQ369" s="163"/>
      <c r="BR369" s="163"/>
      <c r="BS369" s="163"/>
      <c r="BT369" s="163"/>
      <c r="BU369" s="163"/>
      <c r="BV369" s="163"/>
      <c r="BW369" s="163"/>
      <c r="BX369" s="163"/>
      <c r="BY369" s="163"/>
      <c r="BZ369" s="163"/>
      <c r="CA369" s="163"/>
      <c r="CB369" s="163"/>
      <c r="CC369" s="163"/>
      <c r="CD369" s="163"/>
      <c r="CE369" s="163"/>
      <c r="CF369" s="163"/>
      <c r="CG369" s="163"/>
      <c r="CH369" s="163"/>
      <c r="CI369" s="163"/>
      <c r="CJ369" s="163"/>
      <c r="CK369" s="163"/>
      <c r="CL369" s="163"/>
      <c r="CM369" s="163"/>
      <c r="CN369" s="163"/>
      <c r="CO369" s="163"/>
      <c r="CP369" s="163"/>
      <c r="CQ369" s="163"/>
      <c r="CR369" s="163"/>
      <c r="CS369" s="163"/>
      <c r="CT369" s="163"/>
      <c r="CU369" s="163"/>
      <c r="CV369" s="163"/>
      <c r="CW369" s="163"/>
      <c r="CX369" s="163"/>
      <c r="CY369" s="163"/>
      <c r="CZ369" s="163"/>
      <c r="DA369" s="163"/>
      <c r="DB369" s="163"/>
      <c r="DC369" s="163"/>
      <c r="DD369" s="163"/>
      <c r="DE369" s="163"/>
      <c r="DF369" s="163"/>
      <c r="DG369" s="163"/>
      <c r="DH369" s="163"/>
      <c r="DI369" s="163"/>
      <c r="DJ369" s="163"/>
      <c r="DK369" s="163"/>
      <c r="DL369" s="163"/>
      <c r="DM369" s="163"/>
      <c r="DN369" s="163"/>
      <c r="DO369" s="163"/>
      <c r="DP369" s="163"/>
      <c r="DQ369" s="163"/>
      <c r="DR369" s="163"/>
      <c r="DS369" s="163"/>
      <c r="DT369" s="163"/>
      <c r="DU369" s="163"/>
      <c r="DV369" s="163"/>
      <c r="DW369" s="163"/>
      <c r="DX369" s="163"/>
      <c r="DY369" s="163"/>
      <c r="DZ369" s="163"/>
      <c r="EA369" s="163"/>
      <c r="EB369" s="163"/>
      <c r="EC369" s="163"/>
      <c r="ED369" s="163"/>
      <c r="EE369" s="163"/>
      <c r="EF369" s="163"/>
      <c r="EG369" s="163"/>
      <c r="EH369" s="163"/>
      <c r="EI369" s="163"/>
      <c r="EJ369" s="163"/>
      <c r="EK369" s="163"/>
      <c r="EL369" s="163"/>
      <c r="EM369" s="163"/>
      <c r="EN369" s="163"/>
      <c r="EO369" s="163"/>
      <c r="EP369" s="163"/>
      <c r="EQ369" s="163"/>
      <c r="ER369" s="163"/>
      <c r="ES369" s="163"/>
      <c r="ET369" s="163"/>
      <c r="EU369" s="163"/>
      <c r="EV369" s="163"/>
      <c r="EW369" s="163"/>
      <c r="EX369" s="163"/>
      <c r="EY369" s="163"/>
      <c r="EZ369" s="163"/>
      <c r="FA369" s="163"/>
      <c r="FB369" s="163"/>
      <c r="FC369" s="163"/>
      <c r="FD369" s="163"/>
      <c r="FE369" s="163"/>
      <c r="FF369" s="163"/>
      <c r="FG369" s="163"/>
      <c r="FH369" s="163"/>
      <c r="FI369" s="163"/>
      <c r="FJ369" s="163"/>
      <c r="FK369" s="163"/>
      <c r="FL369" s="163"/>
      <c r="FM369" s="163"/>
      <c r="FN369" s="163"/>
      <c r="FO369" s="163"/>
      <c r="FP369" s="163"/>
      <c r="FQ369" s="163"/>
      <c r="FR369" s="163"/>
      <c r="FS369" s="163"/>
      <c r="FT369" s="163"/>
      <c r="FU369" s="163"/>
      <c r="FV369" s="163"/>
      <c r="FW369" s="163"/>
      <c r="FX369" s="163"/>
      <c r="FY369" s="163"/>
      <c r="FZ369" s="163"/>
      <c r="GA369" s="163"/>
      <c r="GB369" s="163"/>
      <c r="GC369" s="163"/>
      <c r="GD369" s="163"/>
      <c r="GE369" s="163"/>
      <c r="GF369" s="163"/>
      <c r="GG369" s="163"/>
      <c r="GH369" s="163"/>
      <c r="GI369" s="163"/>
      <c r="GJ369" s="163"/>
      <c r="GK369" s="163"/>
      <c r="GL369" s="163"/>
      <c r="GM369" s="163"/>
      <c r="GN369" s="163"/>
      <c r="GO369" s="163"/>
      <c r="GP369" s="163"/>
      <c r="GQ369" s="163"/>
      <c r="GR369" s="163"/>
      <c r="GS369" s="163"/>
      <c r="GT369" s="163"/>
      <c r="GU369" s="163"/>
      <c r="GV369" s="163"/>
      <c r="GW369" s="163"/>
      <c r="GX369" s="163"/>
      <c r="GY369" s="163"/>
      <c r="GZ369" s="163"/>
      <c r="HA369" s="163"/>
      <c r="HB369" s="163"/>
      <c r="HC369" s="163"/>
      <c r="HD369" s="163"/>
      <c r="HE369" s="163"/>
      <c r="HF369" s="163"/>
    </row>
    <row r="370" spans="1:214" outlineLevel="1" x14ac:dyDescent="0.2">
      <c r="A370" s="163"/>
      <c r="B370" s="177" t="s">
        <v>249</v>
      </c>
      <c r="C370" s="173">
        <v>2023</v>
      </c>
      <c r="D370" s="163"/>
      <c r="E370" s="163" t="s">
        <v>142</v>
      </c>
      <c r="F370" s="163"/>
      <c r="G370" s="163"/>
      <c r="H370" s="163"/>
      <c r="I370" s="163"/>
      <c r="J370" s="195">
        <f>IF(AND(J$16=2017,$C370&lt;J$16),J$44/10,IF(J$16=$C370,J$44-SUM(J$354:J369),IF(J$16-$C370&lt;10,I370,0)))</f>
        <v>0</v>
      </c>
      <c r="K370" s="195">
        <f>IF(AND(K$16=2017,$C370&lt;K$16),K$44/10,IF(K$16=$C370,K$44-SUM(K$354:K369),IF(K$16-$C370&lt;10,J370,0)))</f>
        <v>0</v>
      </c>
      <c r="L370" s="195">
        <f>IF(AND(L$16=2017,$C370&lt;L$16),L$44/10,IF(L$16=$C370,L$44-SUM(L$354:L369),IF(L$16-$C370&lt;10,K370,0)))</f>
        <v>0</v>
      </c>
      <c r="M370" s="195">
        <f>IF(AND(M$16=2017,$C370&lt;M$16),M$44/10,IF(M$16=$C370,M$44-SUM(M$354:M369),IF(M$16-$C370&lt;10,L370,0)))</f>
        <v>0</v>
      </c>
      <c r="N370" s="195">
        <f>IF(AND(N$16=2017,$C370&lt;N$16),N$44/10,IF(N$16=$C370,N$44-SUM(N$354:N369),IF(N$16-$C370&lt;10,M370,0)))</f>
        <v>0</v>
      </c>
      <c r="O370" s="195">
        <f>IF(AND(O$16=2017,$C370&lt;O$16),O$44/10,IF(O$16=$C370,O$44-SUM(O$354:O369),IF(O$16-$C370&lt;10,N370,0)))</f>
        <v>0</v>
      </c>
      <c r="P370" s="195">
        <f>IF(AND(P$16=2017,$C370&lt;P$16),P$44/10,IF(P$16=$C370,P$44-SUM(P$354:P369),IF(P$16-$C370&lt;10,O370,0)))</f>
        <v>584141652.26758814</v>
      </c>
      <c r="Q370" s="195">
        <f>IF(AND(Q$16=2017,$C370&lt;Q$16),Q$44/10,IF(Q$16=$C370,Q$44-SUM(Q$354:Q369),IF(Q$16-$C370&lt;10,P370,0)))</f>
        <v>584141652.26758814</v>
      </c>
      <c r="R370" s="195">
        <f>IF(AND(R$16=2017,$C370&lt;R$16),R$44/10,IF(R$16=$C370,R$44-SUM(R$354:R369),IF(R$16-$C370&lt;10,Q370,0)))</f>
        <v>584141652.26758814</v>
      </c>
      <c r="S370" s="195">
        <f>IF(AND(S$16=2017,$C370&lt;S$16),S$44/10,IF(S$16=$C370,S$44-SUM(S$354:S369),IF(S$16-$C370&lt;10,R370,0)))</f>
        <v>584141652.26758814</v>
      </c>
      <c r="T370" s="195">
        <f>IF(AND(T$16=2017,$C370&lt;T$16),T$44/10,IF(T$16=$C370,T$44-SUM(T$354:T369),IF(T$16-$C370&lt;10,S370,0)))</f>
        <v>584141652.26758814</v>
      </c>
      <c r="U370" s="195">
        <f>IF(AND(U$16=2017,$C370&lt;U$16),U$44/10,IF(U$16=$C370,U$44-SUM(U$354:U369),IF(U$16-$C370&lt;10,T370,0)))</f>
        <v>584141652.26758814</v>
      </c>
      <c r="V370" s="195">
        <f>IF(AND(V$16=2017,$C370&lt;V$16),V$44/10,IF(V$16=$C370,V$44-SUM(V$354:V369),IF(V$16-$C370&lt;10,U370,0)))</f>
        <v>584141652.26758814</v>
      </c>
      <c r="W370" s="195">
        <f>IF(AND(W$16=2017,$C370&lt;W$16),W$44/10,IF(W$16=$C370,W$44-SUM(W$354:W369),IF(W$16-$C370&lt;10,V370,0)))</f>
        <v>584141652.26758814</v>
      </c>
      <c r="X370" s="195">
        <f>IF(AND(X$16=2017,$C370&lt;X$16),X$44/10,IF(X$16=$C370,X$44-SUM(X$354:X369),IF(X$16-$C370&lt;10,W370,0)))</f>
        <v>584141652.26758814</v>
      </c>
      <c r="Y370" s="163"/>
      <c r="Z370" s="163"/>
      <c r="AA370" s="163"/>
      <c r="AB370" s="163"/>
      <c r="AC370" s="163"/>
      <c r="AD370" s="163"/>
      <c r="AE370" s="163"/>
      <c r="AF370" s="163"/>
      <c r="AG370" s="163"/>
      <c r="AH370" s="163"/>
      <c r="AI370" s="163"/>
      <c r="AJ370" s="163"/>
      <c r="AK370" s="163"/>
      <c r="AL370" s="163"/>
      <c r="AM370" s="163"/>
      <c r="AN370" s="163"/>
      <c r="AO370" s="163"/>
      <c r="AP370" s="163"/>
      <c r="AQ370" s="163"/>
      <c r="AR370" s="163"/>
      <c r="AS370" s="163"/>
      <c r="AT370" s="163"/>
      <c r="AU370" s="163"/>
      <c r="AV370" s="163"/>
      <c r="AW370" s="163"/>
      <c r="AX370" s="163"/>
      <c r="AY370" s="163"/>
      <c r="AZ370" s="163"/>
      <c r="BA370" s="163"/>
      <c r="BB370" s="163"/>
      <c r="BC370" s="163"/>
      <c r="BD370" s="163"/>
      <c r="BE370" s="163"/>
      <c r="BF370" s="163"/>
      <c r="BG370" s="163"/>
      <c r="BH370" s="163"/>
      <c r="BI370" s="163"/>
      <c r="BJ370" s="163"/>
      <c r="BK370" s="163"/>
      <c r="BL370" s="163"/>
      <c r="BM370" s="163"/>
      <c r="BN370" s="163"/>
      <c r="BO370" s="163"/>
      <c r="BP370" s="163"/>
      <c r="BQ370" s="163"/>
      <c r="BR370" s="163"/>
      <c r="BS370" s="163"/>
      <c r="BT370" s="163"/>
      <c r="BU370" s="163"/>
      <c r="BV370" s="163"/>
      <c r="BW370" s="163"/>
      <c r="BX370" s="163"/>
      <c r="BY370" s="163"/>
      <c r="BZ370" s="163"/>
      <c r="CA370" s="163"/>
      <c r="CB370" s="163"/>
      <c r="CC370" s="163"/>
      <c r="CD370" s="163"/>
      <c r="CE370" s="163"/>
      <c r="CF370" s="163"/>
      <c r="CG370" s="163"/>
      <c r="CH370" s="163"/>
      <c r="CI370" s="163"/>
      <c r="CJ370" s="163"/>
      <c r="CK370" s="163"/>
      <c r="CL370" s="163"/>
      <c r="CM370" s="163"/>
      <c r="CN370" s="163"/>
      <c r="CO370" s="163"/>
      <c r="CP370" s="163"/>
      <c r="CQ370" s="163"/>
      <c r="CR370" s="163"/>
      <c r="CS370" s="163"/>
      <c r="CT370" s="163"/>
      <c r="CU370" s="163"/>
      <c r="CV370" s="163"/>
      <c r="CW370" s="163"/>
      <c r="CX370" s="163"/>
      <c r="CY370" s="163"/>
      <c r="CZ370" s="163"/>
      <c r="DA370" s="163"/>
      <c r="DB370" s="163"/>
      <c r="DC370" s="163"/>
      <c r="DD370" s="163"/>
      <c r="DE370" s="163"/>
      <c r="DF370" s="163"/>
      <c r="DG370" s="163"/>
      <c r="DH370" s="163"/>
      <c r="DI370" s="163"/>
      <c r="DJ370" s="163"/>
      <c r="DK370" s="163"/>
      <c r="DL370" s="163"/>
      <c r="DM370" s="163"/>
      <c r="DN370" s="163"/>
      <c r="DO370" s="163"/>
      <c r="DP370" s="163"/>
      <c r="DQ370" s="163"/>
      <c r="DR370" s="163"/>
      <c r="DS370" s="163"/>
      <c r="DT370" s="163"/>
      <c r="DU370" s="163"/>
      <c r="DV370" s="163"/>
      <c r="DW370" s="163"/>
      <c r="DX370" s="163"/>
      <c r="DY370" s="163"/>
      <c r="DZ370" s="163"/>
      <c r="EA370" s="163"/>
      <c r="EB370" s="163"/>
      <c r="EC370" s="163"/>
      <c r="ED370" s="163"/>
      <c r="EE370" s="163"/>
      <c r="EF370" s="163"/>
      <c r="EG370" s="163"/>
      <c r="EH370" s="163"/>
      <c r="EI370" s="163"/>
      <c r="EJ370" s="163"/>
      <c r="EK370" s="163"/>
      <c r="EL370" s="163"/>
      <c r="EM370" s="163"/>
      <c r="EN370" s="163"/>
      <c r="EO370" s="163"/>
      <c r="EP370" s="163"/>
      <c r="EQ370" s="163"/>
      <c r="ER370" s="163"/>
      <c r="ES370" s="163"/>
      <c r="ET370" s="163"/>
      <c r="EU370" s="163"/>
      <c r="EV370" s="163"/>
      <c r="EW370" s="163"/>
      <c r="EX370" s="163"/>
      <c r="EY370" s="163"/>
      <c r="EZ370" s="163"/>
      <c r="FA370" s="163"/>
      <c r="FB370" s="163"/>
      <c r="FC370" s="163"/>
      <c r="FD370" s="163"/>
      <c r="FE370" s="163"/>
      <c r="FF370" s="163"/>
      <c r="FG370" s="163"/>
      <c r="FH370" s="163"/>
      <c r="FI370" s="163"/>
      <c r="FJ370" s="163"/>
      <c r="FK370" s="163"/>
      <c r="FL370" s="163"/>
      <c r="FM370" s="163"/>
      <c r="FN370" s="163"/>
      <c r="FO370" s="163"/>
      <c r="FP370" s="163"/>
      <c r="FQ370" s="163"/>
      <c r="FR370" s="163"/>
      <c r="FS370" s="163"/>
      <c r="FT370" s="163"/>
      <c r="FU370" s="163"/>
      <c r="FV370" s="163"/>
      <c r="FW370" s="163"/>
      <c r="FX370" s="163"/>
      <c r="FY370" s="163"/>
      <c r="FZ370" s="163"/>
      <c r="GA370" s="163"/>
      <c r="GB370" s="163"/>
      <c r="GC370" s="163"/>
      <c r="GD370" s="163"/>
      <c r="GE370" s="163"/>
      <c r="GF370" s="163"/>
      <c r="GG370" s="163"/>
      <c r="GH370" s="163"/>
      <c r="GI370" s="163"/>
      <c r="GJ370" s="163"/>
      <c r="GK370" s="163"/>
      <c r="GL370" s="163"/>
      <c r="GM370" s="163"/>
      <c r="GN370" s="163"/>
      <c r="GO370" s="163"/>
      <c r="GP370" s="163"/>
      <c r="GQ370" s="163"/>
      <c r="GR370" s="163"/>
      <c r="GS370" s="163"/>
      <c r="GT370" s="163"/>
      <c r="GU370" s="163"/>
      <c r="GV370" s="163"/>
      <c r="GW370" s="163"/>
      <c r="GX370" s="163"/>
      <c r="GY370" s="163"/>
      <c r="GZ370" s="163"/>
      <c r="HA370" s="163"/>
      <c r="HB370" s="163"/>
      <c r="HC370" s="163"/>
      <c r="HD370" s="163"/>
      <c r="HE370" s="163"/>
      <c r="HF370" s="163"/>
    </row>
    <row r="371" spans="1:214" outlineLevel="1" x14ac:dyDescent="0.2">
      <c r="A371" s="163"/>
      <c r="B371" s="177" t="s">
        <v>249</v>
      </c>
      <c r="C371" s="177">
        <v>2024</v>
      </c>
      <c r="D371" s="163"/>
      <c r="E371" s="163" t="s">
        <v>142</v>
      </c>
      <c r="F371" s="163"/>
      <c r="G371" s="163"/>
      <c r="H371" s="163"/>
      <c r="I371" s="163"/>
      <c r="J371" s="195">
        <f>IF(AND(J$16=2017,$C371&lt;J$16),J$44/10,IF(J$16=$C371,J$44-SUM(J$354:J370),IF(J$16-$C371&lt;10,I371,0)))</f>
        <v>0</v>
      </c>
      <c r="K371" s="195">
        <f>IF(AND(K$16=2017,$C371&lt;K$16),K$44/10,IF(K$16=$C371,K$44-SUM(K$354:K370),IF(K$16-$C371&lt;10,J371,0)))</f>
        <v>0</v>
      </c>
      <c r="L371" s="195">
        <f>IF(AND(L$16=2017,$C371&lt;L$16),L$44/10,IF(L$16=$C371,L$44-SUM(L$354:L370),IF(L$16-$C371&lt;10,K371,0)))</f>
        <v>0</v>
      </c>
      <c r="M371" s="195">
        <f>IF(AND(M$16=2017,$C371&lt;M$16),M$44/10,IF(M$16=$C371,M$44-SUM(M$354:M370),IF(M$16-$C371&lt;10,L371,0)))</f>
        <v>0</v>
      </c>
      <c r="N371" s="195">
        <f>IF(AND(N$16=2017,$C371&lt;N$16),N$44/10,IF(N$16=$C371,N$44-SUM(N$354:N370),IF(N$16-$C371&lt;10,M371,0)))</f>
        <v>0</v>
      </c>
      <c r="O371" s="195">
        <f>IF(AND(O$16=2017,$C371&lt;O$16),O$44/10,IF(O$16=$C371,O$44-SUM(O$354:O370),IF(O$16-$C371&lt;10,N371,0)))</f>
        <v>0</v>
      </c>
      <c r="P371" s="195">
        <f>IF(AND(P$16=2017,$C371&lt;P$16),P$44/10,IF(P$16=$C371,P$44-SUM(P$354:P370),IF(P$16-$C371&lt;10,O371,0)))</f>
        <v>0</v>
      </c>
      <c r="Q371" s="195">
        <f>IF(AND(Q$16=2017,$C371&lt;Q$16),Q$44/10,IF(Q$16=$C371,Q$44-SUM(Q$354:Q370),IF(Q$16-$C371&lt;10,P371,0)))</f>
        <v>590323602.17611551</v>
      </c>
      <c r="R371" s="195">
        <f>IF(AND(R$16=2017,$C371&lt;R$16),R$44/10,IF(R$16=$C371,R$44-SUM(R$354:R370),IF(R$16-$C371&lt;10,Q371,0)))</f>
        <v>590323602.17611551</v>
      </c>
      <c r="S371" s="195">
        <f>IF(AND(S$16=2017,$C371&lt;S$16),S$44/10,IF(S$16=$C371,S$44-SUM(S$354:S370),IF(S$16-$C371&lt;10,R371,0)))</f>
        <v>590323602.17611551</v>
      </c>
      <c r="T371" s="195">
        <f>IF(AND(T$16=2017,$C371&lt;T$16),T$44/10,IF(T$16=$C371,T$44-SUM(T$354:T370),IF(T$16-$C371&lt;10,S371,0)))</f>
        <v>590323602.17611551</v>
      </c>
      <c r="U371" s="195">
        <f>IF(AND(U$16=2017,$C371&lt;U$16),U$44/10,IF(U$16=$C371,U$44-SUM(U$354:U370),IF(U$16-$C371&lt;10,T371,0)))</f>
        <v>590323602.17611551</v>
      </c>
      <c r="V371" s="195">
        <f>IF(AND(V$16=2017,$C371&lt;V$16),V$44/10,IF(V$16=$C371,V$44-SUM(V$354:V370),IF(V$16-$C371&lt;10,U371,0)))</f>
        <v>590323602.17611551</v>
      </c>
      <c r="W371" s="195">
        <f>IF(AND(W$16=2017,$C371&lt;W$16),W$44/10,IF(W$16=$C371,W$44-SUM(W$354:W370),IF(W$16-$C371&lt;10,V371,0)))</f>
        <v>590323602.17611551</v>
      </c>
      <c r="X371" s="195">
        <f>IF(AND(X$16=2017,$C371&lt;X$16),X$44/10,IF(X$16=$C371,X$44-SUM(X$354:X370),IF(X$16-$C371&lt;10,W371,0)))</f>
        <v>590323602.17611551</v>
      </c>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3"/>
      <c r="AY371" s="163"/>
      <c r="AZ371" s="163"/>
      <c r="BA371" s="163"/>
      <c r="BB371" s="163"/>
      <c r="BC371" s="163"/>
      <c r="BD371" s="163"/>
      <c r="BE371" s="163"/>
      <c r="BF371" s="163"/>
      <c r="BG371" s="163"/>
      <c r="BH371" s="163"/>
      <c r="BI371" s="163"/>
      <c r="BJ371" s="163"/>
      <c r="BK371" s="163"/>
      <c r="BL371" s="163"/>
      <c r="BM371" s="163"/>
      <c r="BN371" s="163"/>
      <c r="BO371" s="163"/>
      <c r="BP371" s="163"/>
      <c r="BQ371" s="163"/>
      <c r="BR371" s="163"/>
      <c r="BS371" s="163"/>
      <c r="BT371" s="163"/>
      <c r="BU371" s="163"/>
      <c r="BV371" s="163"/>
      <c r="BW371" s="163"/>
      <c r="BX371" s="163"/>
      <c r="BY371" s="163"/>
      <c r="BZ371" s="163"/>
      <c r="CA371" s="163"/>
      <c r="CB371" s="163"/>
      <c r="CC371" s="163"/>
      <c r="CD371" s="163"/>
      <c r="CE371" s="163"/>
      <c r="CF371" s="163"/>
      <c r="CG371" s="163"/>
      <c r="CH371" s="163"/>
      <c r="CI371" s="163"/>
      <c r="CJ371" s="163"/>
      <c r="CK371" s="163"/>
      <c r="CL371" s="163"/>
      <c r="CM371" s="163"/>
      <c r="CN371" s="163"/>
      <c r="CO371" s="163"/>
      <c r="CP371" s="163"/>
      <c r="CQ371" s="163"/>
      <c r="CR371" s="163"/>
      <c r="CS371" s="163"/>
      <c r="CT371" s="163"/>
      <c r="CU371" s="163"/>
      <c r="CV371" s="163"/>
      <c r="CW371" s="163"/>
      <c r="CX371" s="163"/>
      <c r="CY371" s="163"/>
      <c r="CZ371" s="163"/>
      <c r="DA371" s="163"/>
      <c r="DB371" s="163"/>
      <c r="DC371" s="163"/>
      <c r="DD371" s="163"/>
      <c r="DE371" s="163"/>
      <c r="DF371" s="163"/>
      <c r="DG371" s="163"/>
      <c r="DH371" s="163"/>
      <c r="DI371" s="163"/>
      <c r="DJ371" s="163"/>
      <c r="DK371" s="163"/>
      <c r="DL371" s="163"/>
      <c r="DM371" s="163"/>
      <c r="DN371" s="163"/>
      <c r="DO371" s="163"/>
      <c r="DP371" s="163"/>
      <c r="DQ371" s="163"/>
      <c r="DR371" s="163"/>
      <c r="DS371" s="163"/>
      <c r="DT371" s="163"/>
      <c r="DU371" s="163"/>
      <c r="DV371" s="163"/>
      <c r="DW371" s="163"/>
      <c r="DX371" s="163"/>
      <c r="DY371" s="163"/>
      <c r="DZ371" s="163"/>
      <c r="EA371" s="163"/>
      <c r="EB371" s="163"/>
      <c r="EC371" s="163"/>
      <c r="ED371" s="163"/>
      <c r="EE371" s="163"/>
      <c r="EF371" s="163"/>
      <c r="EG371" s="163"/>
      <c r="EH371" s="163"/>
      <c r="EI371" s="163"/>
      <c r="EJ371" s="163"/>
      <c r="EK371" s="163"/>
      <c r="EL371" s="163"/>
      <c r="EM371" s="163"/>
      <c r="EN371" s="163"/>
      <c r="EO371" s="163"/>
      <c r="EP371" s="163"/>
      <c r="EQ371" s="163"/>
      <c r="ER371" s="163"/>
      <c r="ES371" s="163"/>
      <c r="ET371" s="163"/>
      <c r="EU371" s="163"/>
      <c r="EV371" s="163"/>
      <c r="EW371" s="163"/>
      <c r="EX371" s="163"/>
      <c r="EY371" s="163"/>
      <c r="EZ371" s="163"/>
      <c r="FA371" s="163"/>
      <c r="FB371" s="163"/>
      <c r="FC371" s="163"/>
      <c r="FD371" s="163"/>
      <c r="FE371" s="163"/>
      <c r="FF371" s="163"/>
      <c r="FG371" s="163"/>
      <c r="FH371" s="163"/>
      <c r="FI371" s="163"/>
      <c r="FJ371" s="163"/>
      <c r="FK371" s="163"/>
      <c r="FL371" s="163"/>
      <c r="FM371" s="163"/>
      <c r="FN371" s="163"/>
      <c r="FO371" s="163"/>
      <c r="FP371" s="163"/>
      <c r="FQ371" s="163"/>
      <c r="FR371" s="163"/>
      <c r="FS371" s="163"/>
      <c r="FT371" s="163"/>
      <c r="FU371" s="163"/>
      <c r="FV371" s="163"/>
      <c r="FW371" s="163"/>
      <c r="FX371" s="163"/>
      <c r="FY371" s="163"/>
      <c r="FZ371" s="163"/>
      <c r="GA371" s="163"/>
      <c r="GB371" s="163"/>
      <c r="GC371" s="163"/>
      <c r="GD371" s="163"/>
      <c r="GE371" s="163"/>
      <c r="GF371" s="163"/>
      <c r="GG371" s="163"/>
      <c r="GH371" s="163"/>
      <c r="GI371" s="163"/>
      <c r="GJ371" s="163"/>
      <c r="GK371" s="163"/>
      <c r="GL371" s="163"/>
      <c r="GM371" s="163"/>
      <c r="GN371" s="163"/>
      <c r="GO371" s="163"/>
      <c r="GP371" s="163"/>
      <c r="GQ371" s="163"/>
      <c r="GR371" s="163"/>
      <c r="GS371" s="163"/>
      <c r="GT371" s="163"/>
      <c r="GU371" s="163"/>
      <c r="GV371" s="163"/>
      <c r="GW371" s="163"/>
      <c r="GX371" s="163"/>
      <c r="GY371" s="163"/>
      <c r="GZ371" s="163"/>
      <c r="HA371" s="163"/>
      <c r="HB371" s="163"/>
      <c r="HC371" s="163"/>
      <c r="HD371" s="163"/>
      <c r="HE371" s="163"/>
      <c r="HF371" s="163"/>
    </row>
    <row r="372" spans="1:214" outlineLevel="1" x14ac:dyDescent="0.2">
      <c r="A372" s="163"/>
      <c r="B372" s="177" t="s">
        <v>249</v>
      </c>
      <c r="C372" s="173">
        <v>2025</v>
      </c>
      <c r="D372" s="163"/>
      <c r="E372" s="163" t="s">
        <v>142</v>
      </c>
      <c r="F372" s="163"/>
      <c r="G372" s="163"/>
      <c r="H372" s="163"/>
      <c r="I372" s="163"/>
      <c r="J372" s="195">
        <f>IF(AND(J$16=2017,$C372&lt;J$16),J$44/10,IF(J$16=$C372,J$44-SUM(J$354:J371),IF(J$16-$C372&lt;10,I372,0)))</f>
        <v>0</v>
      </c>
      <c r="K372" s="195">
        <f>IF(AND(K$16=2017,$C372&lt;K$16),K$44/10,IF(K$16=$C372,K$44-SUM(K$354:K371),IF(K$16-$C372&lt;10,J372,0)))</f>
        <v>0</v>
      </c>
      <c r="L372" s="195">
        <f>IF(AND(L$16=2017,$C372&lt;L$16),L$44/10,IF(L$16=$C372,L$44-SUM(L$354:L371),IF(L$16-$C372&lt;10,K372,0)))</f>
        <v>0</v>
      </c>
      <c r="M372" s="195">
        <f>IF(AND(M$16=2017,$C372&lt;M$16),M$44/10,IF(M$16=$C372,M$44-SUM(M$354:M371),IF(M$16-$C372&lt;10,L372,0)))</f>
        <v>0</v>
      </c>
      <c r="N372" s="195">
        <f>IF(AND(N$16=2017,$C372&lt;N$16),N$44/10,IF(N$16=$C372,N$44-SUM(N$354:N371),IF(N$16-$C372&lt;10,M372,0)))</f>
        <v>0</v>
      </c>
      <c r="O372" s="195">
        <f>IF(AND(O$16=2017,$C372&lt;O$16),O$44/10,IF(O$16=$C372,O$44-SUM(O$354:O371),IF(O$16-$C372&lt;10,N372,0)))</f>
        <v>0</v>
      </c>
      <c r="P372" s="195">
        <f>IF(AND(P$16=2017,$C372&lt;P$16),P$44/10,IF(P$16=$C372,P$44-SUM(P$354:P371),IF(P$16-$C372&lt;10,O372,0)))</f>
        <v>0</v>
      </c>
      <c r="Q372" s="195">
        <f>IF(AND(Q$16=2017,$C372&lt;Q$16),Q$44/10,IF(Q$16=$C372,Q$44-SUM(Q$354:Q371),IF(Q$16-$C372&lt;10,P372,0)))</f>
        <v>0</v>
      </c>
      <c r="R372" s="195">
        <f>IF(AND(R$16=2017,$C372&lt;R$16),R$44/10,IF(R$16=$C372,R$44-SUM(R$354:R371),IF(R$16-$C372&lt;10,Q372,0)))</f>
        <v>946978326.79990292</v>
      </c>
      <c r="S372" s="195">
        <f>IF(AND(S$16=2017,$C372&lt;S$16),S$44/10,IF(S$16=$C372,S$44-SUM(S$354:S371),IF(S$16-$C372&lt;10,R372,0)))</f>
        <v>946978326.79990292</v>
      </c>
      <c r="T372" s="195">
        <f>IF(AND(T$16=2017,$C372&lt;T$16),T$44/10,IF(T$16=$C372,T$44-SUM(T$354:T371),IF(T$16-$C372&lt;10,S372,0)))</f>
        <v>946978326.79990292</v>
      </c>
      <c r="U372" s="195">
        <f>IF(AND(U$16=2017,$C372&lt;U$16),U$44/10,IF(U$16=$C372,U$44-SUM(U$354:U371),IF(U$16-$C372&lt;10,T372,0)))</f>
        <v>946978326.79990292</v>
      </c>
      <c r="V372" s="195">
        <f>IF(AND(V$16=2017,$C372&lt;V$16),V$44/10,IF(V$16=$C372,V$44-SUM(V$354:V371),IF(V$16-$C372&lt;10,U372,0)))</f>
        <v>946978326.79990292</v>
      </c>
      <c r="W372" s="195">
        <f>IF(AND(W$16=2017,$C372&lt;W$16),W$44/10,IF(W$16=$C372,W$44-SUM(W$354:W371),IF(W$16-$C372&lt;10,V372,0)))</f>
        <v>946978326.79990292</v>
      </c>
      <c r="X372" s="195">
        <f>IF(AND(X$16=2017,$C372&lt;X$16),X$44/10,IF(X$16=$C372,X$44-SUM(X$354:X371),IF(X$16-$C372&lt;10,W372,0)))</f>
        <v>946978326.79990292</v>
      </c>
      <c r="Y372" s="163"/>
      <c r="Z372" s="163"/>
      <c r="AA372" s="163"/>
      <c r="AB372" s="163"/>
      <c r="AC372" s="163"/>
      <c r="AD372" s="163"/>
      <c r="AE372" s="163"/>
      <c r="AF372" s="163"/>
      <c r="AG372" s="163"/>
      <c r="AH372" s="163"/>
      <c r="AI372" s="163"/>
      <c r="AJ372" s="163"/>
      <c r="AK372" s="163"/>
      <c r="AL372" s="163"/>
      <c r="AM372" s="163"/>
      <c r="AN372" s="163"/>
      <c r="AO372" s="163"/>
      <c r="AP372" s="163"/>
      <c r="AQ372" s="163"/>
      <c r="AR372" s="163"/>
      <c r="AS372" s="163"/>
      <c r="AT372" s="163"/>
      <c r="AU372" s="163"/>
      <c r="AV372" s="163"/>
      <c r="AW372" s="163"/>
      <c r="AX372" s="163"/>
      <c r="AY372" s="163"/>
      <c r="AZ372" s="163"/>
      <c r="BA372" s="163"/>
      <c r="BB372" s="163"/>
      <c r="BC372" s="163"/>
      <c r="BD372" s="163"/>
      <c r="BE372" s="163"/>
      <c r="BF372" s="163"/>
      <c r="BG372" s="163"/>
      <c r="BH372" s="163"/>
      <c r="BI372" s="163"/>
      <c r="BJ372" s="163"/>
      <c r="BK372" s="163"/>
      <c r="BL372" s="163"/>
      <c r="BM372" s="163"/>
      <c r="BN372" s="163"/>
      <c r="BO372" s="163"/>
      <c r="BP372" s="163"/>
      <c r="BQ372" s="163"/>
      <c r="BR372" s="163"/>
      <c r="BS372" s="163"/>
      <c r="BT372" s="163"/>
      <c r="BU372" s="163"/>
      <c r="BV372" s="163"/>
      <c r="BW372" s="163"/>
      <c r="BX372" s="163"/>
      <c r="BY372" s="163"/>
      <c r="BZ372" s="163"/>
      <c r="CA372" s="163"/>
      <c r="CB372" s="163"/>
      <c r="CC372" s="163"/>
      <c r="CD372" s="163"/>
      <c r="CE372" s="163"/>
      <c r="CF372" s="163"/>
      <c r="CG372" s="163"/>
      <c r="CH372" s="163"/>
      <c r="CI372" s="163"/>
      <c r="CJ372" s="163"/>
      <c r="CK372" s="163"/>
      <c r="CL372" s="163"/>
      <c r="CM372" s="163"/>
      <c r="CN372" s="163"/>
      <c r="CO372" s="163"/>
      <c r="CP372" s="163"/>
      <c r="CQ372" s="163"/>
      <c r="CR372" s="163"/>
      <c r="CS372" s="163"/>
      <c r="CT372" s="163"/>
      <c r="CU372" s="163"/>
      <c r="CV372" s="163"/>
      <c r="CW372" s="163"/>
      <c r="CX372" s="163"/>
      <c r="CY372" s="163"/>
      <c r="CZ372" s="163"/>
      <c r="DA372" s="163"/>
      <c r="DB372" s="163"/>
      <c r="DC372" s="163"/>
      <c r="DD372" s="163"/>
      <c r="DE372" s="163"/>
      <c r="DF372" s="163"/>
      <c r="DG372" s="163"/>
      <c r="DH372" s="163"/>
      <c r="DI372" s="163"/>
      <c r="DJ372" s="163"/>
      <c r="DK372" s="163"/>
      <c r="DL372" s="163"/>
      <c r="DM372" s="163"/>
      <c r="DN372" s="163"/>
      <c r="DO372" s="163"/>
      <c r="DP372" s="163"/>
      <c r="DQ372" s="163"/>
      <c r="DR372" s="163"/>
      <c r="DS372" s="163"/>
      <c r="DT372" s="163"/>
      <c r="DU372" s="163"/>
      <c r="DV372" s="163"/>
      <c r="DW372" s="163"/>
      <c r="DX372" s="163"/>
      <c r="DY372" s="163"/>
      <c r="DZ372" s="163"/>
      <c r="EA372" s="163"/>
      <c r="EB372" s="163"/>
      <c r="EC372" s="163"/>
      <c r="ED372" s="163"/>
      <c r="EE372" s="163"/>
      <c r="EF372" s="163"/>
      <c r="EG372" s="163"/>
      <c r="EH372" s="163"/>
      <c r="EI372" s="163"/>
      <c r="EJ372" s="163"/>
      <c r="EK372" s="163"/>
      <c r="EL372" s="163"/>
      <c r="EM372" s="163"/>
      <c r="EN372" s="163"/>
      <c r="EO372" s="163"/>
      <c r="EP372" s="163"/>
      <c r="EQ372" s="163"/>
      <c r="ER372" s="163"/>
      <c r="ES372" s="163"/>
      <c r="ET372" s="163"/>
      <c r="EU372" s="163"/>
      <c r="EV372" s="163"/>
      <c r="EW372" s="163"/>
      <c r="EX372" s="163"/>
      <c r="EY372" s="163"/>
      <c r="EZ372" s="163"/>
      <c r="FA372" s="163"/>
      <c r="FB372" s="163"/>
      <c r="FC372" s="163"/>
      <c r="FD372" s="163"/>
      <c r="FE372" s="163"/>
      <c r="FF372" s="163"/>
      <c r="FG372" s="163"/>
      <c r="FH372" s="163"/>
      <c r="FI372" s="163"/>
      <c r="FJ372" s="163"/>
      <c r="FK372" s="163"/>
      <c r="FL372" s="163"/>
      <c r="FM372" s="163"/>
      <c r="FN372" s="163"/>
      <c r="FO372" s="163"/>
      <c r="FP372" s="163"/>
      <c r="FQ372" s="163"/>
      <c r="FR372" s="163"/>
      <c r="FS372" s="163"/>
      <c r="FT372" s="163"/>
      <c r="FU372" s="163"/>
      <c r="FV372" s="163"/>
      <c r="FW372" s="163"/>
      <c r="FX372" s="163"/>
      <c r="FY372" s="163"/>
      <c r="FZ372" s="163"/>
      <c r="GA372" s="163"/>
      <c r="GB372" s="163"/>
      <c r="GC372" s="163"/>
      <c r="GD372" s="163"/>
      <c r="GE372" s="163"/>
      <c r="GF372" s="163"/>
      <c r="GG372" s="163"/>
      <c r="GH372" s="163"/>
      <c r="GI372" s="163"/>
      <c r="GJ372" s="163"/>
      <c r="GK372" s="163"/>
      <c r="GL372" s="163"/>
      <c r="GM372" s="163"/>
      <c r="GN372" s="163"/>
      <c r="GO372" s="163"/>
      <c r="GP372" s="163"/>
      <c r="GQ372" s="163"/>
      <c r="GR372" s="163"/>
      <c r="GS372" s="163"/>
      <c r="GT372" s="163"/>
      <c r="GU372" s="163"/>
      <c r="GV372" s="163"/>
      <c r="GW372" s="163"/>
      <c r="GX372" s="163"/>
      <c r="GY372" s="163"/>
      <c r="GZ372" s="163"/>
      <c r="HA372" s="163"/>
      <c r="HB372" s="163"/>
      <c r="HC372" s="163"/>
      <c r="HD372" s="163"/>
      <c r="HE372" s="163"/>
      <c r="HF372" s="163"/>
    </row>
    <row r="373" spans="1:214" outlineLevel="1" x14ac:dyDescent="0.2">
      <c r="A373" s="163"/>
      <c r="B373" s="177" t="s">
        <v>249</v>
      </c>
      <c r="C373" s="177">
        <v>2026</v>
      </c>
      <c r="D373" s="163"/>
      <c r="E373" s="163" t="s">
        <v>142</v>
      </c>
      <c r="F373" s="163"/>
      <c r="G373" s="163"/>
      <c r="H373" s="163"/>
      <c r="I373" s="163"/>
      <c r="J373" s="195">
        <f>IF(AND(J$16=2017,$C373&lt;J$16),J$44/10,IF(J$16=$C373,J$44-SUM(J$354:J372),IF(J$16-$C373&lt;10,I373,0)))</f>
        <v>0</v>
      </c>
      <c r="K373" s="195">
        <f>IF(AND(K$16=2017,$C373&lt;K$16),K$44/10,IF(K$16=$C373,K$44-SUM(K$354:K372),IF(K$16-$C373&lt;10,J373,0)))</f>
        <v>0</v>
      </c>
      <c r="L373" s="195">
        <f>IF(AND(L$16=2017,$C373&lt;L$16),L$44/10,IF(L$16=$C373,L$44-SUM(L$354:L372),IF(L$16-$C373&lt;10,K373,0)))</f>
        <v>0</v>
      </c>
      <c r="M373" s="195">
        <f>IF(AND(M$16=2017,$C373&lt;M$16),M$44/10,IF(M$16=$C373,M$44-SUM(M$354:M372),IF(M$16-$C373&lt;10,L373,0)))</f>
        <v>0</v>
      </c>
      <c r="N373" s="195">
        <f>IF(AND(N$16=2017,$C373&lt;N$16),N$44/10,IF(N$16=$C373,N$44-SUM(N$354:N372),IF(N$16-$C373&lt;10,M373,0)))</f>
        <v>0</v>
      </c>
      <c r="O373" s="195">
        <f>IF(AND(O$16=2017,$C373&lt;O$16),O$44/10,IF(O$16=$C373,O$44-SUM(O$354:O372),IF(O$16-$C373&lt;10,N373,0)))</f>
        <v>0</v>
      </c>
      <c r="P373" s="195">
        <f>IF(AND(P$16=2017,$C373&lt;P$16),P$44/10,IF(P$16=$C373,P$44-SUM(P$354:P372),IF(P$16-$C373&lt;10,O373,0)))</f>
        <v>0</v>
      </c>
      <c r="Q373" s="195">
        <f>IF(AND(Q$16=2017,$C373&lt;Q$16),Q$44/10,IF(Q$16=$C373,Q$44-SUM(Q$354:Q372),IF(Q$16-$C373&lt;10,P373,0)))</f>
        <v>0</v>
      </c>
      <c r="R373" s="195">
        <f>IF(AND(R$16=2017,$C373&lt;R$16),R$44/10,IF(R$16=$C373,R$44-SUM(R$354:R372),IF(R$16-$C373&lt;10,Q373,0)))</f>
        <v>0</v>
      </c>
      <c r="S373" s="195">
        <f>IF(AND(S$16=2017,$C373&lt;S$16),S$44/10,IF(S$16=$C373,S$44-SUM(S$354:S372),IF(S$16-$C373&lt;10,R373,0)))</f>
        <v>1076097852.7965889</v>
      </c>
      <c r="T373" s="195">
        <f>IF(AND(T$16=2017,$C373&lt;T$16),T$44/10,IF(T$16=$C373,T$44-SUM(T$354:T372),IF(T$16-$C373&lt;10,S373,0)))</f>
        <v>1076097852.7965889</v>
      </c>
      <c r="U373" s="195">
        <f>IF(AND(U$16=2017,$C373&lt;U$16),U$44/10,IF(U$16=$C373,U$44-SUM(U$354:U372),IF(U$16-$C373&lt;10,T373,0)))</f>
        <v>1076097852.7965889</v>
      </c>
      <c r="V373" s="195">
        <f>IF(AND(V$16=2017,$C373&lt;V$16),V$44/10,IF(V$16=$C373,V$44-SUM(V$354:V372),IF(V$16-$C373&lt;10,U373,0)))</f>
        <v>1076097852.7965889</v>
      </c>
      <c r="W373" s="195">
        <f>IF(AND(W$16=2017,$C373&lt;W$16),W$44/10,IF(W$16=$C373,W$44-SUM(W$354:W372),IF(W$16-$C373&lt;10,V373,0)))</f>
        <v>1076097852.7965889</v>
      </c>
      <c r="X373" s="195">
        <f>IF(AND(X$16=2017,$C373&lt;X$16),X$44/10,IF(X$16=$C373,X$44-SUM(X$354:X372),IF(X$16-$C373&lt;10,W373,0)))</f>
        <v>1076097852.7965889</v>
      </c>
      <c r="Y373" s="163"/>
      <c r="Z373" s="163"/>
      <c r="AA373" s="163"/>
      <c r="AB373" s="163"/>
      <c r="AC373" s="163"/>
      <c r="AD373" s="163"/>
      <c r="AE373" s="163"/>
      <c r="AF373" s="163"/>
      <c r="AG373" s="163"/>
      <c r="AH373" s="163"/>
      <c r="AI373" s="163"/>
      <c r="AJ373" s="163"/>
      <c r="AK373" s="163"/>
      <c r="AL373" s="163"/>
      <c r="AM373" s="163"/>
      <c r="AN373" s="163"/>
      <c r="AO373" s="163"/>
      <c r="AP373" s="163"/>
      <c r="AQ373" s="163"/>
      <c r="AR373" s="163"/>
      <c r="AS373" s="163"/>
      <c r="AT373" s="163"/>
      <c r="AU373" s="163"/>
      <c r="AV373" s="163"/>
      <c r="AW373" s="163"/>
      <c r="AX373" s="163"/>
      <c r="AY373" s="163"/>
      <c r="AZ373" s="163"/>
      <c r="BA373" s="163"/>
      <c r="BB373" s="163"/>
      <c r="BC373" s="163"/>
      <c r="BD373" s="163"/>
      <c r="BE373" s="163"/>
      <c r="BF373" s="163"/>
      <c r="BG373" s="163"/>
      <c r="BH373" s="163"/>
      <c r="BI373" s="163"/>
      <c r="BJ373" s="163"/>
      <c r="BK373" s="163"/>
      <c r="BL373" s="163"/>
      <c r="BM373" s="163"/>
      <c r="BN373" s="163"/>
      <c r="BO373" s="163"/>
      <c r="BP373" s="163"/>
      <c r="BQ373" s="163"/>
      <c r="BR373" s="163"/>
      <c r="BS373" s="163"/>
      <c r="BT373" s="163"/>
      <c r="BU373" s="163"/>
      <c r="BV373" s="163"/>
      <c r="BW373" s="163"/>
      <c r="BX373" s="163"/>
      <c r="BY373" s="163"/>
      <c r="BZ373" s="163"/>
      <c r="CA373" s="163"/>
      <c r="CB373" s="163"/>
      <c r="CC373" s="163"/>
      <c r="CD373" s="163"/>
      <c r="CE373" s="163"/>
      <c r="CF373" s="163"/>
      <c r="CG373" s="163"/>
      <c r="CH373" s="163"/>
      <c r="CI373" s="163"/>
      <c r="CJ373" s="163"/>
      <c r="CK373" s="163"/>
      <c r="CL373" s="163"/>
      <c r="CM373" s="163"/>
      <c r="CN373" s="163"/>
      <c r="CO373" s="163"/>
      <c r="CP373" s="163"/>
      <c r="CQ373" s="163"/>
      <c r="CR373" s="163"/>
      <c r="CS373" s="163"/>
      <c r="CT373" s="163"/>
      <c r="CU373" s="163"/>
      <c r="CV373" s="163"/>
      <c r="CW373" s="163"/>
      <c r="CX373" s="163"/>
      <c r="CY373" s="163"/>
      <c r="CZ373" s="163"/>
      <c r="DA373" s="163"/>
      <c r="DB373" s="163"/>
      <c r="DC373" s="163"/>
      <c r="DD373" s="163"/>
      <c r="DE373" s="163"/>
      <c r="DF373" s="163"/>
      <c r="DG373" s="163"/>
      <c r="DH373" s="163"/>
      <c r="DI373" s="163"/>
      <c r="DJ373" s="163"/>
      <c r="DK373" s="163"/>
      <c r="DL373" s="163"/>
      <c r="DM373" s="163"/>
      <c r="DN373" s="163"/>
      <c r="DO373" s="163"/>
      <c r="DP373" s="163"/>
      <c r="DQ373" s="163"/>
      <c r="DR373" s="163"/>
      <c r="DS373" s="163"/>
      <c r="DT373" s="163"/>
      <c r="DU373" s="163"/>
      <c r="DV373" s="163"/>
      <c r="DW373" s="163"/>
      <c r="DX373" s="163"/>
      <c r="DY373" s="163"/>
      <c r="DZ373" s="163"/>
      <c r="EA373" s="163"/>
      <c r="EB373" s="163"/>
      <c r="EC373" s="163"/>
      <c r="ED373" s="163"/>
      <c r="EE373" s="163"/>
      <c r="EF373" s="163"/>
      <c r="EG373" s="163"/>
      <c r="EH373" s="163"/>
      <c r="EI373" s="163"/>
      <c r="EJ373" s="163"/>
      <c r="EK373" s="163"/>
      <c r="EL373" s="163"/>
      <c r="EM373" s="163"/>
      <c r="EN373" s="163"/>
      <c r="EO373" s="163"/>
      <c r="EP373" s="163"/>
      <c r="EQ373" s="163"/>
      <c r="ER373" s="163"/>
      <c r="ES373" s="163"/>
      <c r="ET373" s="163"/>
      <c r="EU373" s="163"/>
      <c r="EV373" s="163"/>
      <c r="EW373" s="163"/>
      <c r="EX373" s="163"/>
      <c r="EY373" s="163"/>
      <c r="EZ373" s="163"/>
      <c r="FA373" s="163"/>
      <c r="FB373" s="163"/>
      <c r="FC373" s="163"/>
      <c r="FD373" s="163"/>
      <c r="FE373" s="163"/>
      <c r="FF373" s="163"/>
      <c r="FG373" s="163"/>
      <c r="FH373" s="163"/>
      <c r="FI373" s="163"/>
      <c r="FJ373" s="163"/>
      <c r="FK373" s="163"/>
      <c r="FL373" s="163"/>
      <c r="FM373" s="163"/>
      <c r="FN373" s="163"/>
      <c r="FO373" s="163"/>
      <c r="FP373" s="163"/>
      <c r="FQ373" s="163"/>
      <c r="FR373" s="163"/>
      <c r="FS373" s="163"/>
      <c r="FT373" s="163"/>
      <c r="FU373" s="163"/>
      <c r="FV373" s="163"/>
      <c r="FW373" s="163"/>
      <c r="FX373" s="163"/>
      <c r="FY373" s="163"/>
      <c r="FZ373" s="163"/>
      <c r="GA373" s="163"/>
      <c r="GB373" s="163"/>
      <c r="GC373" s="163"/>
      <c r="GD373" s="163"/>
      <c r="GE373" s="163"/>
      <c r="GF373" s="163"/>
      <c r="GG373" s="163"/>
      <c r="GH373" s="163"/>
      <c r="GI373" s="163"/>
      <c r="GJ373" s="163"/>
      <c r="GK373" s="163"/>
      <c r="GL373" s="163"/>
      <c r="GM373" s="163"/>
      <c r="GN373" s="163"/>
      <c r="GO373" s="163"/>
      <c r="GP373" s="163"/>
      <c r="GQ373" s="163"/>
      <c r="GR373" s="163"/>
      <c r="GS373" s="163"/>
      <c r="GT373" s="163"/>
      <c r="GU373" s="163"/>
      <c r="GV373" s="163"/>
      <c r="GW373" s="163"/>
      <c r="GX373" s="163"/>
      <c r="GY373" s="163"/>
      <c r="GZ373" s="163"/>
      <c r="HA373" s="163"/>
      <c r="HB373" s="163"/>
      <c r="HC373" s="163"/>
      <c r="HD373" s="163"/>
      <c r="HE373" s="163"/>
      <c r="HF373" s="163"/>
    </row>
    <row r="374" spans="1:214" outlineLevel="1" x14ac:dyDescent="0.2">
      <c r="A374" s="163"/>
      <c r="B374" s="177" t="s">
        <v>249</v>
      </c>
      <c r="C374" s="173">
        <v>2027</v>
      </c>
      <c r="D374" s="163"/>
      <c r="E374" s="163" t="s">
        <v>142</v>
      </c>
      <c r="F374" s="163"/>
      <c r="G374" s="163"/>
      <c r="H374" s="163"/>
      <c r="I374" s="163"/>
      <c r="J374" s="195">
        <f>IF(AND(J$16=2017,$C374&lt;J$16),J$44/10,IF(J$16=$C374,J$44-SUM(J$354:J373),IF(J$16-$C374&lt;10,I374,0)))</f>
        <v>0</v>
      </c>
      <c r="K374" s="195">
        <f>IF(AND(K$16=2017,$C374&lt;K$16),K$44/10,IF(K$16=$C374,K$44-SUM(K$354:K373),IF(K$16-$C374&lt;10,J374,0)))</f>
        <v>0</v>
      </c>
      <c r="L374" s="195">
        <f>IF(AND(L$16=2017,$C374&lt;L$16),L$44/10,IF(L$16=$C374,L$44-SUM(L$354:L373),IF(L$16-$C374&lt;10,K374,0)))</f>
        <v>0</v>
      </c>
      <c r="M374" s="195">
        <f>IF(AND(M$16=2017,$C374&lt;M$16),M$44/10,IF(M$16=$C374,M$44-SUM(M$354:M373),IF(M$16-$C374&lt;10,L374,0)))</f>
        <v>0</v>
      </c>
      <c r="N374" s="195">
        <f>IF(AND(N$16=2017,$C374&lt;N$16),N$44/10,IF(N$16=$C374,N$44-SUM(N$354:N373),IF(N$16-$C374&lt;10,M374,0)))</f>
        <v>0</v>
      </c>
      <c r="O374" s="195">
        <f>IF(AND(O$16=2017,$C374&lt;O$16),O$44/10,IF(O$16=$C374,O$44-SUM(O$354:O373),IF(O$16-$C374&lt;10,N374,0)))</f>
        <v>0</v>
      </c>
      <c r="P374" s="195">
        <f>IF(AND(P$16=2017,$C374&lt;P$16),P$44/10,IF(P$16=$C374,P$44-SUM(P$354:P373),IF(P$16-$C374&lt;10,O374,0)))</f>
        <v>0</v>
      </c>
      <c r="Q374" s="195">
        <f>IF(AND(Q$16=2017,$C374&lt;Q$16),Q$44/10,IF(Q$16=$C374,Q$44-SUM(Q$354:Q373),IF(Q$16-$C374&lt;10,P374,0)))</f>
        <v>0</v>
      </c>
      <c r="R374" s="195">
        <f>IF(AND(R$16=2017,$C374&lt;R$16),R$44/10,IF(R$16=$C374,R$44-SUM(R$354:R373),IF(R$16-$C374&lt;10,Q374,0)))</f>
        <v>0</v>
      </c>
      <c r="S374" s="195">
        <f>IF(AND(S$16=2017,$C374&lt;S$16),S$44/10,IF(S$16=$C374,S$44-SUM(S$354:S373),IF(S$16-$C374&lt;10,R374,0)))</f>
        <v>0</v>
      </c>
      <c r="T374" s="195">
        <f>IF(AND(T$16=2017,$C374&lt;T$16),T$44/10,IF(T$16=$C374,T$44-SUM(T$354:T373),IF(T$16-$C374&lt;10,S374,0)))</f>
        <v>1000676250.218462</v>
      </c>
      <c r="U374" s="195">
        <f>IF(AND(U$16=2017,$C374&lt;U$16),U$44/10,IF(U$16=$C374,U$44-SUM(U$354:U373),IF(U$16-$C374&lt;10,T374,0)))</f>
        <v>1000676250.218462</v>
      </c>
      <c r="V374" s="195">
        <f>IF(AND(V$16=2017,$C374&lt;V$16),V$44/10,IF(V$16=$C374,V$44-SUM(V$354:V373),IF(V$16-$C374&lt;10,U374,0)))</f>
        <v>1000676250.218462</v>
      </c>
      <c r="W374" s="195">
        <f>IF(AND(W$16=2017,$C374&lt;W$16),W$44/10,IF(W$16=$C374,W$44-SUM(W$354:W373),IF(W$16-$C374&lt;10,V374,0)))</f>
        <v>1000676250.218462</v>
      </c>
      <c r="X374" s="195">
        <f>IF(AND(X$16=2017,$C374&lt;X$16),X$44/10,IF(X$16=$C374,X$44-SUM(X$354:X373),IF(X$16-$C374&lt;10,W374,0)))</f>
        <v>1000676250.218462</v>
      </c>
      <c r="Y374" s="163"/>
      <c r="Z374" s="163"/>
      <c r="AA374" s="163"/>
      <c r="AB374" s="163"/>
      <c r="AC374" s="163"/>
      <c r="AD374" s="163"/>
      <c r="AE374" s="163"/>
      <c r="AF374" s="163"/>
      <c r="AG374" s="163"/>
      <c r="AH374" s="163"/>
      <c r="AI374" s="163"/>
      <c r="AJ374" s="163"/>
      <c r="AK374" s="163"/>
      <c r="AL374" s="163"/>
      <c r="AM374" s="163"/>
      <c r="AN374" s="163"/>
      <c r="AO374" s="163"/>
      <c r="AP374" s="163"/>
      <c r="AQ374" s="163"/>
      <c r="AR374" s="163"/>
      <c r="AS374" s="163"/>
      <c r="AT374" s="163"/>
      <c r="AU374" s="163"/>
      <c r="AV374" s="163"/>
      <c r="AW374" s="163"/>
      <c r="AX374" s="163"/>
      <c r="AY374" s="163"/>
      <c r="AZ374" s="163"/>
      <c r="BA374" s="163"/>
      <c r="BB374" s="163"/>
      <c r="BC374" s="163"/>
      <c r="BD374" s="163"/>
      <c r="BE374" s="163"/>
      <c r="BF374" s="163"/>
      <c r="BG374" s="163"/>
      <c r="BH374" s="163"/>
      <c r="BI374" s="163"/>
      <c r="BJ374" s="163"/>
      <c r="BK374" s="163"/>
      <c r="BL374" s="163"/>
      <c r="BM374" s="163"/>
      <c r="BN374" s="163"/>
      <c r="BO374" s="163"/>
      <c r="BP374" s="163"/>
      <c r="BQ374" s="163"/>
      <c r="BR374" s="163"/>
      <c r="BS374" s="163"/>
      <c r="BT374" s="163"/>
      <c r="BU374" s="163"/>
      <c r="BV374" s="163"/>
      <c r="BW374" s="163"/>
      <c r="BX374" s="163"/>
      <c r="BY374" s="163"/>
      <c r="BZ374" s="163"/>
      <c r="CA374" s="163"/>
      <c r="CB374" s="163"/>
      <c r="CC374" s="163"/>
      <c r="CD374" s="163"/>
      <c r="CE374" s="163"/>
      <c r="CF374" s="163"/>
      <c r="CG374" s="163"/>
      <c r="CH374" s="163"/>
      <c r="CI374" s="163"/>
      <c r="CJ374" s="163"/>
      <c r="CK374" s="163"/>
      <c r="CL374" s="163"/>
      <c r="CM374" s="163"/>
      <c r="CN374" s="163"/>
      <c r="CO374" s="163"/>
      <c r="CP374" s="163"/>
      <c r="CQ374" s="163"/>
      <c r="CR374" s="163"/>
      <c r="CS374" s="163"/>
      <c r="CT374" s="163"/>
      <c r="CU374" s="163"/>
      <c r="CV374" s="163"/>
      <c r="CW374" s="163"/>
      <c r="CX374" s="163"/>
      <c r="CY374" s="163"/>
      <c r="CZ374" s="163"/>
      <c r="DA374" s="163"/>
      <c r="DB374" s="163"/>
      <c r="DC374" s="163"/>
      <c r="DD374" s="163"/>
      <c r="DE374" s="163"/>
      <c r="DF374" s="163"/>
      <c r="DG374" s="163"/>
      <c r="DH374" s="163"/>
      <c r="DI374" s="163"/>
      <c r="DJ374" s="163"/>
      <c r="DK374" s="163"/>
      <c r="DL374" s="163"/>
      <c r="DM374" s="163"/>
      <c r="DN374" s="163"/>
      <c r="DO374" s="163"/>
      <c r="DP374" s="163"/>
      <c r="DQ374" s="163"/>
      <c r="DR374" s="163"/>
      <c r="DS374" s="163"/>
      <c r="DT374" s="163"/>
      <c r="DU374" s="163"/>
      <c r="DV374" s="163"/>
      <c r="DW374" s="163"/>
      <c r="DX374" s="163"/>
      <c r="DY374" s="163"/>
      <c r="DZ374" s="163"/>
      <c r="EA374" s="163"/>
      <c r="EB374" s="163"/>
      <c r="EC374" s="163"/>
      <c r="ED374" s="163"/>
      <c r="EE374" s="163"/>
      <c r="EF374" s="163"/>
      <c r="EG374" s="163"/>
      <c r="EH374" s="163"/>
      <c r="EI374" s="163"/>
      <c r="EJ374" s="163"/>
      <c r="EK374" s="163"/>
      <c r="EL374" s="163"/>
      <c r="EM374" s="163"/>
      <c r="EN374" s="163"/>
      <c r="EO374" s="163"/>
      <c r="EP374" s="163"/>
      <c r="EQ374" s="163"/>
      <c r="ER374" s="163"/>
      <c r="ES374" s="163"/>
      <c r="ET374" s="163"/>
      <c r="EU374" s="163"/>
      <c r="EV374" s="163"/>
      <c r="EW374" s="163"/>
      <c r="EX374" s="163"/>
      <c r="EY374" s="163"/>
      <c r="EZ374" s="163"/>
      <c r="FA374" s="163"/>
      <c r="FB374" s="163"/>
      <c r="FC374" s="163"/>
      <c r="FD374" s="163"/>
      <c r="FE374" s="163"/>
      <c r="FF374" s="163"/>
      <c r="FG374" s="163"/>
      <c r="FH374" s="163"/>
      <c r="FI374" s="163"/>
      <c r="FJ374" s="163"/>
      <c r="FK374" s="163"/>
      <c r="FL374" s="163"/>
      <c r="FM374" s="163"/>
      <c r="FN374" s="163"/>
      <c r="FO374" s="163"/>
      <c r="FP374" s="163"/>
      <c r="FQ374" s="163"/>
      <c r="FR374" s="163"/>
      <c r="FS374" s="163"/>
      <c r="FT374" s="163"/>
      <c r="FU374" s="163"/>
      <c r="FV374" s="163"/>
      <c r="FW374" s="163"/>
      <c r="FX374" s="163"/>
      <c r="FY374" s="163"/>
      <c r="FZ374" s="163"/>
      <c r="GA374" s="163"/>
      <c r="GB374" s="163"/>
      <c r="GC374" s="163"/>
      <c r="GD374" s="163"/>
      <c r="GE374" s="163"/>
      <c r="GF374" s="163"/>
      <c r="GG374" s="163"/>
      <c r="GH374" s="163"/>
      <c r="GI374" s="163"/>
      <c r="GJ374" s="163"/>
      <c r="GK374" s="163"/>
      <c r="GL374" s="163"/>
      <c r="GM374" s="163"/>
      <c r="GN374" s="163"/>
      <c r="GO374" s="163"/>
      <c r="GP374" s="163"/>
      <c r="GQ374" s="163"/>
      <c r="GR374" s="163"/>
      <c r="GS374" s="163"/>
      <c r="GT374" s="163"/>
      <c r="GU374" s="163"/>
      <c r="GV374" s="163"/>
      <c r="GW374" s="163"/>
      <c r="GX374" s="163"/>
      <c r="GY374" s="163"/>
      <c r="GZ374" s="163"/>
      <c r="HA374" s="163"/>
      <c r="HB374" s="163"/>
      <c r="HC374" s="163"/>
      <c r="HD374" s="163"/>
      <c r="HE374" s="163"/>
      <c r="HF374" s="163"/>
    </row>
    <row r="375" spans="1:214" outlineLevel="1" x14ac:dyDescent="0.2">
      <c r="A375" s="163"/>
      <c r="B375" s="177" t="s">
        <v>249</v>
      </c>
      <c r="C375" s="177">
        <v>2028</v>
      </c>
      <c r="D375" s="163"/>
      <c r="E375" s="163" t="s">
        <v>142</v>
      </c>
      <c r="F375" s="163"/>
      <c r="G375" s="163"/>
      <c r="H375" s="163"/>
      <c r="I375" s="163"/>
      <c r="J375" s="195">
        <f>IF(AND(J$16=2017,$C375&lt;J$16),J$44/10,IF(J$16=$C375,J$44-SUM(J$354:J374),IF(J$16-$C375&lt;10,I375,0)))</f>
        <v>0</v>
      </c>
      <c r="K375" s="195">
        <f>IF(AND(K$16=2017,$C375&lt;K$16),K$44/10,IF(K$16=$C375,K$44-SUM(K$354:K374),IF(K$16-$C375&lt;10,J375,0)))</f>
        <v>0</v>
      </c>
      <c r="L375" s="195">
        <f>IF(AND(L$16=2017,$C375&lt;L$16),L$44/10,IF(L$16=$C375,L$44-SUM(L$354:L374),IF(L$16-$C375&lt;10,K375,0)))</f>
        <v>0</v>
      </c>
      <c r="M375" s="195">
        <f>IF(AND(M$16=2017,$C375&lt;M$16),M$44/10,IF(M$16=$C375,M$44-SUM(M$354:M374),IF(M$16-$C375&lt;10,L375,0)))</f>
        <v>0</v>
      </c>
      <c r="N375" s="195">
        <f>IF(AND(N$16=2017,$C375&lt;N$16),N$44/10,IF(N$16=$C375,N$44-SUM(N$354:N374),IF(N$16-$C375&lt;10,M375,0)))</f>
        <v>0</v>
      </c>
      <c r="O375" s="195">
        <f>IF(AND(O$16=2017,$C375&lt;O$16),O$44/10,IF(O$16=$C375,O$44-SUM(O$354:O374),IF(O$16-$C375&lt;10,N375,0)))</f>
        <v>0</v>
      </c>
      <c r="P375" s="195">
        <f>IF(AND(P$16=2017,$C375&lt;P$16),P$44/10,IF(P$16=$C375,P$44-SUM(P$354:P374),IF(P$16-$C375&lt;10,O375,0)))</f>
        <v>0</v>
      </c>
      <c r="Q375" s="195">
        <f>IF(AND(Q$16=2017,$C375&lt;Q$16),Q$44/10,IF(Q$16=$C375,Q$44-SUM(Q$354:Q374),IF(Q$16-$C375&lt;10,P375,0)))</f>
        <v>0</v>
      </c>
      <c r="R375" s="195">
        <f>IF(AND(R$16=2017,$C375&lt;R$16),R$44/10,IF(R$16=$C375,R$44-SUM(R$354:R374),IF(R$16-$C375&lt;10,Q375,0)))</f>
        <v>0</v>
      </c>
      <c r="S375" s="195">
        <f>IF(AND(S$16=2017,$C375&lt;S$16),S$44/10,IF(S$16=$C375,S$44-SUM(S$354:S374),IF(S$16-$C375&lt;10,R375,0)))</f>
        <v>0</v>
      </c>
      <c r="T375" s="195">
        <f>IF(AND(T$16=2017,$C375&lt;T$16),T$44/10,IF(T$16=$C375,T$44-SUM(T$354:T374),IF(T$16-$C375&lt;10,S375,0)))</f>
        <v>0</v>
      </c>
      <c r="U375" s="195">
        <f>IF(AND(U$16=2017,$C375&lt;U$16),U$44/10,IF(U$16=$C375,U$44-SUM(U$354:U374),IF(U$16-$C375&lt;10,T375,0)))</f>
        <v>1143154561.5823421</v>
      </c>
      <c r="V375" s="195">
        <f>IF(AND(V$16=2017,$C375&lt;V$16),V$44/10,IF(V$16=$C375,V$44-SUM(V$354:V374),IF(V$16-$C375&lt;10,U375,0)))</f>
        <v>1143154561.5823421</v>
      </c>
      <c r="W375" s="195">
        <f>IF(AND(W$16=2017,$C375&lt;W$16),W$44/10,IF(W$16=$C375,W$44-SUM(W$354:W374),IF(W$16-$C375&lt;10,V375,0)))</f>
        <v>1143154561.5823421</v>
      </c>
      <c r="X375" s="195">
        <f>IF(AND(X$16=2017,$C375&lt;X$16),X$44/10,IF(X$16=$C375,X$44-SUM(X$354:X374),IF(X$16-$C375&lt;10,W375,0)))</f>
        <v>1143154561.5823421</v>
      </c>
      <c r="Y375" s="163"/>
      <c r="Z375" s="163"/>
      <c r="AA375" s="163"/>
      <c r="AB375" s="163"/>
      <c r="AC375" s="163"/>
      <c r="AD375" s="163"/>
      <c r="AE375" s="163"/>
      <c r="AF375" s="163"/>
      <c r="AG375" s="163"/>
      <c r="AH375" s="163"/>
      <c r="AI375" s="163"/>
      <c r="AJ375" s="163"/>
      <c r="AK375" s="163"/>
      <c r="AL375" s="163"/>
      <c r="AM375" s="163"/>
      <c r="AN375" s="163"/>
      <c r="AO375" s="163"/>
      <c r="AP375" s="163"/>
      <c r="AQ375" s="163"/>
      <c r="AR375" s="163"/>
      <c r="AS375" s="163"/>
      <c r="AT375" s="163"/>
      <c r="AU375" s="163"/>
      <c r="AV375" s="163"/>
      <c r="AW375" s="163"/>
      <c r="AX375" s="163"/>
      <c r="AY375" s="163"/>
      <c r="AZ375" s="163"/>
      <c r="BA375" s="163"/>
      <c r="BB375" s="163"/>
      <c r="BC375" s="163"/>
      <c r="BD375" s="163"/>
      <c r="BE375" s="163"/>
      <c r="BF375" s="163"/>
      <c r="BG375" s="163"/>
      <c r="BH375" s="163"/>
      <c r="BI375" s="163"/>
      <c r="BJ375" s="163"/>
      <c r="BK375" s="163"/>
      <c r="BL375" s="163"/>
      <c r="BM375" s="163"/>
      <c r="BN375" s="163"/>
      <c r="BO375" s="163"/>
      <c r="BP375" s="163"/>
      <c r="BQ375" s="163"/>
      <c r="BR375" s="163"/>
      <c r="BS375" s="163"/>
      <c r="BT375" s="163"/>
      <c r="BU375" s="163"/>
      <c r="BV375" s="163"/>
      <c r="BW375" s="163"/>
      <c r="BX375" s="163"/>
      <c r="BY375" s="163"/>
      <c r="BZ375" s="163"/>
      <c r="CA375" s="163"/>
      <c r="CB375" s="163"/>
      <c r="CC375" s="163"/>
      <c r="CD375" s="163"/>
      <c r="CE375" s="163"/>
      <c r="CF375" s="163"/>
      <c r="CG375" s="163"/>
      <c r="CH375" s="163"/>
      <c r="CI375" s="163"/>
      <c r="CJ375" s="163"/>
      <c r="CK375" s="163"/>
      <c r="CL375" s="163"/>
      <c r="CM375" s="163"/>
      <c r="CN375" s="163"/>
      <c r="CO375" s="163"/>
      <c r="CP375" s="163"/>
      <c r="CQ375" s="163"/>
      <c r="CR375" s="163"/>
      <c r="CS375" s="163"/>
      <c r="CT375" s="163"/>
      <c r="CU375" s="163"/>
      <c r="CV375" s="163"/>
      <c r="CW375" s="163"/>
      <c r="CX375" s="163"/>
      <c r="CY375" s="163"/>
      <c r="CZ375" s="163"/>
      <c r="DA375" s="163"/>
      <c r="DB375" s="163"/>
      <c r="DC375" s="163"/>
      <c r="DD375" s="163"/>
      <c r="DE375" s="163"/>
      <c r="DF375" s="163"/>
      <c r="DG375" s="163"/>
      <c r="DH375" s="163"/>
      <c r="DI375" s="163"/>
      <c r="DJ375" s="163"/>
      <c r="DK375" s="163"/>
      <c r="DL375" s="163"/>
      <c r="DM375" s="163"/>
      <c r="DN375" s="163"/>
      <c r="DO375" s="163"/>
      <c r="DP375" s="163"/>
      <c r="DQ375" s="163"/>
      <c r="DR375" s="163"/>
      <c r="DS375" s="163"/>
      <c r="DT375" s="163"/>
      <c r="DU375" s="163"/>
      <c r="DV375" s="163"/>
      <c r="DW375" s="163"/>
      <c r="DX375" s="163"/>
      <c r="DY375" s="163"/>
      <c r="DZ375" s="163"/>
      <c r="EA375" s="163"/>
      <c r="EB375" s="163"/>
      <c r="EC375" s="163"/>
      <c r="ED375" s="163"/>
      <c r="EE375" s="163"/>
      <c r="EF375" s="163"/>
      <c r="EG375" s="163"/>
      <c r="EH375" s="163"/>
      <c r="EI375" s="163"/>
      <c r="EJ375" s="163"/>
      <c r="EK375" s="163"/>
      <c r="EL375" s="163"/>
      <c r="EM375" s="163"/>
      <c r="EN375" s="163"/>
      <c r="EO375" s="163"/>
      <c r="EP375" s="163"/>
      <c r="EQ375" s="163"/>
      <c r="ER375" s="163"/>
      <c r="ES375" s="163"/>
      <c r="ET375" s="163"/>
      <c r="EU375" s="163"/>
      <c r="EV375" s="163"/>
      <c r="EW375" s="163"/>
      <c r="EX375" s="163"/>
      <c r="EY375" s="163"/>
      <c r="EZ375" s="163"/>
      <c r="FA375" s="163"/>
      <c r="FB375" s="163"/>
      <c r="FC375" s="163"/>
      <c r="FD375" s="163"/>
      <c r="FE375" s="163"/>
      <c r="FF375" s="163"/>
      <c r="FG375" s="163"/>
      <c r="FH375" s="163"/>
      <c r="FI375" s="163"/>
      <c r="FJ375" s="163"/>
      <c r="FK375" s="163"/>
      <c r="FL375" s="163"/>
      <c r="FM375" s="163"/>
      <c r="FN375" s="163"/>
      <c r="FO375" s="163"/>
      <c r="FP375" s="163"/>
      <c r="FQ375" s="163"/>
      <c r="FR375" s="163"/>
      <c r="FS375" s="163"/>
      <c r="FT375" s="163"/>
      <c r="FU375" s="163"/>
      <c r="FV375" s="163"/>
      <c r="FW375" s="163"/>
      <c r="FX375" s="163"/>
      <c r="FY375" s="163"/>
      <c r="FZ375" s="163"/>
      <c r="GA375" s="163"/>
      <c r="GB375" s="163"/>
      <c r="GC375" s="163"/>
      <c r="GD375" s="163"/>
      <c r="GE375" s="163"/>
      <c r="GF375" s="163"/>
      <c r="GG375" s="163"/>
      <c r="GH375" s="163"/>
      <c r="GI375" s="163"/>
      <c r="GJ375" s="163"/>
      <c r="GK375" s="163"/>
      <c r="GL375" s="163"/>
      <c r="GM375" s="163"/>
      <c r="GN375" s="163"/>
      <c r="GO375" s="163"/>
      <c r="GP375" s="163"/>
      <c r="GQ375" s="163"/>
      <c r="GR375" s="163"/>
      <c r="GS375" s="163"/>
      <c r="GT375" s="163"/>
      <c r="GU375" s="163"/>
      <c r="GV375" s="163"/>
      <c r="GW375" s="163"/>
      <c r="GX375" s="163"/>
      <c r="GY375" s="163"/>
      <c r="GZ375" s="163"/>
      <c r="HA375" s="163"/>
      <c r="HB375" s="163"/>
      <c r="HC375" s="163"/>
      <c r="HD375" s="163"/>
      <c r="HE375" s="163"/>
      <c r="HF375" s="163"/>
    </row>
    <row r="376" spans="1:214" outlineLevel="1" x14ac:dyDescent="0.2">
      <c r="A376" s="163"/>
      <c r="B376" s="177" t="s">
        <v>249</v>
      </c>
      <c r="C376" s="173">
        <v>2029</v>
      </c>
      <c r="D376" s="163"/>
      <c r="E376" s="163" t="s">
        <v>142</v>
      </c>
      <c r="F376" s="163"/>
      <c r="G376" s="163"/>
      <c r="H376" s="163"/>
      <c r="I376" s="163"/>
      <c r="J376" s="195">
        <f>IF(AND(J$16=2017,$C376&lt;J$16),J$44/10,IF(J$16=$C376,J$44-SUM(J$354:J375),IF(J$16-$C376&lt;10,I376,0)))</f>
        <v>0</v>
      </c>
      <c r="K376" s="195">
        <f>IF(AND(K$16=2017,$C376&lt;K$16),K$44/10,IF(K$16=$C376,K$44-SUM(K$354:K375),IF(K$16-$C376&lt;10,J376,0)))</f>
        <v>0</v>
      </c>
      <c r="L376" s="195">
        <f>IF(AND(L$16=2017,$C376&lt;L$16),L$44/10,IF(L$16=$C376,L$44-SUM(L$354:L375),IF(L$16-$C376&lt;10,K376,0)))</f>
        <v>0</v>
      </c>
      <c r="M376" s="195">
        <f>IF(AND(M$16=2017,$C376&lt;M$16),M$44/10,IF(M$16=$C376,M$44-SUM(M$354:M375),IF(M$16-$C376&lt;10,L376,0)))</f>
        <v>0</v>
      </c>
      <c r="N376" s="195">
        <f>IF(AND(N$16=2017,$C376&lt;N$16),N$44/10,IF(N$16=$C376,N$44-SUM(N$354:N375),IF(N$16-$C376&lt;10,M376,0)))</f>
        <v>0</v>
      </c>
      <c r="O376" s="195">
        <f>IF(AND(O$16=2017,$C376&lt;O$16),O$44/10,IF(O$16=$C376,O$44-SUM(O$354:O375),IF(O$16-$C376&lt;10,N376,0)))</f>
        <v>0</v>
      </c>
      <c r="P376" s="195">
        <f>IF(AND(P$16=2017,$C376&lt;P$16),P$44/10,IF(P$16=$C376,P$44-SUM(P$354:P375),IF(P$16-$C376&lt;10,O376,0)))</f>
        <v>0</v>
      </c>
      <c r="Q376" s="195">
        <f>IF(AND(Q$16=2017,$C376&lt;Q$16),Q$44/10,IF(Q$16=$C376,Q$44-SUM(Q$354:Q375),IF(Q$16-$C376&lt;10,P376,0)))</f>
        <v>0</v>
      </c>
      <c r="R376" s="195">
        <f>IF(AND(R$16=2017,$C376&lt;R$16),R$44/10,IF(R$16=$C376,R$44-SUM(R$354:R375),IF(R$16-$C376&lt;10,Q376,0)))</f>
        <v>0</v>
      </c>
      <c r="S376" s="195">
        <f>IF(AND(S$16=2017,$C376&lt;S$16),S$44/10,IF(S$16=$C376,S$44-SUM(S$354:S375),IF(S$16-$C376&lt;10,R376,0)))</f>
        <v>0</v>
      </c>
      <c r="T376" s="195">
        <f>IF(AND(T$16=2017,$C376&lt;T$16),T$44/10,IF(T$16=$C376,T$44-SUM(T$354:T375),IF(T$16-$C376&lt;10,S376,0)))</f>
        <v>0</v>
      </c>
      <c r="U376" s="195">
        <f>IF(AND(U$16=2017,$C376&lt;U$16),U$44/10,IF(U$16=$C376,U$44-SUM(U$354:U375),IF(U$16-$C376&lt;10,T376,0)))</f>
        <v>0</v>
      </c>
      <c r="V376" s="195">
        <f>IF(AND(V$16=2017,$C376&lt;V$16),V$44/10,IF(V$16=$C376,V$44-SUM(V$354:V375),IF(V$16-$C376&lt;10,U376,0)))</f>
        <v>1281149703.4362755</v>
      </c>
      <c r="W376" s="195">
        <f>IF(AND(W$16=2017,$C376&lt;W$16),W$44/10,IF(W$16=$C376,W$44-SUM(W$354:W375),IF(W$16-$C376&lt;10,V376,0)))</f>
        <v>1281149703.4362755</v>
      </c>
      <c r="X376" s="195">
        <f>IF(AND(X$16=2017,$C376&lt;X$16),X$44/10,IF(X$16=$C376,X$44-SUM(X$354:X375),IF(X$16-$C376&lt;10,W376,0)))</f>
        <v>1281149703.4362755</v>
      </c>
      <c r="Y376" s="163"/>
      <c r="Z376" s="163"/>
      <c r="AA376" s="163"/>
      <c r="AB376" s="163"/>
      <c r="AC376" s="163"/>
      <c r="AD376" s="163"/>
      <c r="AE376" s="163"/>
      <c r="AF376" s="163"/>
      <c r="AG376" s="163"/>
      <c r="AH376" s="163"/>
      <c r="AI376" s="163"/>
      <c r="AJ376" s="163"/>
      <c r="AK376" s="163"/>
      <c r="AL376" s="163"/>
      <c r="AM376" s="163"/>
      <c r="AN376" s="163"/>
      <c r="AO376" s="163"/>
      <c r="AP376" s="163"/>
      <c r="AQ376" s="163"/>
      <c r="AR376" s="163"/>
      <c r="AS376" s="163"/>
      <c r="AT376" s="163"/>
      <c r="AU376" s="163"/>
      <c r="AV376" s="163"/>
      <c r="AW376" s="163"/>
      <c r="AX376" s="163"/>
      <c r="AY376" s="163"/>
      <c r="AZ376" s="163"/>
      <c r="BA376" s="163"/>
      <c r="BB376" s="163"/>
      <c r="BC376" s="163"/>
      <c r="BD376" s="163"/>
      <c r="BE376" s="163"/>
      <c r="BF376" s="163"/>
      <c r="BG376" s="163"/>
      <c r="BH376" s="163"/>
      <c r="BI376" s="163"/>
      <c r="BJ376" s="163"/>
      <c r="BK376" s="163"/>
      <c r="BL376" s="163"/>
      <c r="BM376" s="163"/>
      <c r="BN376" s="163"/>
      <c r="BO376" s="163"/>
      <c r="BP376" s="163"/>
      <c r="BQ376" s="163"/>
      <c r="BR376" s="163"/>
      <c r="BS376" s="163"/>
      <c r="BT376" s="163"/>
      <c r="BU376" s="163"/>
      <c r="BV376" s="163"/>
      <c r="BW376" s="163"/>
      <c r="BX376" s="163"/>
      <c r="BY376" s="163"/>
      <c r="BZ376" s="163"/>
      <c r="CA376" s="163"/>
      <c r="CB376" s="163"/>
      <c r="CC376" s="163"/>
      <c r="CD376" s="163"/>
      <c r="CE376" s="163"/>
      <c r="CF376" s="163"/>
      <c r="CG376" s="163"/>
      <c r="CH376" s="163"/>
      <c r="CI376" s="163"/>
      <c r="CJ376" s="163"/>
      <c r="CK376" s="163"/>
      <c r="CL376" s="163"/>
      <c r="CM376" s="163"/>
      <c r="CN376" s="163"/>
      <c r="CO376" s="163"/>
      <c r="CP376" s="163"/>
      <c r="CQ376" s="163"/>
      <c r="CR376" s="163"/>
      <c r="CS376" s="163"/>
      <c r="CT376" s="163"/>
      <c r="CU376" s="163"/>
      <c r="CV376" s="163"/>
      <c r="CW376" s="163"/>
      <c r="CX376" s="163"/>
      <c r="CY376" s="163"/>
      <c r="CZ376" s="163"/>
      <c r="DA376" s="163"/>
      <c r="DB376" s="163"/>
      <c r="DC376" s="163"/>
      <c r="DD376" s="163"/>
      <c r="DE376" s="163"/>
      <c r="DF376" s="163"/>
      <c r="DG376" s="163"/>
      <c r="DH376" s="163"/>
      <c r="DI376" s="163"/>
      <c r="DJ376" s="163"/>
      <c r="DK376" s="163"/>
      <c r="DL376" s="163"/>
      <c r="DM376" s="163"/>
      <c r="DN376" s="163"/>
      <c r="DO376" s="163"/>
      <c r="DP376" s="163"/>
      <c r="DQ376" s="163"/>
      <c r="DR376" s="163"/>
      <c r="DS376" s="163"/>
      <c r="DT376" s="163"/>
      <c r="DU376" s="163"/>
      <c r="DV376" s="163"/>
      <c r="DW376" s="163"/>
      <c r="DX376" s="163"/>
      <c r="DY376" s="163"/>
      <c r="DZ376" s="163"/>
      <c r="EA376" s="163"/>
      <c r="EB376" s="163"/>
      <c r="EC376" s="163"/>
      <c r="ED376" s="163"/>
      <c r="EE376" s="163"/>
      <c r="EF376" s="163"/>
      <c r="EG376" s="163"/>
      <c r="EH376" s="163"/>
      <c r="EI376" s="163"/>
      <c r="EJ376" s="163"/>
      <c r="EK376" s="163"/>
      <c r="EL376" s="163"/>
      <c r="EM376" s="163"/>
      <c r="EN376" s="163"/>
      <c r="EO376" s="163"/>
      <c r="EP376" s="163"/>
      <c r="EQ376" s="163"/>
      <c r="ER376" s="163"/>
      <c r="ES376" s="163"/>
      <c r="ET376" s="163"/>
      <c r="EU376" s="163"/>
      <c r="EV376" s="163"/>
      <c r="EW376" s="163"/>
      <c r="EX376" s="163"/>
      <c r="EY376" s="163"/>
      <c r="EZ376" s="163"/>
      <c r="FA376" s="163"/>
      <c r="FB376" s="163"/>
      <c r="FC376" s="163"/>
      <c r="FD376" s="163"/>
      <c r="FE376" s="163"/>
      <c r="FF376" s="163"/>
      <c r="FG376" s="163"/>
      <c r="FH376" s="163"/>
      <c r="FI376" s="163"/>
      <c r="FJ376" s="163"/>
      <c r="FK376" s="163"/>
      <c r="FL376" s="163"/>
      <c r="FM376" s="163"/>
      <c r="FN376" s="163"/>
      <c r="FO376" s="163"/>
      <c r="FP376" s="163"/>
      <c r="FQ376" s="163"/>
      <c r="FR376" s="163"/>
      <c r="FS376" s="163"/>
      <c r="FT376" s="163"/>
      <c r="FU376" s="163"/>
      <c r="FV376" s="163"/>
      <c r="FW376" s="163"/>
      <c r="FX376" s="163"/>
      <c r="FY376" s="163"/>
      <c r="FZ376" s="163"/>
      <c r="GA376" s="163"/>
      <c r="GB376" s="163"/>
      <c r="GC376" s="163"/>
      <c r="GD376" s="163"/>
      <c r="GE376" s="163"/>
      <c r="GF376" s="163"/>
      <c r="GG376" s="163"/>
      <c r="GH376" s="163"/>
      <c r="GI376" s="163"/>
      <c r="GJ376" s="163"/>
      <c r="GK376" s="163"/>
      <c r="GL376" s="163"/>
      <c r="GM376" s="163"/>
      <c r="GN376" s="163"/>
      <c r="GO376" s="163"/>
      <c r="GP376" s="163"/>
      <c r="GQ376" s="163"/>
      <c r="GR376" s="163"/>
      <c r="GS376" s="163"/>
      <c r="GT376" s="163"/>
      <c r="GU376" s="163"/>
      <c r="GV376" s="163"/>
      <c r="GW376" s="163"/>
      <c r="GX376" s="163"/>
      <c r="GY376" s="163"/>
      <c r="GZ376" s="163"/>
      <c r="HA376" s="163"/>
      <c r="HB376" s="163"/>
      <c r="HC376" s="163"/>
      <c r="HD376" s="163"/>
      <c r="HE376" s="163"/>
      <c r="HF376" s="163"/>
    </row>
    <row r="377" spans="1:214" outlineLevel="1" x14ac:dyDescent="0.2">
      <c r="A377" s="163"/>
      <c r="B377" s="177" t="s">
        <v>249</v>
      </c>
      <c r="C377" s="177">
        <v>2030</v>
      </c>
      <c r="D377" s="163"/>
      <c r="E377" s="163" t="s">
        <v>142</v>
      </c>
      <c r="F377" s="163"/>
      <c r="G377" s="163"/>
      <c r="H377" s="163"/>
      <c r="I377" s="163"/>
      <c r="J377" s="195">
        <f>IF(AND(J$16=2017,$C377&lt;J$16),J$44/10,IF(J$16=$C377,J$44-SUM(J$354:J376),IF(J$16-$C377&lt;10,I377,0)))</f>
        <v>0</v>
      </c>
      <c r="K377" s="195">
        <f>IF(AND(K$16=2017,$C377&lt;K$16),K$44/10,IF(K$16=$C377,K$44-SUM(K$354:K376),IF(K$16-$C377&lt;10,J377,0)))</f>
        <v>0</v>
      </c>
      <c r="L377" s="195">
        <f>IF(AND(L$16=2017,$C377&lt;L$16),L$44/10,IF(L$16=$C377,L$44-SUM(L$354:L376),IF(L$16-$C377&lt;10,K377,0)))</f>
        <v>0</v>
      </c>
      <c r="M377" s="195">
        <f>IF(AND(M$16=2017,$C377&lt;M$16),M$44/10,IF(M$16=$C377,M$44-SUM(M$354:M376),IF(M$16-$C377&lt;10,L377,0)))</f>
        <v>0</v>
      </c>
      <c r="N377" s="195">
        <f>IF(AND(N$16=2017,$C377&lt;N$16),N$44/10,IF(N$16=$C377,N$44-SUM(N$354:N376),IF(N$16-$C377&lt;10,M377,0)))</f>
        <v>0</v>
      </c>
      <c r="O377" s="195">
        <f>IF(AND(O$16=2017,$C377&lt;O$16),O$44/10,IF(O$16=$C377,O$44-SUM(O$354:O376),IF(O$16-$C377&lt;10,N377,0)))</f>
        <v>0</v>
      </c>
      <c r="P377" s="195">
        <f>IF(AND(P$16=2017,$C377&lt;P$16),P$44/10,IF(P$16=$C377,P$44-SUM(P$354:P376),IF(P$16-$C377&lt;10,O377,0)))</f>
        <v>0</v>
      </c>
      <c r="Q377" s="195">
        <f>IF(AND(Q$16=2017,$C377&lt;Q$16),Q$44/10,IF(Q$16=$C377,Q$44-SUM(Q$354:Q376),IF(Q$16-$C377&lt;10,P377,0)))</f>
        <v>0</v>
      </c>
      <c r="R377" s="195">
        <f>IF(AND(R$16=2017,$C377&lt;R$16),R$44/10,IF(R$16=$C377,R$44-SUM(R$354:R376),IF(R$16-$C377&lt;10,Q377,0)))</f>
        <v>0</v>
      </c>
      <c r="S377" s="195">
        <f>IF(AND(S$16=2017,$C377&lt;S$16),S$44/10,IF(S$16=$C377,S$44-SUM(S$354:S376),IF(S$16-$C377&lt;10,R377,0)))</f>
        <v>0</v>
      </c>
      <c r="T377" s="195">
        <f>IF(AND(T$16=2017,$C377&lt;T$16),T$44/10,IF(T$16=$C377,T$44-SUM(T$354:T376),IF(T$16-$C377&lt;10,S377,0)))</f>
        <v>0</v>
      </c>
      <c r="U377" s="195">
        <f>IF(AND(U$16=2017,$C377&lt;U$16),U$44/10,IF(U$16=$C377,U$44-SUM(U$354:U376),IF(U$16-$C377&lt;10,T377,0)))</f>
        <v>0</v>
      </c>
      <c r="V377" s="195">
        <f>IF(AND(V$16=2017,$C377&lt;V$16),V$44/10,IF(V$16=$C377,V$44-SUM(V$354:V376),IF(V$16-$C377&lt;10,U377,0)))</f>
        <v>0</v>
      </c>
      <c r="W377" s="195">
        <f>IF(AND(W$16=2017,$C377&lt;W$16),W$44/10,IF(W$16=$C377,W$44-SUM(W$354:W376),IF(W$16-$C377&lt;10,V377,0)))</f>
        <v>1415045707.2847939</v>
      </c>
      <c r="X377" s="195">
        <f>IF(AND(X$16=2017,$C377&lt;X$16),X$44/10,IF(X$16=$C377,X$44-SUM(X$354:X376),IF(X$16-$C377&lt;10,W377,0)))</f>
        <v>1415045707.2847939</v>
      </c>
      <c r="Y377" s="163"/>
      <c r="Z377" s="163"/>
      <c r="AA377" s="163"/>
      <c r="AB377" s="163"/>
      <c r="AC377" s="163"/>
      <c r="AD377" s="163"/>
      <c r="AE377" s="163"/>
      <c r="AF377" s="163"/>
      <c r="AG377" s="163"/>
      <c r="AH377" s="163"/>
      <c r="AI377" s="163"/>
      <c r="AJ377" s="163"/>
      <c r="AK377" s="163"/>
      <c r="AL377" s="163"/>
      <c r="AM377" s="163"/>
      <c r="AN377" s="163"/>
      <c r="AO377" s="163"/>
      <c r="AP377" s="163"/>
      <c r="AQ377" s="163"/>
      <c r="AR377" s="163"/>
      <c r="AS377" s="163"/>
      <c r="AT377" s="163"/>
      <c r="AU377" s="163"/>
      <c r="AV377" s="163"/>
      <c r="AW377" s="163"/>
      <c r="AX377" s="163"/>
      <c r="AY377" s="163"/>
      <c r="AZ377" s="163"/>
      <c r="BA377" s="163"/>
      <c r="BB377" s="163"/>
      <c r="BC377" s="163"/>
      <c r="BD377" s="163"/>
      <c r="BE377" s="163"/>
      <c r="BF377" s="163"/>
      <c r="BG377" s="163"/>
      <c r="BH377" s="163"/>
      <c r="BI377" s="163"/>
      <c r="BJ377" s="163"/>
      <c r="BK377" s="163"/>
      <c r="BL377" s="163"/>
      <c r="BM377" s="163"/>
      <c r="BN377" s="163"/>
      <c r="BO377" s="163"/>
      <c r="BP377" s="163"/>
      <c r="BQ377" s="163"/>
      <c r="BR377" s="163"/>
      <c r="BS377" s="163"/>
      <c r="BT377" s="163"/>
      <c r="BU377" s="163"/>
      <c r="BV377" s="163"/>
      <c r="BW377" s="163"/>
      <c r="BX377" s="163"/>
      <c r="BY377" s="163"/>
      <c r="BZ377" s="163"/>
      <c r="CA377" s="163"/>
      <c r="CB377" s="163"/>
      <c r="CC377" s="163"/>
      <c r="CD377" s="163"/>
      <c r="CE377" s="163"/>
      <c r="CF377" s="163"/>
      <c r="CG377" s="163"/>
      <c r="CH377" s="163"/>
      <c r="CI377" s="163"/>
      <c r="CJ377" s="163"/>
      <c r="CK377" s="163"/>
      <c r="CL377" s="163"/>
      <c r="CM377" s="163"/>
      <c r="CN377" s="163"/>
      <c r="CO377" s="163"/>
      <c r="CP377" s="163"/>
      <c r="CQ377" s="163"/>
      <c r="CR377" s="163"/>
      <c r="CS377" s="163"/>
      <c r="CT377" s="163"/>
      <c r="CU377" s="163"/>
      <c r="CV377" s="163"/>
      <c r="CW377" s="163"/>
      <c r="CX377" s="163"/>
      <c r="CY377" s="163"/>
      <c r="CZ377" s="163"/>
      <c r="DA377" s="163"/>
      <c r="DB377" s="163"/>
      <c r="DC377" s="163"/>
      <c r="DD377" s="163"/>
      <c r="DE377" s="163"/>
      <c r="DF377" s="163"/>
      <c r="DG377" s="163"/>
      <c r="DH377" s="163"/>
      <c r="DI377" s="163"/>
      <c r="DJ377" s="163"/>
      <c r="DK377" s="163"/>
      <c r="DL377" s="163"/>
      <c r="DM377" s="163"/>
      <c r="DN377" s="163"/>
      <c r="DO377" s="163"/>
      <c r="DP377" s="163"/>
      <c r="DQ377" s="163"/>
      <c r="DR377" s="163"/>
      <c r="DS377" s="163"/>
      <c r="DT377" s="163"/>
      <c r="DU377" s="163"/>
      <c r="DV377" s="163"/>
      <c r="DW377" s="163"/>
      <c r="DX377" s="163"/>
      <c r="DY377" s="163"/>
      <c r="DZ377" s="163"/>
      <c r="EA377" s="163"/>
      <c r="EB377" s="163"/>
      <c r="EC377" s="163"/>
      <c r="ED377" s="163"/>
      <c r="EE377" s="163"/>
      <c r="EF377" s="163"/>
      <c r="EG377" s="163"/>
      <c r="EH377" s="163"/>
      <c r="EI377" s="163"/>
      <c r="EJ377" s="163"/>
      <c r="EK377" s="163"/>
      <c r="EL377" s="163"/>
      <c r="EM377" s="163"/>
      <c r="EN377" s="163"/>
      <c r="EO377" s="163"/>
      <c r="EP377" s="163"/>
      <c r="EQ377" s="163"/>
      <c r="ER377" s="163"/>
      <c r="ES377" s="163"/>
      <c r="ET377" s="163"/>
      <c r="EU377" s="163"/>
      <c r="EV377" s="163"/>
      <c r="EW377" s="163"/>
      <c r="EX377" s="163"/>
      <c r="EY377" s="163"/>
      <c r="EZ377" s="163"/>
      <c r="FA377" s="163"/>
      <c r="FB377" s="163"/>
      <c r="FC377" s="163"/>
      <c r="FD377" s="163"/>
      <c r="FE377" s="163"/>
      <c r="FF377" s="163"/>
      <c r="FG377" s="163"/>
      <c r="FH377" s="163"/>
      <c r="FI377" s="163"/>
      <c r="FJ377" s="163"/>
      <c r="FK377" s="163"/>
      <c r="FL377" s="163"/>
      <c r="FM377" s="163"/>
      <c r="FN377" s="163"/>
      <c r="FO377" s="163"/>
      <c r="FP377" s="163"/>
      <c r="FQ377" s="163"/>
      <c r="FR377" s="163"/>
      <c r="FS377" s="163"/>
      <c r="FT377" s="163"/>
      <c r="FU377" s="163"/>
      <c r="FV377" s="163"/>
      <c r="FW377" s="163"/>
      <c r="FX377" s="163"/>
      <c r="FY377" s="163"/>
      <c r="FZ377" s="163"/>
      <c r="GA377" s="163"/>
      <c r="GB377" s="163"/>
      <c r="GC377" s="163"/>
      <c r="GD377" s="163"/>
      <c r="GE377" s="163"/>
      <c r="GF377" s="163"/>
      <c r="GG377" s="163"/>
      <c r="GH377" s="163"/>
      <c r="GI377" s="163"/>
      <c r="GJ377" s="163"/>
      <c r="GK377" s="163"/>
      <c r="GL377" s="163"/>
      <c r="GM377" s="163"/>
      <c r="GN377" s="163"/>
      <c r="GO377" s="163"/>
      <c r="GP377" s="163"/>
      <c r="GQ377" s="163"/>
      <c r="GR377" s="163"/>
      <c r="GS377" s="163"/>
      <c r="GT377" s="163"/>
      <c r="GU377" s="163"/>
      <c r="GV377" s="163"/>
      <c r="GW377" s="163"/>
      <c r="GX377" s="163"/>
      <c r="GY377" s="163"/>
      <c r="GZ377" s="163"/>
      <c r="HA377" s="163"/>
      <c r="HB377" s="163"/>
      <c r="HC377" s="163"/>
      <c r="HD377" s="163"/>
      <c r="HE377" s="163"/>
      <c r="HF377" s="163"/>
    </row>
    <row r="378" spans="1:214" outlineLevel="1" x14ac:dyDescent="0.2">
      <c r="A378" s="163"/>
      <c r="B378" s="177" t="s">
        <v>249</v>
      </c>
      <c r="C378" s="173">
        <v>2031</v>
      </c>
      <c r="D378" s="163"/>
      <c r="E378" s="163" t="s">
        <v>142</v>
      </c>
      <c r="F378" s="163"/>
      <c r="G378" s="163"/>
      <c r="H378" s="163"/>
      <c r="I378" s="163"/>
      <c r="J378" s="195">
        <f>IF(AND(J$16=2017,$C378&lt;J$16),J$44/10,IF(J$16=$C378,J$44-SUM(J$354:J377),IF(J$16-$C378&lt;10,I378,0)))</f>
        <v>0</v>
      </c>
      <c r="K378" s="195">
        <f>IF(AND(K$16=2017,$C378&lt;K$16),K$44/10,IF(K$16=$C378,K$44-SUM(K$354:K377),IF(K$16-$C378&lt;10,J378,0)))</f>
        <v>0</v>
      </c>
      <c r="L378" s="195">
        <f>IF(AND(L$16=2017,$C378&lt;L$16),L$44/10,IF(L$16=$C378,L$44-SUM(L$354:L377),IF(L$16-$C378&lt;10,K378,0)))</f>
        <v>0</v>
      </c>
      <c r="M378" s="195">
        <f>IF(AND(M$16=2017,$C378&lt;M$16),M$44/10,IF(M$16=$C378,M$44-SUM(M$354:M377),IF(M$16-$C378&lt;10,L378,0)))</f>
        <v>0</v>
      </c>
      <c r="N378" s="195">
        <f>IF(AND(N$16=2017,$C378&lt;N$16),N$44/10,IF(N$16=$C378,N$44-SUM(N$354:N377),IF(N$16-$C378&lt;10,M378,0)))</f>
        <v>0</v>
      </c>
      <c r="O378" s="195">
        <f>IF(AND(O$16=2017,$C378&lt;O$16),O$44/10,IF(O$16=$C378,O$44-SUM(O$354:O377),IF(O$16-$C378&lt;10,N378,0)))</f>
        <v>0</v>
      </c>
      <c r="P378" s="195">
        <f>IF(AND(P$16=2017,$C378&lt;P$16),P$44/10,IF(P$16=$C378,P$44-SUM(P$354:P377),IF(P$16-$C378&lt;10,O378,0)))</f>
        <v>0</v>
      </c>
      <c r="Q378" s="195">
        <f>IF(AND(Q$16=2017,$C378&lt;Q$16),Q$44/10,IF(Q$16=$C378,Q$44-SUM(Q$354:Q377),IF(Q$16-$C378&lt;10,P378,0)))</f>
        <v>0</v>
      </c>
      <c r="R378" s="195">
        <f>IF(AND(R$16=2017,$C378&lt;R$16),R$44/10,IF(R$16=$C378,R$44-SUM(R$354:R377),IF(R$16-$C378&lt;10,Q378,0)))</f>
        <v>0</v>
      </c>
      <c r="S378" s="195">
        <f>IF(AND(S$16=2017,$C378&lt;S$16),S$44/10,IF(S$16=$C378,S$44-SUM(S$354:S377),IF(S$16-$C378&lt;10,R378,0)))</f>
        <v>0</v>
      </c>
      <c r="T378" s="195">
        <f>IF(AND(T$16=2017,$C378&lt;T$16),T$44/10,IF(T$16=$C378,T$44-SUM(T$354:T377),IF(T$16-$C378&lt;10,S378,0)))</f>
        <v>0</v>
      </c>
      <c r="U378" s="195">
        <f>IF(AND(U$16=2017,$C378&lt;U$16),U$44/10,IF(U$16=$C378,U$44-SUM(U$354:U377),IF(U$16-$C378&lt;10,T378,0)))</f>
        <v>0</v>
      </c>
      <c r="V378" s="195">
        <f>IF(AND(V$16=2017,$C378&lt;V$16),V$44/10,IF(V$16=$C378,V$44-SUM(V$354:V377),IF(V$16-$C378&lt;10,U378,0)))</f>
        <v>0</v>
      </c>
      <c r="W378" s="195">
        <f>IF(AND(W$16=2017,$C378&lt;W$16),W$44/10,IF(W$16=$C378,W$44-SUM(W$354:W377),IF(W$16-$C378&lt;10,V378,0)))</f>
        <v>0</v>
      </c>
      <c r="X378" s="195">
        <f>IF(AND(X$16=2017,$C378&lt;X$16),X$44/10,IF(X$16=$C378,X$44-SUM(X$354:X377),IF(X$16-$C378&lt;10,W378,0)))</f>
        <v>1885305696.8420715</v>
      </c>
      <c r="Y378" s="163"/>
      <c r="Z378" s="163"/>
      <c r="AA378" s="163"/>
      <c r="AB378" s="163"/>
      <c r="AC378" s="163"/>
      <c r="AD378" s="163"/>
      <c r="AE378" s="163"/>
      <c r="AF378" s="163"/>
      <c r="AG378" s="163"/>
      <c r="AH378" s="163"/>
      <c r="AI378" s="163"/>
      <c r="AJ378" s="163"/>
      <c r="AK378" s="163"/>
      <c r="AL378" s="163"/>
      <c r="AM378" s="163"/>
      <c r="AN378" s="163"/>
      <c r="AO378" s="163"/>
      <c r="AP378" s="163"/>
      <c r="AQ378" s="163"/>
      <c r="AR378" s="163"/>
      <c r="AS378" s="163"/>
      <c r="AT378" s="163"/>
      <c r="AU378" s="163"/>
      <c r="AV378" s="163"/>
      <c r="AW378" s="163"/>
      <c r="AX378" s="163"/>
      <c r="AY378" s="163"/>
      <c r="AZ378" s="163"/>
      <c r="BA378" s="163"/>
      <c r="BB378" s="163"/>
      <c r="BC378" s="163"/>
      <c r="BD378" s="163"/>
      <c r="BE378" s="163"/>
      <c r="BF378" s="163"/>
      <c r="BG378" s="163"/>
      <c r="BH378" s="163"/>
      <c r="BI378" s="163"/>
      <c r="BJ378" s="163"/>
      <c r="BK378" s="163"/>
      <c r="BL378" s="163"/>
      <c r="BM378" s="163"/>
      <c r="BN378" s="163"/>
      <c r="BO378" s="163"/>
      <c r="BP378" s="163"/>
      <c r="BQ378" s="163"/>
      <c r="BR378" s="163"/>
      <c r="BS378" s="163"/>
      <c r="BT378" s="163"/>
      <c r="BU378" s="163"/>
      <c r="BV378" s="163"/>
      <c r="BW378" s="163"/>
      <c r="BX378" s="163"/>
      <c r="BY378" s="163"/>
      <c r="BZ378" s="163"/>
      <c r="CA378" s="163"/>
      <c r="CB378" s="163"/>
      <c r="CC378" s="163"/>
      <c r="CD378" s="163"/>
      <c r="CE378" s="163"/>
      <c r="CF378" s="163"/>
      <c r="CG378" s="163"/>
      <c r="CH378" s="163"/>
      <c r="CI378" s="163"/>
      <c r="CJ378" s="163"/>
      <c r="CK378" s="163"/>
      <c r="CL378" s="163"/>
      <c r="CM378" s="163"/>
      <c r="CN378" s="163"/>
      <c r="CO378" s="163"/>
      <c r="CP378" s="163"/>
      <c r="CQ378" s="163"/>
      <c r="CR378" s="163"/>
      <c r="CS378" s="163"/>
      <c r="CT378" s="163"/>
      <c r="CU378" s="163"/>
      <c r="CV378" s="163"/>
      <c r="CW378" s="163"/>
      <c r="CX378" s="163"/>
      <c r="CY378" s="163"/>
      <c r="CZ378" s="163"/>
      <c r="DA378" s="163"/>
      <c r="DB378" s="163"/>
      <c r="DC378" s="163"/>
      <c r="DD378" s="163"/>
      <c r="DE378" s="163"/>
      <c r="DF378" s="163"/>
      <c r="DG378" s="163"/>
      <c r="DH378" s="163"/>
      <c r="DI378" s="163"/>
      <c r="DJ378" s="163"/>
      <c r="DK378" s="163"/>
      <c r="DL378" s="163"/>
      <c r="DM378" s="163"/>
      <c r="DN378" s="163"/>
      <c r="DO378" s="163"/>
      <c r="DP378" s="163"/>
      <c r="DQ378" s="163"/>
      <c r="DR378" s="163"/>
      <c r="DS378" s="163"/>
      <c r="DT378" s="163"/>
      <c r="DU378" s="163"/>
      <c r="DV378" s="163"/>
      <c r="DW378" s="163"/>
      <c r="DX378" s="163"/>
      <c r="DY378" s="163"/>
      <c r="DZ378" s="163"/>
      <c r="EA378" s="163"/>
      <c r="EB378" s="163"/>
      <c r="EC378" s="163"/>
      <c r="ED378" s="163"/>
      <c r="EE378" s="163"/>
      <c r="EF378" s="163"/>
      <c r="EG378" s="163"/>
      <c r="EH378" s="163"/>
      <c r="EI378" s="163"/>
      <c r="EJ378" s="163"/>
      <c r="EK378" s="163"/>
      <c r="EL378" s="163"/>
      <c r="EM378" s="163"/>
      <c r="EN378" s="163"/>
      <c r="EO378" s="163"/>
      <c r="EP378" s="163"/>
      <c r="EQ378" s="163"/>
      <c r="ER378" s="163"/>
      <c r="ES378" s="163"/>
      <c r="ET378" s="163"/>
      <c r="EU378" s="163"/>
      <c r="EV378" s="163"/>
      <c r="EW378" s="163"/>
      <c r="EX378" s="163"/>
      <c r="EY378" s="163"/>
      <c r="EZ378" s="163"/>
      <c r="FA378" s="163"/>
      <c r="FB378" s="163"/>
      <c r="FC378" s="163"/>
      <c r="FD378" s="163"/>
      <c r="FE378" s="163"/>
      <c r="FF378" s="163"/>
      <c r="FG378" s="163"/>
      <c r="FH378" s="163"/>
      <c r="FI378" s="163"/>
      <c r="FJ378" s="163"/>
      <c r="FK378" s="163"/>
      <c r="FL378" s="163"/>
      <c r="FM378" s="163"/>
      <c r="FN378" s="163"/>
      <c r="FO378" s="163"/>
      <c r="FP378" s="163"/>
      <c r="FQ378" s="163"/>
      <c r="FR378" s="163"/>
      <c r="FS378" s="163"/>
      <c r="FT378" s="163"/>
      <c r="FU378" s="163"/>
      <c r="FV378" s="163"/>
      <c r="FW378" s="163"/>
      <c r="FX378" s="163"/>
      <c r="FY378" s="163"/>
      <c r="FZ378" s="163"/>
      <c r="GA378" s="163"/>
      <c r="GB378" s="163"/>
      <c r="GC378" s="163"/>
      <c r="GD378" s="163"/>
      <c r="GE378" s="163"/>
      <c r="GF378" s="163"/>
      <c r="GG378" s="163"/>
      <c r="GH378" s="163"/>
      <c r="GI378" s="163"/>
      <c r="GJ378" s="163"/>
      <c r="GK378" s="163"/>
      <c r="GL378" s="163"/>
      <c r="GM378" s="163"/>
      <c r="GN378" s="163"/>
      <c r="GO378" s="163"/>
      <c r="GP378" s="163"/>
      <c r="GQ378" s="163"/>
      <c r="GR378" s="163"/>
      <c r="GS378" s="163"/>
      <c r="GT378" s="163"/>
      <c r="GU378" s="163"/>
      <c r="GV378" s="163"/>
      <c r="GW378" s="163"/>
      <c r="GX378" s="163"/>
      <c r="GY378" s="163"/>
      <c r="GZ378" s="163"/>
      <c r="HA378" s="163"/>
      <c r="HB378" s="163"/>
      <c r="HC378" s="163"/>
      <c r="HD378" s="163"/>
      <c r="HE378" s="163"/>
      <c r="HF378" s="163"/>
    </row>
    <row r="379" spans="1:214" outlineLevel="1" x14ac:dyDescent="0.2">
      <c r="A379" s="163"/>
      <c r="B379" s="173"/>
      <c r="C379" s="173"/>
      <c r="D379" s="163"/>
      <c r="E379" s="163"/>
      <c r="F379" s="163"/>
      <c r="G379" s="163"/>
      <c r="H379" s="163"/>
      <c r="I379" s="163"/>
      <c r="J379" s="163"/>
      <c r="K379" s="163"/>
      <c r="L379" s="163"/>
      <c r="M379" s="163"/>
      <c r="N379" s="163"/>
      <c r="O379" s="163"/>
      <c r="P379" s="163"/>
      <c r="Q379" s="163"/>
      <c r="R379" s="163"/>
      <c r="S379" s="163"/>
      <c r="T379" s="163"/>
      <c r="U379" s="163"/>
      <c r="V379" s="163"/>
      <c r="W379" s="163"/>
      <c r="X379" s="163"/>
      <c r="Y379" s="163"/>
      <c r="Z379" s="163"/>
      <c r="AA379" s="163"/>
      <c r="AB379" s="163"/>
      <c r="AC379" s="163"/>
      <c r="AD379" s="163"/>
      <c r="AE379" s="163"/>
      <c r="AF379" s="163"/>
      <c r="AG379" s="163"/>
      <c r="AH379" s="163"/>
      <c r="AI379" s="163"/>
      <c r="AJ379" s="163"/>
      <c r="AK379" s="163"/>
      <c r="AL379" s="163"/>
      <c r="AM379" s="163"/>
      <c r="AN379" s="163"/>
      <c r="AO379" s="163"/>
      <c r="AP379" s="163"/>
      <c r="AQ379" s="163"/>
      <c r="AR379" s="163"/>
      <c r="AS379" s="163"/>
      <c r="AT379" s="163"/>
      <c r="AU379" s="163"/>
      <c r="AV379" s="163"/>
      <c r="AW379" s="163"/>
      <c r="AX379" s="163"/>
      <c r="AY379" s="163"/>
      <c r="AZ379" s="163"/>
      <c r="BA379" s="163"/>
      <c r="BB379" s="163"/>
      <c r="BC379" s="163"/>
      <c r="BD379" s="163"/>
      <c r="BE379" s="163"/>
      <c r="BF379" s="163"/>
      <c r="BG379" s="163"/>
      <c r="BH379" s="163"/>
      <c r="BI379" s="163"/>
      <c r="BJ379" s="163"/>
      <c r="BK379" s="163"/>
      <c r="BL379" s="163"/>
      <c r="BM379" s="163"/>
      <c r="BN379" s="163"/>
      <c r="BO379" s="163"/>
      <c r="BP379" s="163"/>
      <c r="BQ379" s="163"/>
      <c r="BR379" s="163"/>
      <c r="BS379" s="163"/>
      <c r="BT379" s="163"/>
      <c r="BU379" s="163"/>
      <c r="BV379" s="163"/>
      <c r="BW379" s="163"/>
      <c r="BX379" s="163"/>
      <c r="BY379" s="163"/>
      <c r="BZ379" s="163"/>
      <c r="CA379" s="163"/>
      <c r="CB379" s="163"/>
      <c r="CC379" s="163"/>
      <c r="CD379" s="163"/>
      <c r="CE379" s="163"/>
      <c r="CF379" s="163"/>
      <c r="CG379" s="163"/>
      <c r="CH379" s="163"/>
      <c r="CI379" s="163"/>
      <c r="CJ379" s="163"/>
      <c r="CK379" s="163"/>
      <c r="CL379" s="163"/>
      <c r="CM379" s="163"/>
      <c r="CN379" s="163"/>
      <c r="CO379" s="163"/>
      <c r="CP379" s="163"/>
      <c r="CQ379" s="163"/>
      <c r="CR379" s="163"/>
      <c r="CS379" s="163"/>
      <c r="CT379" s="163"/>
      <c r="CU379" s="163"/>
      <c r="CV379" s="163"/>
      <c r="CW379" s="163"/>
      <c r="CX379" s="163"/>
      <c r="CY379" s="163"/>
      <c r="CZ379" s="163"/>
      <c r="DA379" s="163"/>
      <c r="DB379" s="163"/>
      <c r="DC379" s="163"/>
      <c r="DD379" s="163"/>
      <c r="DE379" s="163"/>
      <c r="DF379" s="163"/>
      <c r="DG379" s="163"/>
      <c r="DH379" s="163"/>
      <c r="DI379" s="163"/>
      <c r="DJ379" s="163"/>
      <c r="DK379" s="163"/>
      <c r="DL379" s="163"/>
      <c r="DM379" s="163"/>
      <c r="DN379" s="163"/>
      <c r="DO379" s="163"/>
      <c r="DP379" s="163"/>
      <c r="DQ379" s="163"/>
      <c r="DR379" s="163"/>
      <c r="DS379" s="163"/>
      <c r="DT379" s="163"/>
      <c r="DU379" s="163"/>
      <c r="DV379" s="163"/>
      <c r="DW379" s="163"/>
      <c r="DX379" s="163"/>
      <c r="DY379" s="163"/>
      <c r="DZ379" s="163"/>
      <c r="EA379" s="163"/>
      <c r="EB379" s="163"/>
      <c r="EC379" s="163"/>
      <c r="ED379" s="163"/>
      <c r="EE379" s="163"/>
      <c r="EF379" s="163"/>
      <c r="EG379" s="163"/>
      <c r="EH379" s="163"/>
      <c r="EI379" s="163"/>
      <c r="EJ379" s="163"/>
      <c r="EK379" s="163"/>
      <c r="EL379" s="163"/>
      <c r="EM379" s="163"/>
      <c r="EN379" s="163"/>
      <c r="EO379" s="163"/>
      <c r="EP379" s="163"/>
      <c r="EQ379" s="163"/>
      <c r="ER379" s="163"/>
      <c r="ES379" s="163"/>
      <c r="ET379" s="163"/>
      <c r="EU379" s="163"/>
      <c r="EV379" s="163"/>
      <c r="EW379" s="163"/>
      <c r="EX379" s="163"/>
      <c r="EY379" s="163"/>
      <c r="EZ379" s="163"/>
      <c r="FA379" s="163"/>
      <c r="FB379" s="163"/>
      <c r="FC379" s="163"/>
      <c r="FD379" s="163"/>
      <c r="FE379" s="163"/>
      <c r="FF379" s="163"/>
      <c r="FG379" s="163"/>
      <c r="FH379" s="163"/>
      <c r="FI379" s="163"/>
      <c r="FJ379" s="163"/>
      <c r="FK379" s="163"/>
      <c r="FL379" s="163"/>
      <c r="FM379" s="163"/>
      <c r="FN379" s="163"/>
      <c r="FO379" s="163"/>
      <c r="FP379" s="163"/>
      <c r="FQ379" s="163"/>
      <c r="FR379" s="163"/>
      <c r="FS379" s="163"/>
      <c r="FT379" s="163"/>
      <c r="FU379" s="163"/>
      <c r="FV379" s="163"/>
      <c r="FW379" s="163"/>
      <c r="FX379" s="163"/>
      <c r="FY379" s="163"/>
      <c r="FZ379" s="163"/>
      <c r="GA379" s="163"/>
      <c r="GB379" s="163"/>
      <c r="GC379" s="163"/>
      <c r="GD379" s="163"/>
      <c r="GE379" s="163"/>
      <c r="GF379" s="163"/>
      <c r="GG379" s="163"/>
      <c r="GH379" s="163"/>
      <c r="GI379" s="163"/>
      <c r="GJ379" s="163"/>
      <c r="GK379" s="163"/>
      <c r="GL379" s="163"/>
      <c r="GM379" s="163"/>
      <c r="GN379" s="163"/>
      <c r="GO379" s="163"/>
      <c r="GP379" s="163"/>
      <c r="GQ379" s="163"/>
      <c r="GR379" s="163"/>
      <c r="GS379" s="163"/>
      <c r="GT379" s="163"/>
      <c r="GU379" s="163"/>
      <c r="GV379" s="163"/>
      <c r="GW379" s="163"/>
      <c r="GX379" s="163"/>
      <c r="GY379" s="163"/>
      <c r="GZ379" s="163"/>
      <c r="HA379" s="163"/>
      <c r="HB379" s="163"/>
      <c r="HC379" s="163"/>
      <c r="HD379" s="163"/>
      <c r="HE379" s="163"/>
      <c r="HF379" s="163"/>
    </row>
    <row r="380" spans="1:214" s="163" customFormat="1" outlineLevel="1" x14ac:dyDescent="0.2">
      <c r="B380" s="169" t="s">
        <v>240</v>
      </c>
      <c r="C380" s="169"/>
      <c r="J380" s="179">
        <v>2017</v>
      </c>
      <c r="K380" s="174">
        <v>2018</v>
      </c>
      <c r="L380" s="174">
        <v>2019</v>
      </c>
      <c r="M380" s="174">
        <v>2020</v>
      </c>
      <c r="N380" s="174">
        <v>2021</v>
      </c>
      <c r="O380" s="174">
        <v>2022</v>
      </c>
      <c r="P380" s="174">
        <v>2023</v>
      </c>
      <c r="Q380" s="174">
        <v>2024</v>
      </c>
      <c r="R380" s="174">
        <v>2025</v>
      </c>
      <c r="S380" s="174">
        <v>2026</v>
      </c>
      <c r="T380" s="174">
        <v>2027</v>
      </c>
      <c r="U380" s="174">
        <v>2028</v>
      </c>
      <c r="V380" s="174">
        <v>2029</v>
      </c>
      <c r="W380" s="174">
        <v>2030</v>
      </c>
      <c r="X380" s="174">
        <v>2031</v>
      </c>
    </row>
    <row r="381" spans="1:214" s="163" customFormat="1" outlineLevel="1" x14ac:dyDescent="0.2">
      <c r="B381" s="177" t="s">
        <v>249</v>
      </c>
      <c r="C381" s="173">
        <v>2018</v>
      </c>
      <c r="E381" s="163" t="s">
        <v>79</v>
      </c>
      <c r="J381" s="70"/>
      <c r="K381" s="178"/>
      <c r="L381" s="178"/>
      <c r="M381" s="178"/>
      <c r="N381" s="178"/>
      <c r="O381" s="178"/>
      <c r="P381" s="178"/>
      <c r="Q381" s="178"/>
      <c r="R381" s="178"/>
      <c r="S381" s="178"/>
      <c r="T381" s="85">
        <f t="shared" ref="T381:T390" si="37">T365/$T$44</f>
        <v>5.5993630062430438E-2</v>
      </c>
      <c r="U381" s="85"/>
      <c r="V381" s="85"/>
      <c r="W381" s="85"/>
      <c r="X381" s="85"/>
    </row>
    <row r="382" spans="1:214" outlineLevel="1" x14ac:dyDescent="0.2">
      <c r="A382" s="163"/>
      <c r="B382" s="177" t="s">
        <v>249</v>
      </c>
      <c r="C382" s="173">
        <v>2019</v>
      </c>
      <c r="D382" s="163"/>
      <c r="E382" s="163" t="s">
        <v>79</v>
      </c>
      <c r="F382" s="163"/>
      <c r="G382" s="163"/>
      <c r="H382" s="163"/>
      <c r="I382" s="163"/>
      <c r="J382" s="70"/>
      <c r="K382" s="178"/>
      <c r="L382" s="178"/>
      <c r="M382" s="178"/>
      <c r="N382" s="178"/>
      <c r="O382" s="178"/>
      <c r="P382" s="178"/>
      <c r="Q382" s="178"/>
      <c r="R382" s="178"/>
      <c r="S382" s="178"/>
      <c r="T382" s="85">
        <f t="shared" si="37"/>
        <v>6.368514773914298E-2</v>
      </c>
      <c r="U382" s="85">
        <f t="shared" ref="U382:U391" si="38">U366/$U$44</f>
        <v>5.724911178910784E-2</v>
      </c>
      <c r="V382" s="85"/>
      <c r="W382" s="85"/>
      <c r="X382" s="85"/>
      <c r="Y382" s="163"/>
      <c r="Z382" s="163"/>
      <c r="AA382" s="163"/>
      <c r="AB382" s="163"/>
      <c r="AC382" s="163"/>
      <c r="AD382" s="163"/>
      <c r="AE382" s="163"/>
      <c r="AF382" s="163"/>
      <c r="AG382" s="163"/>
      <c r="AH382" s="163"/>
      <c r="AI382" s="163"/>
      <c r="AJ382" s="163"/>
      <c r="AK382" s="163"/>
      <c r="AL382" s="163"/>
      <c r="AM382" s="163"/>
      <c r="AN382" s="163"/>
      <c r="AO382" s="163"/>
      <c r="AP382" s="163"/>
      <c r="AQ382" s="163"/>
      <c r="AR382" s="163"/>
      <c r="AS382" s="163"/>
      <c r="AT382" s="163"/>
      <c r="AU382" s="163"/>
      <c r="AV382" s="163"/>
      <c r="AW382" s="163"/>
      <c r="AX382" s="163"/>
      <c r="AY382" s="163"/>
      <c r="AZ382" s="163"/>
      <c r="BA382" s="163"/>
      <c r="BB382" s="163"/>
      <c r="BC382" s="163"/>
      <c r="BD382" s="163"/>
      <c r="BE382" s="163"/>
      <c r="BF382" s="163"/>
      <c r="BG382" s="163"/>
      <c r="BH382" s="163"/>
      <c r="BI382" s="163"/>
      <c r="BJ382" s="163"/>
      <c r="BK382" s="163"/>
      <c r="BL382" s="163"/>
      <c r="BM382" s="163"/>
      <c r="BN382" s="163"/>
      <c r="BO382" s="163"/>
      <c r="BP382" s="163"/>
      <c r="BQ382" s="163"/>
      <c r="BR382" s="163"/>
      <c r="BS382" s="163"/>
      <c r="BT382" s="163"/>
      <c r="BU382" s="163"/>
      <c r="BV382" s="163"/>
      <c r="BW382" s="163"/>
      <c r="BX382" s="163"/>
      <c r="BY382" s="163"/>
      <c r="BZ382" s="163"/>
      <c r="CA382" s="163"/>
      <c r="CB382" s="163"/>
      <c r="CC382" s="163"/>
      <c r="CD382" s="163"/>
      <c r="CE382" s="163"/>
      <c r="CF382" s="163"/>
      <c r="CG382" s="163"/>
      <c r="CH382" s="163"/>
      <c r="CI382" s="163"/>
      <c r="CJ382" s="163"/>
      <c r="CK382" s="163"/>
      <c r="CL382" s="163"/>
      <c r="CM382" s="163"/>
      <c r="CN382" s="163"/>
      <c r="CO382" s="163"/>
      <c r="CP382" s="163"/>
      <c r="CQ382" s="163"/>
      <c r="CR382" s="163"/>
      <c r="CS382" s="163"/>
      <c r="CT382" s="163"/>
      <c r="CU382" s="163"/>
      <c r="CV382" s="163"/>
      <c r="CW382" s="163"/>
      <c r="CX382" s="163"/>
      <c r="CY382" s="163"/>
      <c r="CZ382" s="163"/>
      <c r="DA382" s="163"/>
      <c r="DB382" s="163"/>
      <c r="DC382" s="163"/>
      <c r="DD382" s="163"/>
      <c r="DE382" s="163"/>
      <c r="DF382" s="163"/>
      <c r="DG382" s="163"/>
      <c r="DH382" s="163"/>
      <c r="DI382" s="163"/>
      <c r="DJ382" s="163"/>
      <c r="DK382" s="163"/>
      <c r="DL382" s="163"/>
      <c r="DM382" s="163"/>
      <c r="DN382" s="163"/>
      <c r="DO382" s="163"/>
      <c r="DP382" s="163"/>
      <c r="DQ382" s="163"/>
      <c r="DR382" s="163"/>
      <c r="DS382" s="163"/>
      <c r="DT382" s="163"/>
      <c r="DU382" s="163"/>
      <c r="DV382" s="163"/>
      <c r="DW382" s="163"/>
      <c r="DX382" s="163"/>
      <c r="DY382" s="163"/>
      <c r="DZ382" s="163"/>
      <c r="EA382" s="163"/>
      <c r="EB382" s="163"/>
      <c r="EC382" s="163"/>
      <c r="ED382" s="163"/>
      <c r="EE382" s="163"/>
      <c r="EF382" s="163"/>
      <c r="EG382" s="163"/>
      <c r="EH382" s="163"/>
      <c r="EI382" s="163"/>
      <c r="EJ382" s="163"/>
      <c r="EK382" s="163"/>
      <c r="EL382" s="163"/>
      <c r="EM382" s="163"/>
      <c r="EN382" s="163"/>
      <c r="EO382" s="163"/>
      <c r="EP382" s="163"/>
      <c r="EQ382" s="163"/>
      <c r="ER382" s="163"/>
      <c r="ES382" s="163"/>
      <c r="ET382" s="163"/>
      <c r="EU382" s="163"/>
      <c r="EV382" s="163"/>
      <c r="EW382" s="163"/>
      <c r="EX382" s="163"/>
      <c r="EY382" s="163"/>
      <c r="EZ382" s="163"/>
      <c r="FA382" s="163"/>
      <c r="FB382" s="163"/>
      <c r="FC382" s="163"/>
      <c r="FD382" s="163"/>
      <c r="FE382" s="163"/>
      <c r="FF382" s="163"/>
      <c r="FG382" s="163"/>
      <c r="FH382" s="163"/>
      <c r="FI382" s="163"/>
      <c r="FJ382" s="163"/>
      <c r="FK382" s="163"/>
      <c r="FL382" s="163"/>
      <c r="FM382" s="163"/>
      <c r="FN382" s="163"/>
      <c r="FO382" s="163"/>
      <c r="FP382" s="163"/>
      <c r="FQ382" s="163"/>
      <c r="FR382" s="163"/>
      <c r="FS382" s="163"/>
      <c r="FT382" s="163"/>
      <c r="FU382" s="163"/>
      <c r="FV382" s="163"/>
      <c r="FW382" s="163"/>
      <c r="FX382" s="163"/>
      <c r="FY382" s="163"/>
      <c r="FZ382" s="163"/>
      <c r="GA382" s="163"/>
      <c r="GB382" s="163"/>
      <c r="GC382" s="163"/>
      <c r="GD382" s="163"/>
      <c r="GE382" s="163"/>
      <c r="GF382" s="163"/>
      <c r="GG382" s="163"/>
      <c r="GH382" s="163"/>
      <c r="GI382" s="163"/>
      <c r="GJ382" s="163"/>
      <c r="GK382" s="163"/>
      <c r="GL382" s="163"/>
      <c r="GM382" s="163"/>
      <c r="GN382" s="163"/>
      <c r="GO382" s="163"/>
      <c r="GP382" s="163"/>
      <c r="GQ382" s="163"/>
      <c r="GR382" s="163"/>
      <c r="GS382" s="163"/>
      <c r="GT382" s="163"/>
      <c r="GU382" s="163"/>
      <c r="GV382" s="163"/>
      <c r="GW382" s="163"/>
      <c r="GX382" s="163"/>
      <c r="GY382" s="163"/>
      <c r="GZ382" s="163"/>
      <c r="HA382" s="163"/>
      <c r="HB382" s="163"/>
      <c r="HC382" s="163"/>
      <c r="HD382" s="163"/>
      <c r="HE382" s="163"/>
      <c r="HF382" s="163"/>
    </row>
    <row r="383" spans="1:214" outlineLevel="1" x14ac:dyDescent="0.2">
      <c r="A383" s="163"/>
      <c r="B383" s="177" t="s">
        <v>249</v>
      </c>
      <c r="C383" s="173">
        <v>2020</v>
      </c>
      <c r="D383" s="163"/>
      <c r="E383" s="163" t="s">
        <v>79</v>
      </c>
      <c r="F383" s="163"/>
      <c r="G383" s="163"/>
      <c r="H383" s="163"/>
      <c r="I383" s="163"/>
      <c r="J383" s="70"/>
      <c r="K383" s="178"/>
      <c r="L383" s="178"/>
      <c r="M383" s="178"/>
      <c r="N383" s="178"/>
      <c r="O383" s="178"/>
      <c r="P383" s="178"/>
      <c r="Q383" s="178"/>
      <c r="R383" s="178"/>
      <c r="S383" s="178"/>
      <c r="T383" s="85">
        <f t="shared" si="37"/>
        <v>6.9351907093558846E-2</v>
      </c>
      <c r="U383" s="85">
        <f t="shared" si="38"/>
        <v>6.2343187115614915E-2</v>
      </c>
      <c r="V383" s="85">
        <f t="shared" ref="V383:V392" si="39">V367/$V$44</f>
        <v>5.6042770020574589E-2</v>
      </c>
      <c r="W383" s="85"/>
      <c r="X383" s="85"/>
      <c r="Y383" s="163"/>
      <c r="Z383" s="163"/>
      <c r="AA383" s="163"/>
      <c r="AB383" s="163"/>
      <c r="AC383" s="163"/>
      <c r="AD383" s="163"/>
      <c r="AE383" s="163"/>
      <c r="AF383" s="163"/>
      <c r="AG383" s="163"/>
      <c r="AH383" s="163"/>
      <c r="AI383" s="163"/>
      <c r="AJ383" s="163"/>
      <c r="AK383" s="163"/>
      <c r="AL383" s="163"/>
      <c r="AM383" s="163"/>
      <c r="AN383" s="163"/>
      <c r="AO383" s="163"/>
      <c r="AP383" s="163"/>
      <c r="AQ383" s="163"/>
      <c r="AR383" s="163"/>
      <c r="AS383" s="163"/>
      <c r="AT383" s="163"/>
      <c r="AU383" s="163"/>
      <c r="AV383" s="163"/>
      <c r="AW383" s="163"/>
      <c r="AX383" s="163"/>
      <c r="AY383" s="163"/>
      <c r="AZ383" s="163"/>
      <c r="BA383" s="163"/>
      <c r="BB383" s="163"/>
      <c r="BC383" s="163"/>
      <c r="BD383" s="163"/>
      <c r="BE383" s="163"/>
      <c r="BF383" s="163"/>
      <c r="BG383" s="163"/>
      <c r="BH383" s="163"/>
      <c r="BI383" s="163"/>
      <c r="BJ383" s="163"/>
      <c r="BK383" s="163"/>
      <c r="BL383" s="163"/>
      <c r="BM383" s="163"/>
      <c r="BN383" s="163"/>
      <c r="BO383" s="163"/>
      <c r="BP383" s="163"/>
      <c r="BQ383" s="163"/>
      <c r="BR383" s="163"/>
      <c r="BS383" s="163"/>
      <c r="BT383" s="163"/>
      <c r="BU383" s="163"/>
      <c r="BV383" s="163"/>
      <c r="BW383" s="163"/>
      <c r="BX383" s="163"/>
      <c r="BY383" s="163"/>
      <c r="BZ383" s="163"/>
      <c r="CA383" s="163"/>
      <c r="CB383" s="163"/>
      <c r="CC383" s="163"/>
      <c r="CD383" s="163"/>
      <c r="CE383" s="163"/>
      <c r="CF383" s="163"/>
      <c r="CG383" s="163"/>
      <c r="CH383" s="163"/>
      <c r="CI383" s="163"/>
      <c r="CJ383" s="163"/>
      <c r="CK383" s="163"/>
      <c r="CL383" s="163"/>
      <c r="CM383" s="163"/>
      <c r="CN383" s="163"/>
      <c r="CO383" s="163"/>
      <c r="CP383" s="163"/>
      <c r="CQ383" s="163"/>
      <c r="CR383" s="163"/>
      <c r="CS383" s="163"/>
      <c r="CT383" s="163"/>
      <c r="CU383" s="163"/>
      <c r="CV383" s="163"/>
      <c r="CW383" s="163"/>
      <c r="CX383" s="163"/>
      <c r="CY383" s="163"/>
      <c r="CZ383" s="163"/>
      <c r="DA383" s="163"/>
      <c r="DB383" s="163"/>
      <c r="DC383" s="163"/>
      <c r="DD383" s="163"/>
      <c r="DE383" s="163"/>
      <c r="DF383" s="163"/>
      <c r="DG383" s="163"/>
      <c r="DH383" s="163"/>
      <c r="DI383" s="163"/>
      <c r="DJ383" s="163"/>
      <c r="DK383" s="163"/>
      <c r="DL383" s="163"/>
      <c r="DM383" s="163"/>
      <c r="DN383" s="163"/>
      <c r="DO383" s="163"/>
      <c r="DP383" s="163"/>
      <c r="DQ383" s="163"/>
      <c r="DR383" s="163"/>
      <c r="DS383" s="163"/>
      <c r="DT383" s="163"/>
      <c r="DU383" s="163"/>
      <c r="DV383" s="163"/>
      <c r="DW383" s="163"/>
      <c r="DX383" s="163"/>
      <c r="DY383" s="163"/>
      <c r="DZ383" s="163"/>
      <c r="EA383" s="163"/>
      <c r="EB383" s="163"/>
      <c r="EC383" s="163"/>
      <c r="ED383" s="163"/>
      <c r="EE383" s="163"/>
      <c r="EF383" s="163"/>
      <c r="EG383" s="163"/>
      <c r="EH383" s="163"/>
      <c r="EI383" s="163"/>
      <c r="EJ383" s="163"/>
      <c r="EK383" s="163"/>
      <c r="EL383" s="163"/>
      <c r="EM383" s="163"/>
      <c r="EN383" s="163"/>
      <c r="EO383" s="163"/>
      <c r="EP383" s="163"/>
      <c r="EQ383" s="163"/>
      <c r="ER383" s="163"/>
      <c r="ES383" s="163"/>
      <c r="ET383" s="163"/>
      <c r="EU383" s="163"/>
      <c r="EV383" s="163"/>
      <c r="EW383" s="163"/>
      <c r="EX383" s="163"/>
      <c r="EY383" s="163"/>
      <c r="EZ383" s="163"/>
      <c r="FA383" s="163"/>
      <c r="FB383" s="163"/>
      <c r="FC383" s="163"/>
      <c r="FD383" s="163"/>
      <c r="FE383" s="163"/>
      <c r="FF383" s="163"/>
      <c r="FG383" s="163"/>
      <c r="FH383" s="163"/>
      <c r="FI383" s="163"/>
      <c r="FJ383" s="163"/>
      <c r="FK383" s="163"/>
      <c r="FL383" s="163"/>
      <c r="FM383" s="163"/>
      <c r="FN383" s="163"/>
      <c r="FO383" s="163"/>
      <c r="FP383" s="163"/>
      <c r="FQ383" s="163"/>
      <c r="FR383" s="163"/>
      <c r="FS383" s="163"/>
      <c r="FT383" s="163"/>
      <c r="FU383" s="163"/>
      <c r="FV383" s="163"/>
      <c r="FW383" s="163"/>
      <c r="FX383" s="163"/>
      <c r="FY383" s="163"/>
      <c r="FZ383" s="163"/>
      <c r="GA383" s="163"/>
      <c r="GB383" s="163"/>
      <c r="GC383" s="163"/>
      <c r="GD383" s="163"/>
      <c r="GE383" s="163"/>
      <c r="GF383" s="163"/>
      <c r="GG383" s="163"/>
      <c r="GH383" s="163"/>
      <c r="GI383" s="163"/>
      <c r="GJ383" s="163"/>
      <c r="GK383" s="163"/>
      <c r="GL383" s="163"/>
      <c r="GM383" s="163"/>
      <c r="GN383" s="163"/>
      <c r="GO383" s="163"/>
      <c r="GP383" s="163"/>
      <c r="GQ383" s="163"/>
      <c r="GR383" s="163"/>
      <c r="GS383" s="163"/>
      <c r="GT383" s="163"/>
      <c r="GU383" s="163"/>
      <c r="GV383" s="163"/>
      <c r="GW383" s="163"/>
      <c r="GX383" s="163"/>
      <c r="GY383" s="163"/>
      <c r="GZ383" s="163"/>
      <c r="HA383" s="163"/>
      <c r="HB383" s="163"/>
      <c r="HC383" s="163"/>
      <c r="HD383" s="163"/>
      <c r="HE383" s="163"/>
      <c r="HF383" s="163"/>
    </row>
    <row r="384" spans="1:214" outlineLevel="1" x14ac:dyDescent="0.2">
      <c r="A384" s="163"/>
      <c r="B384" s="177" t="s">
        <v>249</v>
      </c>
      <c r="C384" s="173">
        <v>2021</v>
      </c>
      <c r="D384" s="163"/>
      <c r="E384" s="163" t="s">
        <v>79</v>
      </c>
      <c r="F384" s="163"/>
      <c r="G384" s="163"/>
      <c r="H384" s="163"/>
      <c r="I384" s="163"/>
      <c r="J384" s="70"/>
      <c r="K384" s="178"/>
      <c r="L384" s="178"/>
      <c r="M384" s="178"/>
      <c r="N384" s="178"/>
      <c r="O384" s="178"/>
      <c r="P384" s="178"/>
      <c r="Q384" s="178"/>
      <c r="R384" s="178"/>
      <c r="S384" s="178"/>
      <c r="T384" s="85">
        <f t="shared" si="37"/>
        <v>0.12299289446473605</v>
      </c>
      <c r="U384" s="85">
        <f t="shared" si="38"/>
        <v>0.11056320373658871</v>
      </c>
      <c r="V384" s="85">
        <f t="shared" si="39"/>
        <v>9.9389660465331139E-2</v>
      </c>
      <c r="W384" s="85">
        <f t="shared" ref="W384:W393" si="40">W368/$W$44</f>
        <v>8.9345318094692455E-2</v>
      </c>
      <c r="X384" s="85"/>
      <c r="Y384" s="163"/>
      <c r="Z384" s="163"/>
      <c r="AA384" s="163"/>
      <c r="AB384" s="163"/>
      <c r="AC384" s="163"/>
      <c r="AD384" s="163"/>
      <c r="AE384" s="163"/>
      <c r="AF384" s="163"/>
      <c r="AG384" s="163"/>
      <c r="AH384" s="163"/>
      <c r="AI384" s="163"/>
      <c r="AJ384" s="163"/>
      <c r="AK384" s="163"/>
      <c r="AL384" s="163"/>
      <c r="AM384" s="163"/>
      <c r="AN384" s="163"/>
      <c r="AO384" s="163"/>
      <c r="AP384" s="163"/>
      <c r="AQ384" s="163"/>
      <c r="AR384" s="163"/>
      <c r="AS384" s="163"/>
      <c r="AT384" s="163"/>
      <c r="AU384" s="163"/>
      <c r="AV384" s="163"/>
      <c r="AW384" s="163"/>
      <c r="AX384" s="163"/>
      <c r="AY384" s="163"/>
      <c r="AZ384" s="163"/>
      <c r="BA384" s="163"/>
      <c r="BB384" s="163"/>
      <c r="BC384" s="163"/>
      <c r="BD384" s="163"/>
      <c r="BE384" s="163"/>
      <c r="BF384" s="163"/>
      <c r="BG384" s="163"/>
      <c r="BH384" s="163"/>
      <c r="BI384" s="163"/>
      <c r="BJ384" s="163"/>
      <c r="BK384" s="163"/>
      <c r="BL384" s="163"/>
      <c r="BM384" s="163"/>
      <c r="BN384" s="163"/>
      <c r="BO384" s="163"/>
      <c r="BP384" s="163"/>
      <c r="BQ384" s="163"/>
      <c r="BR384" s="163"/>
      <c r="BS384" s="163"/>
      <c r="BT384" s="163"/>
      <c r="BU384" s="163"/>
      <c r="BV384" s="163"/>
      <c r="BW384" s="163"/>
      <c r="BX384" s="163"/>
      <c r="BY384" s="163"/>
      <c r="BZ384" s="163"/>
      <c r="CA384" s="163"/>
      <c r="CB384" s="163"/>
      <c r="CC384" s="163"/>
      <c r="CD384" s="163"/>
      <c r="CE384" s="163"/>
      <c r="CF384" s="163"/>
      <c r="CG384" s="163"/>
      <c r="CH384" s="163"/>
      <c r="CI384" s="163"/>
      <c r="CJ384" s="163"/>
      <c r="CK384" s="163"/>
      <c r="CL384" s="163"/>
      <c r="CM384" s="163"/>
      <c r="CN384" s="163"/>
      <c r="CO384" s="163"/>
      <c r="CP384" s="163"/>
      <c r="CQ384" s="163"/>
      <c r="CR384" s="163"/>
      <c r="CS384" s="163"/>
      <c r="CT384" s="163"/>
      <c r="CU384" s="163"/>
      <c r="CV384" s="163"/>
      <c r="CW384" s="163"/>
      <c r="CX384" s="163"/>
      <c r="CY384" s="163"/>
      <c r="CZ384" s="163"/>
      <c r="DA384" s="163"/>
      <c r="DB384" s="163"/>
      <c r="DC384" s="163"/>
      <c r="DD384" s="163"/>
      <c r="DE384" s="163"/>
      <c r="DF384" s="163"/>
      <c r="DG384" s="163"/>
      <c r="DH384" s="163"/>
      <c r="DI384" s="163"/>
      <c r="DJ384" s="163"/>
      <c r="DK384" s="163"/>
      <c r="DL384" s="163"/>
      <c r="DM384" s="163"/>
      <c r="DN384" s="163"/>
      <c r="DO384" s="163"/>
      <c r="DP384" s="163"/>
      <c r="DQ384" s="163"/>
      <c r="DR384" s="163"/>
      <c r="DS384" s="163"/>
      <c r="DT384" s="163"/>
      <c r="DU384" s="163"/>
      <c r="DV384" s="163"/>
      <c r="DW384" s="163"/>
      <c r="DX384" s="163"/>
      <c r="DY384" s="163"/>
      <c r="DZ384" s="163"/>
      <c r="EA384" s="163"/>
      <c r="EB384" s="163"/>
      <c r="EC384" s="163"/>
      <c r="ED384" s="163"/>
      <c r="EE384" s="163"/>
      <c r="EF384" s="163"/>
      <c r="EG384" s="163"/>
      <c r="EH384" s="163"/>
      <c r="EI384" s="163"/>
      <c r="EJ384" s="163"/>
      <c r="EK384" s="163"/>
      <c r="EL384" s="163"/>
      <c r="EM384" s="163"/>
      <c r="EN384" s="163"/>
      <c r="EO384" s="163"/>
      <c r="EP384" s="163"/>
      <c r="EQ384" s="163"/>
      <c r="ER384" s="163"/>
      <c r="ES384" s="163"/>
      <c r="ET384" s="163"/>
      <c r="EU384" s="163"/>
      <c r="EV384" s="163"/>
      <c r="EW384" s="163"/>
      <c r="EX384" s="163"/>
      <c r="EY384" s="163"/>
      <c r="EZ384" s="163"/>
      <c r="FA384" s="163"/>
      <c r="FB384" s="163"/>
      <c r="FC384" s="163"/>
      <c r="FD384" s="163"/>
      <c r="FE384" s="163"/>
      <c r="FF384" s="163"/>
      <c r="FG384" s="163"/>
      <c r="FH384" s="163"/>
      <c r="FI384" s="163"/>
      <c r="FJ384" s="163"/>
      <c r="FK384" s="163"/>
      <c r="FL384" s="163"/>
      <c r="FM384" s="163"/>
      <c r="FN384" s="163"/>
      <c r="FO384" s="163"/>
      <c r="FP384" s="163"/>
      <c r="FQ384" s="163"/>
      <c r="FR384" s="163"/>
      <c r="FS384" s="163"/>
      <c r="FT384" s="163"/>
      <c r="FU384" s="163"/>
      <c r="FV384" s="163"/>
      <c r="FW384" s="163"/>
      <c r="FX384" s="163"/>
      <c r="FY384" s="163"/>
      <c r="FZ384" s="163"/>
      <c r="GA384" s="163"/>
      <c r="GB384" s="163"/>
      <c r="GC384" s="163"/>
      <c r="GD384" s="163"/>
      <c r="GE384" s="163"/>
      <c r="GF384" s="163"/>
      <c r="GG384" s="163"/>
      <c r="GH384" s="163"/>
      <c r="GI384" s="163"/>
      <c r="GJ384" s="163"/>
      <c r="GK384" s="163"/>
      <c r="GL384" s="163"/>
      <c r="GM384" s="163"/>
      <c r="GN384" s="163"/>
      <c r="GO384" s="163"/>
      <c r="GP384" s="163"/>
      <c r="GQ384" s="163"/>
      <c r="GR384" s="163"/>
      <c r="GS384" s="163"/>
      <c r="GT384" s="163"/>
      <c r="GU384" s="163"/>
      <c r="GV384" s="163"/>
      <c r="GW384" s="163"/>
      <c r="GX384" s="163"/>
      <c r="GY384" s="163"/>
      <c r="GZ384" s="163"/>
      <c r="HA384" s="163"/>
      <c r="HB384" s="163"/>
      <c r="HC384" s="163"/>
      <c r="HD384" s="163"/>
      <c r="HE384" s="163"/>
      <c r="HF384" s="163"/>
    </row>
    <row r="385" spans="1:214" outlineLevel="1" x14ac:dyDescent="0.2">
      <c r="A385" s="163"/>
      <c r="B385" s="177" t="s">
        <v>249</v>
      </c>
      <c r="C385" s="173">
        <v>2022</v>
      </c>
      <c r="D385" s="163"/>
      <c r="E385" s="163" t="s">
        <v>79</v>
      </c>
      <c r="F385" s="163"/>
      <c r="G385" s="163"/>
      <c r="H385" s="163"/>
      <c r="I385" s="163"/>
      <c r="J385" s="70"/>
      <c r="K385" s="178"/>
      <c r="L385" s="178"/>
      <c r="M385" s="178"/>
      <c r="N385" s="178"/>
      <c r="O385" s="178"/>
      <c r="P385" s="178"/>
      <c r="Q385" s="178"/>
      <c r="R385" s="178"/>
      <c r="S385" s="178"/>
      <c r="T385" s="85">
        <f t="shared" si="37"/>
        <v>6.9474109102816775E-2</v>
      </c>
      <c r="U385" s="85">
        <f t="shared" si="38"/>
        <v>6.2453039361188976E-2</v>
      </c>
      <c r="V385" s="85">
        <f t="shared" si="39"/>
        <v>5.6141520572475852E-2</v>
      </c>
      <c r="W385" s="85">
        <f t="shared" si="40"/>
        <v>5.0467845351149357E-2</v>
      </c>
      <c r="X385" s="85">
        <f t="shared" ref="X385:X394" si="41">X369/$X$44</f>
        <v>4.536755307686182E-2</v>
      </c>
      <c r="Y385" s="163"/>
      <c r="Z385" s="163"/>
      <c r="AA385" s="163"/>
      <c r="AB385" s="163"/>
      <c r="AC385" s="163"/>
      <c r="AD385" s="163"/>
      <c r="AE385" s="163"/>
      <c r="AF385" s="163"/>
      <c r="AG385" s="163"/>
      <c r="AH385" s="163"/>
      <c r="AI385" s="163"/>
      <c r="AJ385" s="163"/>
      <c r="AK385" s="163"/>
      <c r="AL385" s="163"/>
      <c r="AM385" s="163"/>
      <c r="AN385" s="163"/>
      <c r="AO385" s="163"/>
      <c r="AP385" s="163"/>
      <c r="AQ385" s="163"/>
      <c r="AR385" s="163"/>
      <c r="AS385" s="163"/>
      <c r="AT385" s="163"/>
      <c r="AU385" s="163"/>
      <c r="AV385" s="163"/>
      <c r="AW385" s="163"/>
      <c r="AX385" s="163"/>
      <c r="AY385" s="163"/>
      <c r="AZ385" s="163"/>
      <c r="BA385" s="163"/>
      <c r="BB385" s="163"/>
      <c r="BC385" s="163"/>
      <c r="BD385" s="163"/>
      <c r="BE385" s="163"/>
      <c r="BF385" s="163"/>
      <c r="BG385" s="163"/>
      <c r="BH385" s="163"/>
      <c r="BI385" s="163"/>
      <c r="BJ385" s="163"/>
      <c r="BK385" s="163"/>
      <c r="BL385" s="163"/>
      <c r="BM385" s="163"/>
      <c r="BN385" s="163"/>
      <c r="BO385" s="163"/>
      <c r="BP385" s="163"/>
      <c r="BQ385" s="163"/>
      <c r="BR385" s="163"/>
      <c r="BS385" s="163"/>
      <c r="BT385" s="163"/>
      <c r="BU385" s="163"/>
      <c r="BV385" s="163"/>
      <c r="BW385" s="163"/>
      <c r="BX385" s="163"/>
      <c r="BY385" s="163"/>
      <c r="BZ385" s="163"/>
      <c r="CA385" s="163"/>
      <c r="CB385" s="163"/>
      <c r="CC385" s="163"/>
      <c r="CD385" s="163"/>
      <c r="CE385" s="163"/>
      <c r="CF385" s="163"/>
      <c r="CG385" s="163"/>
      <c r="CH385" s="163"/>
      <c r="CI385" s="163"/>
      <c r="CJ385" s="163"/>
      <c r="CK385" s="163"/>
      <c r="CL385" s="163"/>
      <c r="CM385" s="163"/>
      <c r="CN385" s="163"/>
      <c r="CO385" s="163"/>
      <c r="CP385" s="163"/>
      <c r="CQ385" s="163"/>
      <c r="CR385" s="163"/>
      <c r="CS385" s="163"/>
      <c r="CT385" s="163"/>
      <c r="CU385" s="163"/>
      <c r="CV385" s="163"/>
      <c r="CW385" s="163"/>
      <c r="CX385" s="163"/>
      <c r="CY385" s="163"/>
      <c r="CZ385" s="163"/>
      <c r="DA385" s="163"/>
      <c r="DB385" s="163"/>
      <c r="DC385" s="163"/>
      <c r="DD385" s="163"/>
      <c r="DE385" s="163"/>
      <c r="DF385" s="163"/>
      <c r="DG385" s="163"/>
      <c r="DH385" s="163"/>
      <c r="DI385" s="163"/>
      <c r="DJ385" s="163"/>
      <c r="DK385" s="163"/>
      <c r="DL385" s="163"/>
      <c r="DM385" s="163"/>
      <c r="DN385" s="163"/>
      <c r="DO385" s="163"/>
      <c r="DP385" s="163"/>
      <c r="DQ385" s="163"/>
      <c r="DR385" s="163"/>
      <c r="DS385" s="163"/>
      <c r="DT385" s="163"/>
      <c r="DU385" s="163"/>
      <c r="DV385" s="163"/>
      <c r="DW385" s="163"/>
      <c r="DX385" s="163"/>
      <c r="DY385" s="163"/>
      <c r="DZ385" s="163"/>
      <c r="EA385" s="163"/>
      <c r="EB385" s="163"/>
      <c r="EC385" s="163"/>
      <c r="ED385" s="163"/>
      <c r="EE385" s="163"/>
      <c r="EF385" s="163"/>
      <c r="EG385" s="163"/>
      <c r="EH385" s="163"/>
      <c r="EI385" s="163"/>
      <c r="EJ385" s="163"/>
      <c r="EK385" s="163"/>
      <c r="EL385" s="163"/>
      <c r="EM385" s="163"/>
      <c r="EN385" s="163"/>
      <c r="EO385" s="163"/>
      <c r="EP385" s="163"/>
      <c r="EQ385" s="163"/>
      <c r="ER385" s="163"/>
      <c r="ES385" s="163"/>
      <c r="ET385" s="163"/>
      <c r="EU385" s="163"/>
      <c r="EV385" s="163"/>
      <c r="EW385" s="163"/>
      <c r="EX385" s="163"/>
      <c r="EY385" s="163"/>
      <c r="EZ385" s="163"/>
      <c r="FA385" s="163"/>
      <c r="FB385" s="163"/>
      <c r="FC385" s="163"/>
      <c r="FD385" s="163"/>
      <c r="FE385" s="163"/>
      <c r="FF385" s="163"/>
      <c r="FG385" s="163"/>
      <c r="FH385" s="163"/>
      <c r="FI385" s="163"/>
      <c r="FJ385" s="163"/>
      <c r="FK385" s="163"/>
      <c r="FL385" s="163"/>
      <c r="FM385" s="163"/>
      <c r="FN385" s="163"/>
      <c r="FO385" s="163"/>
      <c r="FP385" s="163"/>
      <c r="FQ385" s="163"/>
      <c r="FR385" s="163"/>
      <c r="FS385" s="163"/>
      <c r="FT385" s="163"/>
      <c r="FU385" s="163"/>
      <c r="FV385" s="163"/>
      <c r="FW385" s="163"/>
      <c r="FX385" s="163"/>
      <c r="FY385" s="163"/>
      <c r="FZ385" s="163"/>
      <c r="GA385" s="163"/>
      <c r="GB385" s="163"/>
      <c r="GC385" s="163"/>
      <c r="GD385" s="163"/>
      <c r="GE385" s="163"/>
      <c r="GF385" s="163"/>
      <c r="GG385" s="163"/>
      <c r="GH385" s="163"/>
      <c r="GI385" s="163"/>
      <c r="GJ385" s="163"/>
      <c r="GK385" s="163"/>
      <c r="GL385" s="163"/>
      <c r="GM385" s="163"/>
      <c r="GN385" s="163"/>
      <c r="GO385" s="163"/>
      <c r="GP385" s="163"/>
      <c r="GQ385" s="163"/>
      <c r="GR385" s="163"/>
      <c r="GS385" s="163"/>
      <c r="GT385" s="163"/>
      <c r="GU385" s="163"/>
      <c r="GV385" s="163"/>
      <c r="GW385" s="163"/>
      <c r="GX385" s="163"/>
      <c r="GY385" s="163"/>
      <c r="GZ385" s="163"/>
      <c r="HA385" s="163"/>
      <c r="HB385" s="163"/>
      <c r="HC385" s="163"/>
      <c r="HD385" s="163"/>
      <c r="HE385" s="163"/>
      <c r="HF385" s="163"/>
    </row>
    <row r="386" spans="1:214" outlineLevel="1" x14ac:dyDescent="0.2">
      <c r="A386" s="163"/>
      <c r="B386" s="177" t="s">
        <v>249</v>
      </c>
      <c r="C386" s="173">
        <v>2023</v>
      </c>
      <c r="D386" s="163"/>
      <c r="E386" s="163" t="s">
        <v>79</v>
      </c>
      <c r="F386" s="163"/>
      <c r="G386" s="163"/>
      <c r="H386" s="163"/>
      <c r="I386" s="163"/>
      <c r="J386" s="70"/>
      <c r="K386" s="178"/>
      <c r="L386" s="178"/>
      <c r="M386" s="178"/>
      <c r="N386" s="178"/>
      <c r="O386" s="178"/>
      <c r="P386" s="178"/>
      <c r="Q386" s="178"/>
      <c r="R386" s="178"/>
      <c r="S386" s="178"/>
      <c r="T386" s="85">
        <f t="shared" si="37"/>
        <v>8.6058653782391623E-2</v>
      </c>
      <c r="U386" s="85">
        <f t="shared" si="38"/>
        <v>7.7361546070185291E-2</v>
      </c>
      <c r="V386" s="85">
        <f t="shared" si="39"/>
        <v>6.9543370100845645E-2</v>
      </c>
      <c r="W386" s="85">
        <f t="shared" si="40"/>
        <v>6.251530082653127E-2</v>
      </c>
      <c r="X386" s="85">
        <f t="shared" si="41"/>
        <v>5.6197489879544663E-2</v>
      </c>
      <c r="Y386" s="163"/>
      <c r="Z386" s="163"/>
      <c r="AA386" s="163"/>
      <c r="AB386" s="163"/>
      <c r="AC386" s="163"/>
      <c r="AD386" s="163"/>
      <c r="AE386" s="163"/>
      <c r="AF386" s="163"/>
      <c r="AG386" s="163"/>
      <c r="AH386" s="163"/>
      <c r="AI386" s="163"/>
      <c r="AJ386" s="163"/>
      <c r="AK386" s="163"/>
      <c r="AL386" s="163"/>
      <c r="AM386" s="163"/>
      <c r="AN386" s="163"/>
      <c r="AO386" s="163"/>
      <c r="AP386" s="163"/>
      <c r="AQ386" s="163"/>
      <c r="AR386" s="163"/>
      <c r="AS386" s="163"/>
      <c r="AT386" s="163"/>
      <c r="AU386" s="163"/>
      <c r="AV386" s="163"/>
      <c r="AW386" s="163"/>
      <c r="AX386" s="163"/>
      <c r="AY386" s="163"/>
      <c r="AZ386" s="163"/>
      <c r="BA386" s="163"/>
      <c r="BB386" s="163"/>
      <c r="BC386" s="163"/>
      <c r="BD386" s="163"/>
      <c r="BE386" s="163"/>
      <c r="BF386" s="163"/>
      <c r="BG386" s="163"/>
      <c r="BH386" s="163"/>
      <c r="BI386" s="163"/>
      <c r="BJ386" s="163"/>
      <c r="BK386" s="163"/>
      <c r="BL386" s="163"/>
      <c r="BM386" s="163"/>
      <c r="BN386" s="163"/>
      <c r="BO386" s="163"/>
      <c r="BP386" s="163"/>
      <c r="BQ386" s="163"/>
      <c r="BR386" s="163"/>
      <c r="BS386" s="163"/>
      <c r="BT386" s="163"/>
      <c r="BU386" s="163"/>
      <c r="BV386" s="163"/>
      <c r="BW386" s="163"/>
      <c r="BX386" s="163"/>
      <c r="BY386" s="163"/>
      <c r="BZ386" s="163"/>
      <c r="CA386" s="163"/>
      <c r="CB386" s="163"/>
      <c r="CC386" s="163"/>
      <c r="CD386" s="163"/>
      <c r="CE386" s="163"/>
      <c r="CF386" s="163"/>
      <c r="CG386" s="163"/>
      <c r="CH386" s="163"/>
      <c r="CI386" s="163"/>
      <c r="CJ386" s="163"/>
      <c r="CK386" s="163"/>
      <c r="CL386" s="163"/>
      <c r="CM386" s="163"/>
      <c r="CN386" s="163"/>
      <c r="CO386" s="163"/>
      <c r="CP386" s="163"/>
      <c r="CQ386" s="163"/>
      <c r="CR386" s="163"/>
      <c r="CS386" s="163"/>
      <c r="CT386" s="163"/>
      <c r="CU386" s="163"/>
      <c r="CV386" s="163"/>
      <c r="CW386" s="163"/>
      <c r="CX386" s="163"/>
      <c r="CY386" s="163"/>
      <c r="CZ386" s="163"/>
      <c r="DA386" s="163"/>
      <c r="DB386" s="163"/>
      <c r="DC386" s="163"/>
      <c r="DD386" s="163"/>
      <c r="DE386" s="163"/>
      <c r="DF386" s="163"/>
      <c r="DG386" s="163"/>
      <c r="DH386" s="163"/>
      <c r="DI386" s="163"/>
      <c r="DJ386" s="163"/>
      <c r="DK386" s="163"/>
      <c r="DL386" s="163"/>
      <c r="DM386" s="163"/>
      <c r="DN386" s="163"/>
      <c r="DO386" s="163"/>
      <c r="DP386" s="163"/>
      <c r="DQ386" s="163"/>
      <c r="DR386" s="163"/>
      <c r="DS386" s="163"/>
      <c r="DT386" s="163"/>
      <c r="DU386" s="163"/>
      <c r="DV386" s="163"/>
      <c r="DW386" s="163"/>
      <c r="DX386" s="163"/>
      <c r="DY386" s="163"/>
      <c r="DZ386" s="163"/>
      <c r="EA386" s="163"/>
      <c r="EB386" s="163"/>
      <c r="EC386" s="163"/>
      <c r="ED386" s="163"/>
      <c r="EE386" s="163"/>
      <c r="EF386" s="163"/>
      <c r="EG386" s="163"/>
      <c r="EH386" s="163"/>
      <c r="EI386" s="163"/>
      <c r="EJ386" s="163"/>
      <c r="EK386" s="163"/>
      <c r="EL386" s="163"/>
      <c r="EM386" s="163"/>
      <c r="EN386" s="163"/>
      <c r="EO386" s="163"/>
      <c r="EP386" s="163"/>
      <c r="EQ386" s="163"/>
      <c r="ER386" s="163"/>
      <c r="ES386" s="163"/>
      <c r="ET386" s="163"/>
      <c r="EU386" s="163"/>
      <c r="EV386" s="163"/>
      <c r="EW386" s="163"/>
      <c r="EX386" s="163"/>
      <c r="EY386" s="163"/>
      <c r="EZ386" s="163"/>
      <c r="FA386" s="163"/>
      <c r="FB386" s="163"/>
      <c r="FC386" s="163"/>
      <c r="FD386" s="163"/>
      <c r="FE386" s="163"/>
      <c r="FF386" s="163"/>
      <c r="FG386" s="163"/>
      <c r="FH386" s="163"/>
      <c r="FI386" s="163"/>
      <c r="FJ386" s="163"/>
      <c r="FK386" s="163"/>
      <c r="FL386" s="163"/>
      <c r="FM386" s="163"/>
      <c r="FN386" s="163"/>
      <c r="FO386" s="163"/>
      <c r="FP386" s="163"/>
      <c r="FQ386" s="163"/>
      <c r="FR386" s="163"/>
      <c r="FS386" s="163"/>
      <c r="FT386" s="163"/>
      <c r="FU386" s="163"/>
      <c r="FV386" s="163"/>
      <c r="FW386" s="163"/>
      <c r="FX386" s="163"/>
      <c r="FY386" s="163"/>
      <c r="FZ386" s="163"/>
      <c r="GA386" s="163"/>
      <c r="GB386" s="163"/>
      <c r="GC386" s="163"/>
      <c r="GD386" s="163"/>
      <c r="GE386" s="163"/>
      <c r="GF386" s="163"/>
      <c r="GG386" s="163"/>
      <c r="GH386" s="163"/>
      <c r="GI386" s="163"/>
      <c r="GJ386" s="163"/>
      <c r="GK386" s="163"/>
      <c r="GL386" s="163"/>
      <c r="GM386" s="163"/>
      <c r="GN386" s="163"/>
      <c r="GO386" s="163"/>
      <c r="GP386" s="163"/>
      <c r="GQ386" s="163"/>
      <c r="GR386" s="163"/>
      <c r="GS386" s="163"/>
      <c r="GT386" s="163"/>
      <c r="GU386" s="163"/>
      <c r="GV386" s="163"/>
      <c r="GW386" s="163"/>
      <c r="GX386" s="163"/>
      <c r="GY386" s="163"/>
      <c r="GZ386" s="163"/>
      <c r="HA386" s="163"/>
      <c r="HB386" s="163"/>
      <c r="HC386" s="163"/>
      <c r="HD386" s="163"/>
      <c r="HE386" s="163"/>
      <c r="HF386" s="163"/>
    </row>
    <row r="387" spans="1:214" outlineLevel="1" x14ac:dyDescent="0.2">
      <c r="A387" s="163"/>
      <c r="B387" s="177" t="s">
        <v>249</v>
      </c>
      <c r="C387" s="173">
        <v>2024</v>
      </c>
      <c r="D387" s="163"/>
      <c r="E387" s="163" t="s">
        <v>79</v>
      </c>
      <c r="F387" s="163"/>
      <c r="G387" s="163"/>
      <c r="H387" s="163"/>
      <c r="I387" s="163"/>
      <c r="J387" s="70"/>
      <c r="K387" s="178"/>
      <c r="L387" s="178"/>
      <c r="M387" s="178"/>
      <c r="N387" s="178"/>
      <c r="O387" s="178"/>
      <c r="P387" s="178"/>
      <c r="Q387" s="178"/>
      <c r="R387" s="178"/>
      <c r="S387" s="178"/>
      <c r="T387" s="85">
        <f t="shared" si="37"/>
        <v>8.6969409392461242E-2</v>
      </c>
      <c r="U387" s="85">
        <f t="shared" si="38"/>
        <v>7.8180260504938592E-2</v>
      </c>
      <c r="V387" s="85">
        <f t="shared" si="39"/>
        <v>7.027934506302258E-2</v>
      </c>
      <c r="W387" s="85">
        <f t="shared" si="40"/>
        <v>6.3176897986613773E-2</v>
      </c>
      <c r="X387" s="85">
        <f t="shared" si="41"/>
        <v>5.6792225875636877E-2</v>
      </c>
      <c r="Y387" s="163"/>
      <c r="Z387" s="163"/>
      <c r="AA387" s="163"/>
      <c r="AB387" s="163"/>
      <c r="AC387" s="163"/>
      <c r="AD387" s="163"/>
      <c r="AE387" s="163"/>
      <c r="AF387" s="163"/>
      <c r="AG387" s="163"/>
      <c r="AH387" s="163"/>
      <c r="AI387" s="163"/>
      <c r="AJ387" s="163"/>
      <c r="AK387" s="163"/>
      <c r="AL387" s="163"/>
      <c r="AM387" s="163"/>
      <c r="AN387" s="163"/>
      <c r="AO387" s="163"/>
      <c r="AP387" s="163"/>
      <c r="AQ387" s="163"/>
      <c r="AR387" s="163"/>
      <c r="AS387" s="163"/>
      <c r="AT387" s="163"/>
      <c r="AU387" s="163"/>
      <c r="AV387" s="163"/>
      <c r="AW387" s="163"/>
      <c r="AX387" s="163"/>
      <c r="AY387" s="163"/>
      <c r="AZ387" s="163"/>
      <c r="BA387" s="163"/>
      <c r="BB387" s="163"/>
      <c r="BC387" s="163"/>
      <c r="BD387" s="163"/>
      <c r="BE387" s="163"/>
      <c r="BF387" s="163"/>
      <c r="BG387" s="163"/>
      <c r="BH387" s="163"/>
      <c r="BI387" s="163"/>
      <c r="BJ387" s="163"/>
      <c r="BK387" s="163"/>
      <c r="BL387" s="163"/>
      <c r="BM387" s="163"/>
      <c r="BN387" s="163"/>
      <c r="BO387" s="163"/>
      <c r="BP387" s="163"/>
      <c r="BQ387" s="163"/>
      <c r="BR387" s="163"/>
      <c r="BS387" s="163"/>
      <c r="BT387" s="163"/>
      <c r="BU387" s="163"/>
      <c r="BV387" s="163"/>
      <c r="BW387" s="163"/>
      <c r="BX387" s="163"/>
      <c r="BY387" s="163"/>
      <c r="BZ387" s="163"/>
      <c r="CA387" s="163"/>
      <c r="CB387" s="163"/>
      <c r="CC387" s="163"/>
      <c r="CD387" s="163"/>
      <c r="CE387" s="163"/>
      <c r="CF387" s="163"/>
      <c r="CG387" s="163"/>
      <c r="CH387" s="163"/>
      <c r="CI387" s="163"/>
      <c r="CJ387" s="163"/>
      <c r="CK387" s="163"/>
      <c r="CL387" s="163"/>
      <c r="CM387" s="163"/>
      <c r="CN387" s="163"/>
      <c r="CO387" s="163"/>
      <c r="CP387" s="163"/>
      <c r="CQ387" s="163"/>
      <c r="CR387" s="163"/>
      <c r="CS387" s="163"/>
      <c r="CT387" s="163"/>
      <c r="CU387" s="163"/>
      <c r="CV387" s="163"/>
      <c r="CW387" s="163"/>
      <c r="CX387" s="163"/>
      <c r="CY387" s="163"/>
      <c r="CZ387" s="163"/>
      <c r="DA387" s="163"/>
      <c r="DB387" s="163"/>
      <c r="DC387" s="163"/>
      <c r="DD387" s="163"/>
      <c r="DE387" s="163"/>
      <c r="DF387" s="163"/>
      <c r="DG387" s="163"/>
      <c r="DH387" s="163"/>
      <c r="DI387" s="163"/>
      <c r="DJ387" s="163"/>
      <c r="DK387" s="163"/>
      <c r="DL387" s="163"/>
      <c r="DM387" s="163"/>
      <c r="DN387" s="163"/>
      <c r="DO387" s="163"/>
      <c r="DP387" s="163"/>
      <c r="DQ387" s="163"/>
      <c r="DR387" s="163"/>
      <c r="DS387" s="163"/>
      <c r="DT387" s="163"/>
      <c r="DU387" s="163"/>
      <c r="DV387" s="163"/>
      <c r="DW387" s="163"/>
      <c r="DX387" s="163"/>
      <c r="DY387" s="163"/>
      <c r="DZ387" s="163"/>
      <c r="EA387" s="163"/>
      <c r="EB387" s="163"/>
      <c r="EC387" s="163"/>
      <c r="ED387" s="163"/>
      <c r="EE387" s="163"/>
      <c r="EF387" s="163"/>
      <c r="EG387" s="163"/>
      <c r="EH387" s="163"/>
      <c r="EI387" s="163"/>
      <c r="EJ387" s="163"/>
      <c r="EK387" s="163"/>
      <c r="EL387" s="163"/>
      <c r="EM387" s="163"/>
      <c r="EN387" s="163"/>
      <c r="EO387" s="163"/>
      <c r="EP387" s="163"/>
      <c r="EQ387" s="163"/>
      <c r="ER387" s="163"/>
      <c r="ES387" s="163"/>
      <c r="ET387" s="163"/>
      <c r="EU387" s="163"/>
      <c r="EV387" s="163"/>
      <c r="EW387" s="163"/>
      <c r="EX387" s="163"/>
      <c r="EY387" s="163"/>
      <c r="EZ387" s="163"/>
      <c r="FA387" s="163"/>
      <c r="FB387" s="163"/>
      <c r="FC387" s="163"/>
      <c r="FD387" s="163"/>
      <c r="FE387" s="163"/>
      <c r="FF387" s="163"/>
      <c r="FG387" s="163"/>
      <c r="FH387" s="163"/>
      <c r="FI387" s="163"/>
      <c r="FJ387" s="163"/>
      <c r="FK387" s="163"/>
      <c r="FL387" s="163"/>
      <c r="FM387" s="163"/>
      <c r="FN387" s="163"/>
      <c r="FO387" s="163"/>
      <c r="FP387" s="163"/>
      <c r="FQ387" s="163"/>
      <c r="FR387" s="163"/>
      <c r="FS387" s="163"/>
      <c r="FT387" s="163"/>
      <c r="FU387" s="163"/>
      <c r="FV387" s="163"/>
      <c r="FW387" s="163"/>
      <c r="FX387" s="163"/>
      <c r="FY387" s="163"/>
      <c r="FZ387" s="163"/>
      <c r="GA387" s="163"/>
      <c r="GB387" s="163"/>
      <c r="GC387" s="163"/>
      <c r="GD387" s="163"/>
      <c r="GE387" s="163"/>
      <c r="GF387" s="163"/>
      <c r="GG387" s="163"/>
      <c r="GH387" s="163"/>
      <c r="GI387" s="163"/>
      <c r="GJ387" s="163"/>
      <c r="GK387" s="163"/>
      <c r="GL387" s="163"/>
      <c r="GM387" s="163"/>
      <c r="GN387" s="163"/>
      <c r="GO387" s="163"/>
      <c r="GP387" s="163"/>
      <c r="GQ387" s="163"/>
      <c r="GR387" s="163"/>
      <c r="GS387" s="163"/>
      <c r="GT387" s="163"/>
      <c r="GU387" s="163"/>
      <c r="GV387" s="163"/>
      <c r="GW387" s="163"/>
      <c r="GX387" s="163"/>
      <c r="GY387" s="163"/>
      <c r="GZ387" s="163"/>
      <c r="HA387" s="163"/>
      <c r="HB387" s="163"/>
      <c r="HC387" s="163"/>
      <c r="HD387" s="163"/>
      <c r="HE387" s="163"/>
      <c r="HF387" s="163"/>
    </row>
    <row r="388" spans="1:214" outlineLevel="1" x14ac:dyDescent="0.2">
      <c r="A388" s="163"/>
      <c r="B388" s="177" t="s">
        <v>249</v>
      </c>
      <c r="C388" s="173">
        <v>2025</v>
      </c>
      <c r="D388" s="163"/>
      <c r="E388" s="163" t="s">
        <v>79</v>
      </c>
      <c r="F388" s="163"/>
      <c r="G388" s="163"/>
      <c r="H388" s="163"/>
      <c r="I388" s="163"/>
      <c r="J388" s="70"/>
      <c r="K388" s="178"/>
      <c r="L388" s="178"/>
      <c r="M388" s="178"/>
      <c r="N388" s="178"/>
      <c r="O388" s="178"/>
      <c r="P388" s="178"/>
      <c r="Q388" s="178"/>
      <c r="R388" s="178"/>
      <c r="S388" s="178"/>
      <c r="T388" s="85">
        <f t="shared" si="37"/>
        <v>0.13951355745501468</v>
      </c>
      <c r="U388" s="85">
        <f t="shared" si="38"/>
        <v>0.12541428465477461</v>
      </c>
      <c r="V388" s="85">
        <f t="shared" si="39"/>
        <v>0.11273988766676298</v>
      </c>
      <c r="W388" s="85">
        <f t="shared" si="40"/>
        <v>0.10134636820759031</v>
      </c>
      <c r="X388" s="85">
        <f t="shared" si="41"/>
        <v>9.1104280494121059E-2</v>
      </c>
      <c r="Y388" s="163"/>
      <c r="Z388" s="163"/>
      <c r="AA388" s="163"/>
      <c r="AB388" s="163"/>
      <c r="AC388" s="163"/>
      <c r="AD388" s="163"/>
      <c r="AE388" s="163"/>
      <c r="AF388" s="163"/>
      <c r="AG388" s="163"/>
      <c r="AH388" s="163"/>
      <c r="AI388" s="163"/>
      <c r="AJ388" s="163"/>
      <c r="AK388" s="163"/>
      <c r="AL388" s="163"/>
      <c r="AM388" s="163"/>
      <c r="AN388" s="163"/>
      <c r="AO388" s="163"/>
      <c r="AP388" s="163"/>
      <c r="AQ388" s="163"/>
      <c r="AR388" s="163"/>
      <c r="AS388" s="163"/>
      <c r="AT388" s="163"/>
      <c r="AU388" s="163"/>
      <c r="AV388" s="163"/>
      <c r="AW388" s="163"/>
      <c r="AX388" s="163"/>
      <c r="AY388" s="163"/>
      <c r="AZ388" s="163"/>
      <c r="BA388" s="163"/>
      <c r="BB388" s="163"/>
      <c r="BC388" s="163"/>
      <c r="BD388" s="163"/>
      <c r="BE388" s="163"/>
      <c r="BF388" s="163"/>
      <c r="BG388" s="163"/>
      <c r="BH388" s="163"/>
      <c r="BI388" s="163"/>
      <c r="BJ388" s="163"/>
      <c r="BK388" s="163"/>
      <c r="BL388" s="163"/>
      <c r="BM388" s="163"/>
      <c r="BN388" s="163"/>
      <c r="BO388" s="163"/>
      <c r="BP388" s="163"/>
      <c r="BQ388" s="163"/>
      <c r="BR388" s="163"/>
      <c r="BS388" s="163"/>
      <c r="BT388" s="163"/>
      <c r="BU388" s="163"/>
      <c r="BV388" s="163"/>
      <c r="BW388" s="163"/>
      <c r="BX388" s="163"/>
      <c r="BY388" s="163"/>
      <c r="BZ388" s="163"/>
      <c r="CA388" s="163"/>
      <c r="CB388" s="163"/>
      <c r="CC388" s="163"/>
      <c r="CD388" s="163"/>
      <c r="CE388" s="163"/>
      <c r="CF388" s="163"/>
      <c r="CG388" s="163"/>
      <c r="CH388" s="163"/>
      <c r="CI388" s="163"/>
      <c r="CJ388" s="163"/>
      <c r="CK388" s="163"/>
      <c r="CL388" s="163"/>
      <c r="CM388" s="163"/>
      <c r="CN388" s="163"/>
      <c r="CO388" s="163"/>
      <c r="CP388" s="163"/>
      <c r="CQ388" s="163"/>
      <c r="CR388" s="163"/>
      <c r="CS388" s="163"/>
      <c r="CT388" s="163"/>
      <c r="CU388" s="163"/>
      <c r="CV388" s="163"/>
      <c r="CW388" s="163"/>
      <c r="CX388" s="163"/>
      <c r="CY388" s="163"/>
      <c r="CZ388" s="163"/>
      <c r="DA388" s="163"/>
      <c r="DB388" s="163"/>
      <c r="DC388" s="163"/>
      <c r="DD388" s="163"/>
      <c r="DE388" s="163"/>
      <c r="DF388" s="163"/>
      <c r="DG388" s="163"/>
      <c r="DH388" s="163"/>
      <c r="DI388" s="163"/>
      <c r="DJ388" s="163"/>
      <c r="DK388" s="163"/>
      <c r="DL388" s="163"/>
      <c r="DM388" s="163"/>
      <c r="DN388" s="163"/>
      <c r="DO388" s="163"/>
      <c r="DP388" s="163"/>
      <c r="DQ388" s="163"/>
      <c r="DR388" s="163"/>
      <c r="DS388" s="163"/>
      <c r="DT388" s="163"/>
      <c r="DU388" s="163"/>
      <c r="DV388" s="163"/>
      <c r="DW388" s="163"/>
      <c r="DX388" s="163"/>
      <c r="DY388" s="163"/>
      <c r="DZ388" s="163"/>
      <c r="EA388" s="163"/>
      <c r="EB388" s="163"/>
      <c r="EC388" s="163"/>
      <c r="ED388" s="163"/>
      <c r="EE388" s="163"/>
      <c r="EF388" s="163"/>
      <c r="EG388" s="163"/>
      <c r="EH388" s="163"/>
      <c r="EI388" s="163"/>
      <c r="EJ388" s="163"/>
      <c r="EK388" s="163"/>
      <c r="EL388" s="163"/>
      <c r="EM388" s="163"/>
      <c r="EN388" s="163"/>
      <c r="EO388" s="163"/>
      <c r="EP388" s="163"/>
      <c r="EQ388" s="163"/>
      <c r="ER388" s="163"/>
      <c r="ES388" s="163"/>
      <c r="ET388" s="163"/>
      <c r="EU388" s="163"/>
      <c r="EV388" s="163"/>
      <c r="EW388" s="163"/>
      <c r="EX388" s="163"/>
      <c r="EY388" s="163"/>
      <c r="EZ388" s="163"/>
      <c r="FA388" s="163"/>
      <c r="FB388" s="163"/>
      <c r="FC388" s="163"/>
      <c r="FD388" s="163"/>
      <c r="FE388" s="163"/>
      <c r="FF388" s="163"/>
      <c r="FG388" s="163"/>
      <c r="FH388" s="163"/>
      <c r="FI388" s="163"/>
      <c r="FJ388" s="163"/>
      <c r="FK388" s="163"/>
      <c r="FL388" s="163"/>
      <c r="FM388" s="163"/>
      <c r="FN388" s="163"/>
      <c r="FO388" s="163"/>
      <c r="FP388" s="163"/>
      <c r="FQ388" s="163"/>
      <c r="FR388" s="163"/>
      <c r="FS388" s="163"/>
      <c r="FT388" s="163"/>
      <c r="FU388" s="163"/>
      <c r="FV388" s="163"/>
      <c r="FW388" s="163"/>
      <c r="FX388" s="163"/>
      <c r="FY388" s="163"/>
      <c r="FZ388" s="163"/>
      <c r="GA388" s="163"/>
      <c r="GB388" s="163"/>
      <c r="GC388" s="163"/>
      <c r="GD388" s="163"/>
      <c r="GE388" s="163"/>
      <c r="GF388" s="163"/>
      <c r="GG388" s="163"/>
      <c r="GH388" s="163"/>
      <c r="GI388" s="163"/>
      <c r="GJ388" s="163"/>
      <c r="GK388" s="163"/>
      <c r="GL388" s="163"/>
      <c r="GM388" s="163"/>
      <c r="GN388" s="163"/>
      <c r="GO388" s="163"/>
      <c r="GP388" s="163"/>
      <c r="GQ388" s="163"/>
      <c r="GR388" s="163"/>
      <c r="GS388" s="163"/>
      <c r="GT388" s="163"/>
      <c r="GU388" s="163"/>
      <c r="GV388" s="163"/>
      <c r="GW388" s="163"/>
      <c r="GX388" s="163"/>
      <c r="GY388" s="163"/>
      <c r="GZ388" s="163"/>
      <c r="HA388" s="163"/>
      <c r="HB388" s="163"/>
      <c r="HC388" s="163"/>
      <c r="HD388" s="163"/>
      <c r="HE388" s="163"/>
      <c r="HF388" s="163"/>
    </row>
    <row r="389" spans="1:214" outlineLevel="1" x14ac:dyDescent="0.2">
      <c r="A389" s="163"/>
      <c r="B389" s="177" t="s">
        <v>249</v>
      </c>
      <c r="C389" s="173">
        <v>2026</v>
      </c>
      <c r="D389" s="163"/>
      <c r="E389" s="163" t="s">
        <v>79</v>
      </c>
      <c r="F389" s="163"/>
      <c r="G389" s="163"/>
      <c r="H389" s="163"/>
      <c r="I389" s="163"/>
      <c r="J389" s="70"/>
      <c r="K389" s="178"/>
      <c r="L389" s="178"/>
      <c r="M389" s="178"/>
      <c r="N389" s="178"/>
      <c r="O389" s="178"/>
      <c r="P389" s="178"/>
      <c r="Q389" s="178"/>
      <c r="R389" s="178"/>
      <c r="S389" s="178"/>
      <c r="T389" s="85">
        <f t="shared" si="37"/>
        <v>0.15853608827636603</v>
      </c>
      <c r="U389" s="85">
        <f t="shared" si="38"/>
        <v>0.14251439405491259</v>
      </c>
      <c r="V389" s="85">
        <f t="shared" si="39"/>
        <v>0.12811185600488095</v>
      </c>
      <c r="W389" s="85">
        <f t="shared" si="40"/>
        <v>0.1151648418242676</v>
      </c>
      <c r="X389" s="85">
        <f t="shared" si="41"/>
        <v>0.10352625592984362</v>
      </c>
      <c r="Y389" s="163"/>
      <c r="Z389" s="163"/>
      <c r="AA389" s="163"/>
      <c r="AB389" s="163"/>
      <c r="AC389" s="163"/>
      <c r="AD389" s="163"/>
      <c r="AE389" s="163"/>
      <c r="AF389" s="163"/>
      <c r="AG389" s="163"/>
      <c r="AH389" s="163"/>
      <c r="AI389" s="163"/>
      <c r="AJ389" s="163"/>
      <c r="AK389" s="163"/>
      <c r="AL389" s="163"/>
      <c r="AM389" s="163"/>
      <c r="AN389" s="163"/>
      <c r="AO389" s="163"/>
      <c r="AP389" s="163"/>
      <c r="AQ389" s="163"/>
      <c r="AR389" s="163"/>
      <c r="AS389" s="163"/>
      <c r="AT389" s="163"/>
      <c r="AU389" s="163"/>
      <c r="AV389" s="163"/>
      <c r="AW389" s="163"/>
      <c r="AX389" s="163"/>
      <c r="AY389" s="163"/>
      <c r="AZ389" s="163"/>
      <c r="BA389" s="163"/>
      <c r="BB389" s="163"/>
      <c r="BC389" s="163"/>
      <c r="BD389" s="163"/>
      <c r="BE389" s="163"/>
      <c r="BF389" s="163"/>
      <c r="BG389" s="163"/>
      <c r="BH389" s="163"/>
      <c r="BI389" s="163"/>
      <c r="BJ389" s="163"/>
      <c r="BK389" s="163"/>
      <c r="BL389" s="163"/>
      <c r="BM389" s="163"/>
      <c r="BN389" s="163"/>
      <c r="BO389" s="163"/>
      <c r="BP389" s="163"/>
      <c r="BQ389" s="163"/>
      <c r="BR389" s="163"/>
      <c r="BS389" s="163"/>
      <c r="BT389" s="163"/>
      <c r="BU389" s="163"/>
      <c r="BV389" s="163"/>
      <c r="BW389" s="163"/>
      <c r="BX389" s="163"/>
      <c r="BY389" s="163"/>
      <c r="BZ389" s="163"/>
      <c r="CA389" s="163"/>
      <c r="CB389" s="163"/>
      <c r="CC389" s="163"/>
      <c r="CD389" s="163"/>
      <c r="CE389" s="163"/>
      <c r="CF389" s="163"/>
      <c r="CG389" s="163"/>
      <c r="CH389" s="163"/>
      <c r="CI389" s="163"/>
      <c r="CJ389" s="163"/>
      <c r="CK389" s="163"/>
      <c r="CL389" s="163"/>
      <c r="CM389" s="163"/>
      <c r="CN389" s="163"/>
      <c r="CO389" s="163"/>
      <c r="CP389" s="163"/>
      <c r="CQ389" s="163"/>
      <c r="CR389" s="163"/>
      <c r="CS389" s="163"/>
      <c r="CT389" s="163"/>
      <c r="CU389" s="163"/>
      <c r="CV389" s="163"/>
      <c r="CW389" s="163"/>
      <c r="CX389" s="163"/>
      <c r="CY389" s="163"/>
      <c r="CZ389" s="163"/>
      <c r="DA389" s="163"/>
      <c r="DB389" s="163"/>
      <c r="DC389" s="163"/>
      <c r="DD389" s="163"/>
      <c r="DE389" s="163"/>
      <c r="DF389" s="163"/>
      <c r="DG389" s="163"/>
      <c r="DH389" s="163"/>
      <c r="DI389" s="163"/>
      <c r="DJ389" s="163"/>
      <c r="DK389" s="163"/>
      <c r="DL389" s="163"/>
      <c r="DM389" s="163"/>
      <c r="DN389" s="163"/>
      <c r="DO389" s="163"/>
      <c r="DP389" s="163"/>
      <c r="DQ389" s="163"/>
      <c r="DR389" s="163"/>
      <c r="DS389" s="163"/>
      <c r="DT389" s="163"/>
      <c r="DU389" s="163"/>
      <c r="DV389" s="163"/>
      <c r="DW389" s="163"/>
      <c r="DX389" s="163"/>
      <c r="DY389" s="163"/>
      <c r="DZ389" s="163"/>
      <c r="EA389" s="163"/>
      <c r="EB389" s="163"/>
      <c r="EC389" s="163"/>
      <c r="ED389" s="163"/>
      <c r="EE389" s="163"/>
      <c r="EF389" s="163"/>
      <c r="EG389" s="163"/>
      <c r="EH389" s="163"/>
      <c r="EI389" s="163"/>
      <c r="EJ389" s="163"/>
      <c r="EK389" s="163"/>
      <c r="EL389" s="163"/>
      <c r="EM389" s="163"/>
      <c r="EN389" s="163"/>
      <c r="EO389" s="163"/>
      <c r="EP389" s="163"/>
      <c r="EQ389" s="163"/>
      <c r="ER389" s="163"/>
      <c r="ES389" s="163"/>
      <c r="ET389" s="163"/>
      <c r="EU389" s="163"/>
      <c r="EV389" s="163"/>
      <c r="EW389" s="163"/>
      <c r="EX389" s="163"/>
      <c r="EY389" s="163"/>
      <c r="EZ389" s="163"/>
      <c r="FA389" s="163"/>
      <c r="FB389" s="163"/>
      <c r="FC389" s="163"/>
      <c r="FD389" s="163"/>
      <c r="FE389" s="163"/>
      <c r="FF389" s="163"/>
      <c r="FG389" s="163"/>
      <c r="FH389" s="163"/>
      <c r="FI389" s="163"/>
      <c r="FJ389" s="163"/>
      <c r="FK389" s="163"/>
      <c r="FL389" s="163"/>
      <c r="FM389" s="163"/>
      <c r="FN389" s="163"/>
      <c r="FO389" s="163"/>
      <c r="FP389" s="163"/>
      <c r="FQ389" s="163"/>
      <c r="FR389" s="163"/>
      <c r="FS389" s="163"/>
      <c r="FT389" s="163"/>
      <c r="FU389" s="163"/>
      <c r="FV389" s="163"/>
      <c r="FW389" s="163"/>
      <c r="FX389" s="163"/>
      <c r="FY389" s="163"/>
      <c r="FZ389" s="163"/>
      <c r="GA389" s="163"/>
      <c r="GB389" s="163"/>
      <c r="GC389" s="163"/>
      <c r="GD389" s="163"/>
      <c r="GE389" s="163"/>
      <c r="GF389" s="163"/>
      <c r="GG389" s="163"/>
      <c r="GH389" s="163"/>
      <c r="GI389" s="163"/>
      <c r="GJ389" s="163"/>
      <c r="GK389" s="163"/>
      <c r="GL389" s="163"/>
      <c r="GM389" s="163"/>
      <c r="GN389" s="163"/>
      <c r="GO389" s="163"/>
      <c r="GP389" s="163"/>
      <c r="GQ389" s="163"/>
      <c r="GR389" s="163"/>
      <c r="GS389" s="163"/>
      <c r="GT389" s="163"/>
      <c r="GU389" s="163"/>
      <c r="GV389" s="163"/>
      <c r="GW389" s="163"/>
      <c r="GX389" s="163"/>
      <c r="GY389" s="163"/>
      <c r="GZ389" s="163"/>
      <c r="HA389" s="163"/>
      <c r="HB389" s="163"/>
      <c r="HC389" s="163"/>
      <c r="HD389" s="163"/>
      <c r="HE389" s="163"/>
      <c r="HF389" s="163"/>
    </row>
    <row r="390" spans="1:214" outlineLevel="1" x14ac:dyDescent="0.2">
      <c r="A390" s="163"/>
      <c r="B390" s="177" t="s">
        <v>249</v>
      </c>
      <c r="C390" s="173">
        <v>2027</v>
      </c>
      <c r="D390" s="163"/>
      <c r="E390" s="163" t="s">
        <v>79</v>
      </c>
      <c r="F390" s="163"/>
      <c r="G390" s="163"/>
      <c r="H390" s="163"/>
      <c r="I390" s="163"/>
      <c r="J390" s="70"/>
      <c r="K390" s="178"/>
      <c r="L390" s="178"/>
      <c r="M390" s="178"/>
      <c r="N390" s="178"/>
      <c r="O390" s="178"/>
      <c r="P390" s="178"/>
      <c r="Q390" s="178"/>
      <c r="R390" s="178"/>
      <c r="S390" s="178"/>
      <c r="T390" s="85">
        <f t="shared" si="37"/>
        <v>0.1474246026310814</v>
      </c>
      <c r="U390" s="85">
        <f t="shared" si="38"/>
        <v>0.13252583775202775</v>
      </c>
      <c r="V390" s="85">
        <f t="shared" si="39"/>
        <v>0.11913274554198441</v>
      </c>
      <c r="W390" s="85">
        <f t="shared" si="40"/>
        <v>0.1070931623682873</v>
      </c>
      <c r="X390" s="85">
        <f t="shared" si="41"/>
        <v>9.6270302290636739E-2</v>
      </c>
      <c r="Y390" s="163"/>
      <c r="Z390" s="163"/>
      <c r="AA390" s="163"/>
      <c r="AB390" s="163"/>
      <c r="AC390" s="163"/>
      <c r="AD390" s="163"/>
      <c r="AE390" s="163"/>
      <c r="AF390" s="163"/>
      <c r="AG390" s="163"/>
      <c r="AH390" s="163"/>
      <c r="AI390" s="163"/>
      <c r="AJ390" s="163"/>
      <c r="AK390" s="163"/>
      <c r="AL390" s="163"/>
      <c r="AM390" s="163"/>
      <c r="AN390" s="163"/>
      <c r="AO390" s="163"/>
      <c r="AP390" s="163"/>
      <c r="AQ390" s="163"/>
      <c r="AR390" s="163"/>
      <c r="AS390" s="163"/>
      <c r="AT390" s="163"/>
      <c r="AU390" s="163"/>
      <c r="AV390" s="163"/>
      <c r="AW390" s="163"/>
      <c r="AX390" s="163"/>
      <c r="AY390" s="163"/>
      <c r="AZ390" s="163"/>
      <c r="BA390" s="163"/>
      <c r="BB390" s="163"/>
      <c r="BC390" s="163"/>
      <c r="BD390" s="163"/>
      <c r="BE390" s="163"/>
      <c r="BF390" s="163"/>
      <c r="BG390" s="163"/>
      <c r="BH390" s="163"/>
      <c r="BI390" s="163"/>
      <c r="BJ390" s="163"/>
      <c r="BK390" s="163"/>
      <c r="BL390" s="163"/>
      <c r="BM390" s="163"/>
      <c r="BN390" s="163"/>
      <c r="BO390" s="163"/>
      <c r="BP390" s="163"/>
      <c r="BQ390" s="163"/>
      <c r="BR390" s="163"/>
      <c r="BS390" s="163"/>
      <c r="BT390" s="163"/>
      <c r="BU390" s="163"/>
      <c r="BV390" s="163"/>
      <c r="BW390" s="163"/>
      <c r="BX390" s="163"/>
      <c r="BY390" s="163"/>
      <c r="BZ390" s="163"/>
      <c r="CA390" s="163"/>
      <c r="CB390" s="163"/>
      <c r="CC390" s="163"/>
      <c r="CD390" s="163"/>
      <c r="CE390" s="163"/>
      <c r="CF390" s="163"/>
      <c r="CG390" s="163"/>
      <c r="CH390" s="163"/>
      <c r="CI390" s="163"/>
      <c r="CJ390" s="163"/>
      <c r="CK390" s="163"/>
      <c r="CL390" s="163"/>
      <c r="CM390" s="163"/>
      <c r="CN390" s="163"/>
      <c r="CO390" s="163"/>
      <c r="CP390" s="163"/>
      <c r="CQ390" s="163"/>
      <c r="CR390" s="163"/>
      <c r="CS390" s="163"/>
      <c r="CT390" s="163"/>
      <c r="CU390" s="163"/>
      <c r="CV390" s="163"/>
      <c r="CW390" s="163"/>
      <c r="CX390" s="163"/>
      <c r="CY390" s="163"/>
      <c r="CZ390" s="163"/>
      <c r="DA390" s="163"/>
      <c r="DB390" s="163"/>
      <c r="DC390" s="163"/>
      <c r="DD390" s="163"/>
      <c r="DE390" s="163"/>
      <c r="DF390" s="163"/>
      <c r="DG390" s="163"/>
      <c r="DH390" s="163"/>
      <c r="DI390" s="163"/>
      <c r="DJ390" s="163"/>
      <c r="DK390" s="163"/>
      <c r="DL390" s="163"/>
      <c r="DM390" s="163"/>
      <c r="DN390" s="163"/>
      <c r="DO390" s="163"/>
      <c r="DP390" s="163"/>
      <c r="DQ390" s="163"/>
      <c r="DR390" s="163"/>
      <c r="DS390" s="163"/>
      <c r="DT390" s="163"/>
      <c r="DU390" s="163"/>
      <c r="DV390" s="163"/>
      <c r="DW390" s="163"/>
      <c r="DX390" s="163"/>
      <c r="DY390" s="163"/>
      <c r="DZ390" s="163"/>
      <c r="EA390" s="163"/>
      <c r="EB390" s="163"/>
      <c r="EC390" s="163"/>
      <c r="ED390" s="163"/>
      <c r="EE390" s="163"/>
      <c r="EF390" s="163"/>
      <c r="EG390" s="163"/>
      <c r="EH390" s="163"/>
      <c r="EI390" s="163"/>
      <c r="EJ390" s="163"/>
      <c r="EK390" s="163"/>
      <c r="EL390" s="163"/>
      <c r="EM390" s="163"/>
      <c r="EN390" s="163"/>
      <c r="EO390" s="163"/>
      <c r="EP390" s="163"/>
      <c r="EQ390" s="163"/>
      <c r="ER390" s="163"/>
      <c r="ES390" s="163"/>
      <c r="ET390" s="163"/>
      <c r="EU390" s="163"/>
      <c r="EV390" s="163"/>
      <c r="EW390" s="163"/>
      <c r="EX390" s="163"/>
      <c r="EY390" s="163"/>
      <c r="EZ390" s="163"/>
      <c r="FA390" s="163"/>
      <c r="FB390" s="163"/>
      <c r="FC390" s="163"/>
      <c r="FD390" s="163"/>
      <c r="FE390" s="163"/>
      <c r="FF390" s="163"/>
      <c r="FG390" s="163"/>
      <c r="FH390" s="163"/>
      <c r="FI390" s="163"/>
      <c r="FJ390" s="163"/>
      <c r="FK390" s="163"/>
      <c r="FL390" s="163"/>
      <c r="FM390" s="163"/>
      <c r="FN390" s="163"/>
      <c r="FO390" s="163"/>
      <c r="FP390" s="163"/>
      <c r="FQ390" s="163"/>
      <c r="FR390" s="163"/>
      <c r="FS390" s="163"/>
      <c r="FT390" s="163"/>
      <c r="FU390" s="163"/>
      <c r="FV390" s="163"/>
      <c r="FW390" s="163"/>
      <c r="FX390" s="163"/>
      <c r="FY390" s="163"/>
      <c r="FZ390" s="163"/>
      <c r="GA390" s="163"/>
      <c r="GB390" s="163"/>
      <c r="GC390" s="163"/>
      <c r="GD390" s="163"/>
      <c r="GE390" s="163"/>
      <c r="GF390" s="163"/>
      <c r="GG390" s="163"/>
      <c r="GH390" s="163"/>
      <c r="GI390" s="163"/>
      <c r="GJ390" s="163"/>
      <c r="GK390" s="163"/>
      <c r="GL390" s="163"/>
      <c r="GM390" s="163"/>
      <c r="GN390" s="163"/>
      <c r="GO390" s="163"/>
      <c r="GP390" s="163"/>
      <c r="GQ390" s="163"/>
      <c r="GR390" s="163"/>
      <c r="GS390" s="163"/>
      <c r="GT390" s="163"/>
      <c r="GU390" s="163"/>
      <c r="GV390" s="163"/>
      <c r="GW390" s="163"/>
      <c r="GX390" s="163"/>
      <c r="GY390" s="163"/>
      <c r="GZ390" s="163"/>
      <c r="HA390" s="163"/>
      <c r="HB390" s="163"/>
      <c r="HC390" s="163"/>
      <c r="HD390" s="163"/>
      <c r="HE390" s="163"/>
      <c r="HF390" s="163"/>
    </row>
    <row r="391" spans="1:214" outlineLevel="1" x14ac:dyDescent="0.2">
      <c r="A391" s="163"/>
      <c r="B391" s="177" t="s">
        <v>249</v>
      </c>
      <c r="C391" s="173">
        <v>2028</v>
      </c>
      <c r="D391" s="163"/>
      <c r="E391" s="163" t="s">
        <v>79</v>
      </c>
      <c r="F391" s="163"/>
      <c r="G391" s="163"/>
      <c r="H391" s="163"/>
      <c r="I391" s="163"/>
      <c r="J391" s="70"/>
      <c r="K391" s="178"/>
      <c r="L391" s="178"/>
      <c r="M391" s="178"/>
      <c r="N391" s="178"/>
      <c r="O391" s="178"/>
      <c r="P391" s="178"/>
      <c r="Q391" s="178"/>
      <c r="R391" s="178"/>
      <c r="S391" s="178"/>
      <c r="T391" s="85"/>
      <c r="U391" s="85">
        <f t="shared" si="38"/>
        <v>0.15139513496066068</v>
      </c>
      <c r="V391" s="85">
        <f t="shared" si="39"/>
        <v>0.13609510715420328</v>
      </c>
      <c r="W391" s="85">
        <f t="shared" si="40"/>
        <v>0.12234130374220345</v>
      </c>
      <c r="X391" s="85">
        <f t="shared" si="41"/>
        <v>0.10997746292512338</v>
      </c>
      <c r="Y391" s="163"/>
      <c r="Z391" s="163"/>
      <c r="AA391" s="163"/>
      <c r="AB391" s="163"/>
      <c r="AC391" s="163"/>
      <c r="AD391" s="163"/>
      <c r="AE391" s="163"/>
      <c r="AF391" s="163"/>
      <c r="AG391" s="163"/>
      <c r="AH391" s="163"/>
      <c r="AI391" s="163"/>
      <c r="AJ391" s="163"/>
      <c r="AK391" s="163"/>
      <c r="AL391" s="163"/>
      <c r="AM391" s="163"/>
      <c r="AN391" s="163"/>
      <c r="AO391" s="163"/>
      <c r="AP391" s="163"/>
      <c r="AQ391" s="163"/>
      <c r="AR391" s="163"/>
      <c r="AS391" s="163"/>
      <c r="AT391" s="163"/>
      <c r="AU391" s="163"/>
      <c r="AV391" s="163"/>
      <c r="AW391" s="163"/>
      <c r="AX391" s="163"/>
      <c r="AY391" s="163"/>
      <c r="AZ391" s="163"/>
      <c r="BA391" s="163"/>
      <c r="BB391" s="163"/>
      <c r="BC391" s="163"/>
      <c r="BD391" s="163"/>
      <c r="BE391" s="163"/>
      <c r="BF391" s="163"/>
      <c r="BG391" s="163"/>
      <c r="BH391" s="163"/>
      <c r="BI391" s="163"/>
      <c r="BJ391" s="163"/>
      <c r="BK391" s="163"/>
      <c r="BL391" s="163"/>
      <c r="BM391" s="163"/>
      <c r="BN391" s="163"/>
      <c r="BO391" s="163"/>
      <c r="BP391" s="163"/>
      <c r="BQ391" s="163"/>
      <c r="BR391" s="163"/>
      <c r="BS391" s="163"/>
      <c r="BT391" s="163"/>
      <c r="BU391" s="163"/>
      <c r="BV391" s="163"/>
      <c r="BW391" s="163"/>
      <c r="BX391" s="163"/>
      <c r="BY391" s="163"/>
      <c r="BZ391" s="163"/>
      <c r="CA391" s="163"/>
      <c r="CB391" s="163"/>
      <c r="CC391" s="163"/>
      <c r="CD391" s="163"/>
      <c r="CE391" s="163"/>
      <c r="CF391" s="163"/>
      <c r="CG391" s="163"/>
      <c r="CH391" s="163"/>
      <c r="CI391" s="163"/>
      <c r="CJ391" s="163"/>
      <c r="CK391" s="163"/>
      <c r="CL391" s="163"/>
      <c r="CM391" s="163"/>
      <c r="CN391" s="163"/>
      <c r="CO391" s="163"/>
      <c r="CP391" s="163"/>
      <c r="CQ391" s="163"/>
      <c r="CR391" s="163"/>
      <c r="CS391" s="163"/>
      <c r="CT391" s="163"/>
      <c r="CU391" s="163"/>
      <c r="CV391" s="163"/>
      <c r="CW391" s="163"/>
      <c r="CX391" s="163"/>
      <c r="CY391" s="163"/>
      <c r="CZ391" s="163"/>
      <c r="DA391" s="163"/>
      <c r="DB391" s="163"/>
      <c r="DC391" s="163"/>
      <c r="DD391" s="163"/>
      <c r="DE391" s="163"/>
      <c r="DF391" s="163"/>
      <c r="DG391" s="163"/>
      <c r="DH391" s="163"/>
      <c r="DI391" s="163"/>
      <c r="DJ391" s="163"/>
      <c r="DK391" s="163"/>
      <c r="DL391" s="163"/>
      <c r="DM391" s="163"/>
      <c r="DN391" s="163"/>
      <c r="DO391" s="163"/>
      <c r="DP391" s="163"/>
      <c r="DQ391" s="163"/>
      <c r="DR391" s="163"/>
      <c r="DS391" s="163"/>
      <c r="DT391" s="163"/>
      <c r="DU391" s="163"/>
      <c r="DV391" s="163"/>
      <c r="DW391" s="163"/>
      <c r="DX391" s="163"/>
      <c r="DY391" s="163"/>
      <c r="DZ391" s="163"/>
      <c r="EA391" s="163"/>
      <c r="EB391" s="163"/>
      <c r="EC391" s="163"/>
      <c r="ED391" s="163"/>
      <c r="EE391" s="163"/>
      <c r="EF391" s="163"/>
      <c r="EG391" s="163"/>
      <c r="EH391" s="163"/>
      <c r="EI391" s="163"/>
      <c r="EJ391" s="163"/>
      <c r="EK391" s="163"/>
      <c r="EL391" s="163"/>
      <c r="EM391" s="163"/>
      <c r="EN391" s="163"/>
      <c r="EO391" s="163"/>
      <c r="EP391" s="163"/>
      <c r="EQ391" s="163"/>
      <c r="ER391" s="163"/>
      <c r="ES391" s="163"/>
      <c r="ET391" s="163"/>
      <c r="EU391" s="163"/>
      <c r="EV391" s="163"/>
      <c r="EW391" s="163"/>
      <c r="EX391" s="163"/>
      <c r="EY391" s="163"/>
      <c r="EZ391" s="163"/>
      <c r="FA391" s="163"/>
      <c r="FB391" s="163"/>
      <c r="FC391" s="163"/>
      <c r="FD391" s="163"/>
      <c r="FE391" s="163"/>
      <c r="FF391" s="163"/>
      <c r="FG391" s="163"/>
      <c r="FH391" s="163"/>
      <c r="FI391" s="163"/>
      <c r="FJ391" s="163"/>
      <c r="FK391" s="163"/>
      <c r="FL391" s="163"/>
      <c r="FM391" s="163"/>
      <c r="FN391" s="163"/>
      <c r="FO391" s="163"/>
      <c r="FP391" s="163"/>
      <c r="FQ391" s="163"/>
      <c r="FR391" s="163"/>
      <c r="FS391" s="163"/>
      <c r="FT391" s="163"/>
      <c r="FU391" s="163"/>
      <c r="FV391" s="163"/>
      <c r="FW391" s="163"/>
      <c r="FX391" s="163"/>
      <c r="FY391" s="163"/>
      <c r="FZ391" s="163"/>
      <c r="GA391" s="163"/>
      <c r="GB391" s="163"/>
      <c r="GC391" s="163"/>
      <c r="GD391" s="163"/>
      <c r="GE391" s="163"/>
      <c r="GF391" s="163"/>
      <c r="GG391" s="163"/>
      <c r="GH391" s="163"/>
      <c r="GI391" s="163"/>
      <c r="GJ391" s="163"/>
      <c r="GK391" s="163"/>
      <c r="GL391" s="163"/>
      <c r="GM391" s="163"/>
      <c r="GN391" s="163"/>
      <c r="GO391" s="163"/>
      <c r="GP391" s="163"/>
      <c r="GQ391" s="163"/>
      <c r="GR391" s="163"/>
      <c r="GS391" s="163"/>
      <c r="GT391" s="163"/>
      <c r="GU391" s="163"/>
      <c r="GV391" s="163"/>
      <c r="GW391" s="163"/>
      <c r="GX391" s="163"/>
      <c r="GY391" s="163"/>
      <c r="GZ391" s="163"/>
      <c r="HA391" s="163"/>
      <c r="HB391" s="163"/>
      <c r="HC391" s="163"/>
      <c r="HD391" s="163"/>
      <c r="HE391" s="163"/>
      <c r="HF391" s="163"/>
    </row>
    <row r="392" spans="1:214" outlineLevel="1" x14ac:dyDescent="0.2">
      <c r="A392" s="163"/>
      <c r="B392" s="177" t="s">
        <v>249</v>
      </c>
      <c r="C392" s="173">
        <v>2029</v>
      </c>
      <c r="D392" s="163"/>
      <c r="E392" s="163" t="s">
        <v>79</v>
      </c>
      <c r="F392" s="163"/>
      <c r="G392" s="163"/>
      <c r="H392" s="163"/>
      <c r="I392" s="163"/>
      <c r="J392" s="70"/>
      <c r="K392" s="178"/>
      <c r="L392" s="178"/>
      <c r="M392" s="178"/>
      <c r="N392" s="178"/>
      <c r="O392" s="178"/>
      <c r="P392" s="178"/>
      <c r="Q392" s="178"/>
      <c r="R392" s="178"/>
      <c r="S392" s="178"/>
      <c r="T392" s="85"/>
      <c r="U392" s="85"/>
      <c r="V392" s="85">
        <f t="shared" si="39"/>
        <v>0.15252373740991851</v>
      </c>
      <c r="W392" s="85">
        <f t="shared" si="40"/>
        <v>0.13710965277554146</v>
      </c>
      <c r="X392" s="85">
        <f t="shared" si="41"/>
        <v>0.12325331914537162</v>
      </c>
      <c r="Y392" s="163"/>
      <c r="Z392" s="163"/>
      <c r="AA392" s="163"/>
      <c r="AB392" s="163"/>
      <c r="AC392" s="163"/>
      <c r="AD392" s="163"/>
      <c r="AE392" s="163"/>
      <c r="AF392" s="163"/>
      <c r="AG392" s="163"/>
      <c r="AH392" s="163"/>
      <c r="AI392" s="163"/>
      <c r="AJ392" s="163"/>
      <c r="AK392" s="163"/>
      <c r="AL392" s="163"/>
      <c r="AM392" s="163"/>
      <c r="AN392" s="163"/>
      <c r="AO392" s="163"/>
      <c r="AP392" s="163"/>
      <c r="AQ392" s="163"/>
      <c r="AR392" s="163"/>
      <c r="AS392" s="163"/>
      <c r="AT392" s="163"/>
      <c r="AU392" s="163"/>
      <c r="AV392" s="163"/>
      <c r="AW392" s="163"/>
      <c r="AX392" s="163"/>
      <c r="AY392" s="163"/>
      <c r="AZ392" s="163"/>
      <c r="BA392" s="163"/>
      <c r="BB392" s="163"/>
      <c r="BC392" s="163"/>
      <c r="BD392" s="163"/>
      <c r="BE392" s="163"/>
      <c r="BF392" s="163"/>
      <c r="BG392" s="163"/>
      <c r="BH392" s="163"/>
      <c r="BI392" s="163"/>
      <c r="BJ392" s="163"/>
      <c r="BK392" s="163"/>
      <c r="BL392" s="163"/>
      <c r="BM392" s="163"/>
      <c r="BN392" s="163"/>
      <c r="BO392" s="163"/>
      <c r="BP392" s="163"/>
      <c r="BQ392" s="163"/>
      <c r="BR392" s="163"/>
      <c r="BS392" s="163"/>
      <c r="BT392" s="163"/>
      <c r="BU392" s="163"/>
      <c r="BV392" s="163"/>
      <c r="BW392" s="163"/>
      <c r="BX392" s="163"/>
      <c r="BY392" s="163"/>
      <c r="BZ392" s="163"/>
      <c r="CA392" s="163"/>
      <c r="CB392" s="163"/>
      <c r="CC392" s="163"/>
      <c r="CD392" s="163"/>
      <c r="CE392" s="163"/>
      <c r="CF392" s="163"/>
      <c r="CG392" s="163"/>
      <c r="CH392" s="163"/>
      <c r="CI392" s="163"/>
      <c r="CJ392" s="163"/>
      <c r="CK392" s="163"/>
      <c r="CL392" s="163"/>
      <c r="CM392" s="163"/>
      <c r="CN392" s="163"/>
      <c r="CO392" s="163"/>
      <c r="CP392" s="163"/>
      <c r="CQ392" s="163"/>
      <c r="CR392" s="163"/>
      <c r="CS392" s="163"/>
      <c r="CT392" s="163"/>
      <c r="CU392" s="163"/>
      <c r="CV392" s="163"/>
      <c r="CW392" s="163"/>
      <c r="CX392" s="163"/>
      <c r="CY392" s="163"/>
      <c r="CZ392" s="163"/>
      <c r="DA392" s="163"/>
      <c r="DB392" s="163"/>
      <c r="DC392" s="163"/>
      <c r="DD392" s="163"/>
      <c r="DE392" s="163"/>
      <c r="DF392" s="163"/>
      <c r="DG392" s="163"/>
      <c r="DH392" s="163"/>
      <c r="DI392" s="163"/>
      <c r="DJ392" s="163"/>
      <c r="DK392" s="163"/>
      <c r="DL392" s="163"/>
      <c r="DM392" s="163"/>
      <c r="DN392" s="163"/>
      <c r="DO392" s="163"/>
      <c r="DP392" s="163"/>
      <c r="DQ392" s="163"/>
      <c r="DR392" s="163"/>
      <c r="DS392" s="163"/>
      <c r="DT392" s="163"/>
      <c r="DU392" s="163"/>
      <c r="DV392" s="163"/>
      <c r="DW392" s="163"/>
      <c r="DX392" s="163"/>
      <c r="DY392" s="163"/>
      <c r="DZ392" s="163"/>
      <c r="EA392" s="163"/>
      <c r="EB392" s="163"/>
      <c r="EC392" s="163"/>
      <c r="ED392" s="163"/>
      <c r="EE392" s="163"/>
      <c r="EF392" s="163"/>
      <c r="EG392" s="163"/>
      <c r="EH392" s="163"/>
      <c r="EI392" s="163"/>
      <c r="EJ392" s="163"/>
      <c r="EK392" s="163"/>
      <c r="EL392" s="163"/>
      <c r="EM392" s="163"/>
      <c r="EN392" s="163"/>
      <c r="EO392" s="163"/>
      <c r="EP392" s="163"/>
      <c r="EQ392" s="163"/>
      <c r="ER392" s="163"/>
      <c r="ES392" s="163"/>
      <c r="ET392" s="163"/>
      <c r="EU392" s="163"/>
      <c r="EV392" s="163"/>
      <c r="EW392" s="163"/>
      <c r="EX392" s="163"/>
      <c r="EY392" s="163"/>
      <c r="EZ392" s="163"/>
      <c r="FA392" s="163"/>
      <c r="FB392" s="163"/>
      <c r="FC392" s="163"/>
      <c r="FD392" s="163"/>
      <c r="FE392" s="163"/>
      <c r="FF392" s="163"/>
      <c r="FG392" s="163"/>
      <c r="FH392" s="163"/>
      <c r="FI392" s="163"/>
      <c r="FJ392" s="163"/>
      <c r="FK392" s="163"/>
      <c r="FL392" s="163"/>
      <c r="FM392" s="163"/>
      <c r="FN392" s="163"/>
      <c r="FO392" s="163"/>
      <c r="FP392" s="163"/>
      <c r="FQ392" s="163"/>
      <c r="FR392" s="163"/>
      <c r="FS392" s="163"/>
      <c r="FT392" s="163"/>
      <c r="FU392" s="163"/>
      <c r="FV392" s="163"/>
      <c r="FW392" s="163"/>
      <c r="FX392" s="163"/>
      <c r="FY392" s="163"/>
      <c r="FZ392" s="163"/>
      <c r="GA392" s="163"/>
      <c r="GB392" s="163"/>
      <c r="GC392" s="163"/>
      <c r="GD392" s="163"/>
      <c r="GE392" s="163"/>
      <c r="GF392" s="163"/>
      <c r="GG392" s="163"/>
      <c r="GH392" s="163"/>
      <c r="GI392" s="163"/>
      <c r="GJ392" s="163"/>
      <c r="GK392" s="163"/>
      <c r="GL392" s="163"/>
      <c r="GM392" s="163"/>
      <c r="GN392" s="163"/>
      <c r="GO392" s="163"/>
      <c r="GP392" s="163"/>
      <c r="GQ392" s="163"/>
      <c r="GR392" s="163"/>
      <c r="GS392" s="163"/>
      <c r="GT392" s="163"/>
      <c r="GU392" s="163"/>
      <c r="GV392" s="163"/>
      <c r="GW392" s="163"/>
      <c r="GX392" s="163"/>
      <c r="GY392" s="163"/>
      <c r="GZ392" s="163"/>
      <c r="HA392" s="163"/>
      <c r="HB392" s="163"/>
      <c r="HC392" s="163"/>
      <c r="HD392" s="163"/>
      <c r="HE392" s="163"/>
      <c r="HF392" s="163"/>
    </row>
    <row r="393" spans="1:214" outlineLevel="1" x14ac:dyDescent="0.2">
      <c r="A393" s="163"/>
      <c r="B393" s="177" t="s">
        <v>249</v>
      </c>
      <c r="C393" s="173">
        <v>2030</v>
      </c>
      <c r="D393" s="163"/>
      <c r="E393" s="163" t="s">
        <v>79</v>
      </c>
      <c r="F393" s="163"/>
      <c r="G393" s="163"/>
      <c r="H393" s="163"/>
      <c r="I393" s="163"/>
      <c r="J393" s="70"/>
      <c r="K393" s="178"/>
      <c r="L393" s="178"/>
      <c r="M393" s="178"/>
      <c r="N393" s="178"/>
      <c r="O393" s="178"/>
      <c r="P393" s="178"/>
      <c r="Q393" s="178"/>
      <c r="R393" s="178"/>
      <c r="S393" s="178"/>
      <c r="T393" s="85"/>
      <c r="U393" s="85"/>
      <c r="V393" s="85"/>
      <c r="W393" s="85">
        <f t="shared" si="40"/>
        <v>0.15143930882312298</v>
      </c>
      <c r="X393" s="85">
        <f t="shared" si="41"/>
        <v>0.13613481679577655</v>
      </c>
      <c r="Y393" s="163"/>
      <c r="Z393" s="163"/>
      <c r="AA393" s="163"/>
      <c r="AB393" s="163"/>
      <c r="AC393" s="163"/>
      <c r="AD393" s="163"/>
      <c r="AE393" s="163"/>
      <c r="AF393" s="163"/>
      <c r="AG393" s="163"/>
      <c r="AH393" s="163"/>
      <c r="AI393" s="163"/>
      <c r="AJ393" s="163"/>
      <c r="AK393" s="163"/>
      <c r="AL393" s="163"/>
      <c r="AM393" s="163"/>
      <c r="AN393" s="163"/>
      <c r="AO393" s="163"/>
      <c r="AP393" s="163"/>
      <c r="AQ393" s="163"/>
      <c r="AR393" s="163"/>
      <c r="AS393" s="163"/>
      <c r="AT393" s="163"/>
      <c r="AU393" s="163"/>
      <c r="AV393" s="163"/>
      <c r="AW393" s="163"/>
      <c r="AX393" s="163"/>
      <c r="AY393" s="163"/>
      <c r="AZ393" s="163"/>
      <c r="BA393" s="163"/>
      <c r="BB393" s="163"/>
      <c r="BC393" s="163"/>
      <c r="BD393" s="163"/>
      <c r="BE393" s="163"/>
      <c r="BF393" s="163"/>
      <c r="BG393" s="163"/>
      <c r="BH393" s="163"/>
      <c r="BI393" s="163"/>
      <c r="BJ393" s="163"/>
      <c r="BK393" s="163"/>
      <c r="BL393" s="163"/>
      <c r="BM393" s="163"/>
      <c r="BN393" s="163"/>
      <c r="BO393" s="163"/>
      <c r="BP393" s="163"/>
      <c r="BQ393" s="163"/>
      <c r="BR393" s="163"/>
      <c r="BS393" s="163"/>
      <c r="BT393" s="163"/>
      <c r="BU393" s="163"/>
      <c r="BV393" s="163"/>
      <c r="BW393" s="163"/>
      <c r="BX393" s="163"/>
      <c r="BY393" s="163"/>
      <c r="BZ393" s="163"/>
      <c r="CA393" s="163"/>
      <c r="CB393" s="163"/>
      <c r="CC393" s="163"/>
      <c r="CD393" s="163"/>
      <c r="CE393" s="163"/>
      <c r="CF393" s="163"/>
      <c r="CG393" s="163"/>
      <c r="CH393" s="163"/>
      <c r="CI393" s="163"/>
      <c r="CJ393" s="163"/>
      <c r="CK393" s="163"/>
      <c r="CL393" s="163"/>
      <c r="CM393" s="163"/>
      <c r="CN393" s="163"/>
      <c r="CO393" s="163"/>
      <c r="CP393" s="163"/>
      <c r="CQ393" s="163"/>
      <c r="CR393" s="163"/>
      <c r="CS393" s="163"/>
      <c r="CT393" s="163"/>
      <c r="CU393" s="163"/>
      <c r="CV393" s="163"/>
      <c r="CW393" s="163"/>
      <c r="CX393" s="163"/>
      <c r="CY393" s="163"/>
      <c r="CZ393" s="163"/>
      <c r="DA393" s="163"/>
      <c r="DB393" s="163"/>
      <c r="DC393" s="163"/>
      <c r="DD393" s="163"/>
      <c r="DE393" s="163"/>
      <c r="DF393" s="163"/>
      <c r="DG393" s="163"/>
      <c r="DH393" s="163"/>
      <c r="DI393" s="163"/>
      <c r="DJ393" s="163"/>
      <c r="DK393" s="163"/>
      <c r="DL393" s="163"/>
      <c r="DM393" s="163"/>
      <c r="DN393" s="163"/>
      <c r="DO393" s="163"/>
      <c r="DP393" s="163"/>
      <c r="DQ393" s="163"/>
      <c r="DR393" s="163"/>
      <c r="DS393" s="163"/>
      <c r="DT393" s="163"/>
      <c r="DU393" s="163"/>
      <c r="DV393" s="163"/>
      <c r="DW393" s="163"/>
      <c r="DX393" s="163"/>
      <c r="DY393" s="163"/>
      <c r="DZ393" s="163"/>
      <c r="EA393" s="163"/>
      <c r="EB393" s="163"/>
      <c r="EC393" s="163"/>
      <c r="ED393" s="163"/>
      <c r="EE393" s="163"/>
      <c r="EF393" s="163"/>
      <c r="EG393" s="163"/>
      <c r="EH393" s="163"/>
      <c r="EI393" s="163"/>
      <c r="EJ393" s="163"/>
      <c r="EK393" s="163"/>
      <c r="EL393" s="163"/>
      <c r="EM393" s="163"/>
      <c r="EN393" s="163"/>
      <c r="EO393" s="163"/>
      <c r="EP393" s="163"/>
      <c r="EQ393" s="163"/>
      <c r="ER393" s="163"/>
      <c r="ES393" s="163"/>
      <c r="ET393" s="163"/>
      <c r="EU393" s="163"/>
      <c r="EV393" s="163"/>
      <c r="EW393" s="163"/>
      <c r="EX393" s="163"/>
      <c r="EY393" s="163"/>
      <c r="EZ393" s="163"/>
      <c r="FA393" s="163"/>
      <c r="FB393" s="163"/>
      <c r="FC393" s="163"/>
      <c r="FD393" s="163"/>
      <c r="FE393" s="163"/>
      <c r="FF393" s="163"/>
      <c r="FG393" s="163"/>
      <c r="FH393" s="163"/>
      <c r="FI393" s="163"/>
      <c r="FJ393" s="163"/>
      <c r="FK393" s="163"/>
      <c r="FL393" s="163"/>
      <c r="FM393" s="163"/>
      <c r="FN393" s="163"/>
      <c r="FO393" s="163"/>
      <c r="FP393" s="163"/>
      <c r="FQ393" s="163"/>
      <c r="FR393" s="163"/>
      <c r="FS393" s="163"/>
      <c r="FT393" s="163"/>
      <c r="FU393" s="163"/>
      <c r="FV393" s="163"/>
      <c r="FW393" s="163"/>
      <c r="FX393" s="163"/>
      <c r="FY393" s="163"/>
      <c r="FZ393" s="163"/>
      <c r="GA393" s="163"/>
      <c r="GB393" s="163"/>
      <c r="GC393" s="163"/>
      <c r="GD393" s="163"/>
      <c r="GE393" s="163"/>
      <c r="GF393" s="163"/>
      <c r="GG393" s="163"/>
      <c r="GH393" s="163"/>
      <c r="GI393" s="163"/>
      <c r="GJ393" s="163"/>
      <c r="GK393" s="163"/>
      <c r="GL393" s="163"/>
      <c r="GM393" s="163"/>
      <c r="GN393" s="163"/>
      <c r="GO393" s="163"/>
      <c r="GP393" s="163"/>
      <c r="GQ393" s="163"/>
      <c r="GR393" s="163"/>
      <c r="GS393" s="163"/>
      <c r="GT393" s="163"/>
      <c r="GU393" s="163"/>
      <c r="GV393" s="163"/>
      <c r="GW393" s="163"/>
      <c r="GX393" s="163"/>
      <c r="GY393" s="163"/>
      <c r="GZ393" s="163"/>
      <c r="HA393" s="163"/>
      <c r="HB393" s="163"/>
      <c r="HC393" s="163"/>
      <c r="HD393" s="163"/>
      <c r="HE393" s="163"/>
      <c r="HF393" s="163"/>
    </row>
    <row r="394" spans="1:214" outlineLevel="1" x14ac:dyDescent="0.2">
      <c r="A394" s="163"/>
      <c r="B394" s="177" t="s">
        <v>249</v>
      </c>
      <c r="C394" s="173">
        <v>2031</v>
      </c>
      <c r="D394" s="163"/>
      <c r="E394" s="163" t="s">
        <v>79</v>
      </c>
      <c r="F394" s="163"/>
      <c r="G394" s="163"/>
      <c r="H394" s="163"/>
      <c r="I394" s="163"/>
      <c r="J394" s="70"/>
      <c r="K394" s="178"/>
      <c r="L394" s="178"/>
      <c r="M394" s="178"/>
      <c r="N394" s="178"/>
      <c r="O394" s="178"/>
      <c r="P394" s="178"/>
      <c r="Q394" s="178"/>
      <c r="R394" s="178"/>
      <c r="S394" s="178"/>
      <c r="T394" s="85"/>
      <c r="U394" s="85"/>
      <c r="V394" s="85"/>
      <c r="W394" s="85"/>
      <c r="X394" s="85">
        <f t="shared" si="41"/>
        <v>0.18137629358708368</v>
      </c>
      <c r="Y394" s="163"/>
      <c r="Z394" s="163"/>
      <c r="AA394" s="163"/>
      <c r="AB394" s="163"/>
      <c r="AC394" s="163"/>
      <c r="AD394" s="163"/>
      <c r="AE394" s="163"/>
      <c r="AF394" s="163"/>
      <c r="AG394" s="163"/>
      <c r="AH394" s="163"/>
      <c r="AI394" s="163"/>
      <c r="AJ394" s="163"/>
      <c r="AK394" s="163"/>
      <c r="AL394" s="163"/>
      <c r="AM394" s="163"/>
      <c r="AN394" s="163"/>
      <c r="AO394" s="163"/>
      <c r="AP394" s="163"/>
      <c r="AQ394" s="163"/>
      <c r="AR394" s="163"/>
      <c r="AS394" s="163"/>
      <c r="AT394" s="163"/>
      <c r="AU394" s="163"/>
      <c r="AV394" s="163"/>
      <c r="AW394" s="163"/>
      <c r="AX394" s="163"/>
      <c r="AY394" s="163"/>
      <c r="AZ394" s="163"/>
      <c r="BA394" s="163"/>
      <c r="BB394" s="163"/>
      <c r="BC394" s="163"/>
      <c r="BD394" s="163"/>
      <c r="BE394" s="163"/>
      <c r="BF394" s="163"/>
      <c r="BG394" s="163"/>
      <c r="BH394" s="163"/>
      <c r="BI394" s="163"/>
      <c r="BJ394" s="163"/>
      <c r="BK394" s="163"/>
      <c r="BL394" s="163"/>
      <c r="BM394" s="163"/>
      <c r="BN394" s="163"/>
      <c r="BO394" s="163"/>
      <c r="BP394" s="163"/>
      <c r="BQ394" s="163"/>
      <c r="BR394" s="163"/>
      <c r="BS394" s="163"/>
      <c r="BT394" s="163"/>
      <c r="BU394" s="163"/>
      <c r="BV394" s="163"/>
      <c r="BW394" s="163"/>
      <c r="BX394" s="163"/>
      <c r="BY394" s="163"/>
      <c r="BZ394" s="163"/>
      <c r="CA394" s="163"/>
      <c r="CB394" s="163"/>
      <c r="CC394" s="163"/>
      <c r="CD394" s="163"/>
      <c r="CE394" s="163"/>
      <c r="CF394" s="163"/>
      <c r="CG394" s="163"/>
      <c r="CH394" s="163"/>
      <c r="CI394" s="163"/>
      <c r="CJ394" s="163"/>
      <c r="CK394" s="163"/>
      <c r="CL394" s="163"/>
      <c r="CM394" s="163"/>
      <c r="CN394" s="163"/>
      <c r="CO394" s="163"/>
      <c r="CP394" s="163"/>
      <c r="CQ394" s="163"/>
      <c r="CR394" s="163"/>
      <c r="CS394" s="163"/>
      <c r="CT394" s="163"/>
      <c r="CU394" s="163"/>
      <c r="CV394" s="163"/>
      <c r="CW394" s="163"/>
      <c r="CX394" s="163"/>
      <c r="CY394" s="163"/>
      <c r="CZ394" s="163"/>
      <c r="DA394" s="163"/>
      <c r="DB394" s="163"/>
      <c r="DC394" s="163"/>
      <c r="DD394" s="163"/>
      <c r="DE394" s="163"/>
      <c r="DF394" s="163"/>
      <c r="DG394" s="163"/>
      <c r="DH394" s="163"/>
      <c r="DI394" s="163"/>
      <c r="DJ394" s="163"/>
      <c r="DK394" s="163"/>
      <c r="DL394" s="163"/>
      <c r="DM394" s="163"/>
      <c r="DN394" s="163"/>
      <c r="DO394" s="163"/>
      <c r="DP394" s="163"/>
      <c r="DQ394" s="163"/>
      <c r="DR394" s="163"/>
      <c r="DS394" s="163"/>
      <c r="DT394" s="163"/>
      <c r="DU394" s="163"/>
      <c r="DV394" s="163"/>
      <c r="DW394" s="163"/>
      <c r="DX394" s="163"/>
      <c r="DY394" s="163"/>
      <c r="DZ394" s="163"/>
      <c r="EA394" s="163"/>
      <c r="EB394" s="163"/>
      <c r="EC394" s="163"/>
      <c r="ED394" s="163"/>
      <c r="EE394" s="163"/>
      <c r="EF394" s="163"/>
      <c r="EG394" s="163"/>
      <c r="EH394" s="163"/>
      <c r="EI394" s="163"/>
      <c r="EJ394" s="163"/>
      <c r="EK394" s="163"/>
      <c r="EL394" s="163"/>
      <c r="EM394" s="163"/>
      <c r="EN394" s="163"/>
      <c r="EO394" s="163"/>
      <c r="EP394" s="163"/>
      <c r="EQ394" s="163"/>
      <c r="ER394" s="163"/>
      <c r="ES394" s="163"/>
      <c r="ET394" s="163"/>
      <c r="EU394" s="163"/>
      <c r="EV394" s="163"/>
      <c r="EW394" s="163"/>
      <c r="EX394" s="163"/>
      <c r="EY394" s="163"/>
      <c r="EZ394" s="163"/>
      <c r="FA394" s="163"/>
      <c r="FB394" s="163"/>
      <c r="FC394" s="163"/>
      <c r="FD394" s="163"/>
      <c r="FE394" s="163"/>
      <c r="FF394" s="163"/>
      <c r="FG394" s="163"/>
      <c r="FH394" s="163"/>
      <c r="FI394" s="163"/>
      <c r="FJ394" s="163"/>
      <c r="FK394" s="163"/>
      <c r="FL394" s="163"/>
      <c r="FM394" s="163"/>
      <c r="FN394" s="163"/>
      <c r="FO394" s="163"/>
      <c r="FP394" s="163"/>
      <c r="FQ394" s="163"/>
      <c r="FR394" s="163"/>
      <c r="FS394" s="163"/>
      <c r="FT394" s="163"/>
      <c r="FU394" s="163"/>
      <c r="FV394" s="163"/>
      <c r="FW394" s="163"/>
      <c r="FX394" s="163"/>
      <c r="FY394" s="163"/>
      <c r="FZ394" s="163"/>
      <c r="GA394" s="163"/>
      <c r="GB394" s="163"/>
      <c r="GC394" s="163"/>
      <c r="GD394" s="163"/>
      <c r="GE394" s="163"/>
      <c r="GF394" s="163"/>
      <c r="GG394" s="163"/>
      <c r="GH394" s="163"/>
      <c r="GI394" s="163"/>
      <c r="GJ394" s="163"/>
      <c r="GK394" s="163"/>
      <c r="GL394" s="163"/>
      <c r="GM394" s="163"/>
      <c r="GN394" s="163"/>
      <c r="GO394" s="163"/>
      <c r="GP394" s="163"/>
      <c r="GQ394" s="163"/>
      <c r="GR394" s="163"/>
      <c r="GS394" s="163"/>
      <c r="GT394" s="163"/>
      <c r="GU394" s="163"/>
      <c r="GV394" s="163"/>
      <c r="GW394" s="163"/>
      <c r="GX394" s="163"/>
      <c r="GY394" s="163"/>
      <c r="GZ394" s="163"/>
      <c r="HA394" s="163"/>
      <c r="HB394" s="163"/>
      <c r="HC394" s="163"/>
      <c r="HD394" s="163"/>
      <c r="HE394" s="163"/>
      <c r="HF394" s="163"/>
    </row>
    <row r="395" spans="1:214" outlineLevel="1" x14ac:dyDescent="0.2">
      <c r="A395" s="163"/>
      <c r="B395" s="173" t="s">
        <v>153</v>
      </c>
      <c r="C395" s="173"/>
      <c r="D395" s="163"/>
      <c r="E395" s="163"/>
      <c r="F395" s="163"/>
      <c r="G395" s="163"/>
      <c r="H395" s="163"/>
      <c r="I395" s="163"/>
      <c r="J395" s="163"/>
      <c r="K395" s="176"/>
      <c r="L395" s="176"/>
      <c r="M395" s="176"/>
      <c r="N395" s="176"/>
      <c r="O395" s="176"/>
      <c r="P395" s="176"/>
      <c r="Q395" s="176"/>
      <c r="R395" s="176"/>
      <c r="S395" s="176"/>
      <c r="T395" s="176">
        <f>SUM(T381:T394)</f>
        <v>1</v>
      </c>
      <c r="U395" s="176">
        <f>SUM(U381:U394)</f>
        <v>1</v>
      </c>
      <c r="V395" s="176">
        <f>SUM(V381:V394)</f>
        <v>0.99999999999999989</v>
      </c>
      <c r="W395" s="176">
        <f>SUM(W381:W394)</f>
        <v>0.99999999999999989</v>
      </c>
      <c r="X395" s="176">
        <f>SUM(X381:X394)</f>
        <v>1</v>
      </c>
      <c r="Y395" s="163"/>
      <c r="Z395" s="163"/>
      <c r="AA395" s="163"/>
      <c r="AB395" s="163"/>
      <c r="AC395" s="163"/>
      <c r="AD395" s="163"/>
      <c r="AE395" s="163"/>
      <c r="AF395" s="163"/>
      <c r="AG395" s="163"/>
      <c r="AH395" s="163"/>
      <c r="AI395" s="163"/>
      <c r="AJ395" s="163"/>
      <c r="AK395" s="163"/>
      <c r="AL395" s="163"/>
      <c r="AM395" s="163"/>
      <c r="AN395" s="163"/>
      <c r="AO395" s="163"/>
      <c r="AP395" s="163"/>
      <c r="AQ395" s="163"/>
      <c r="AR395" s="163"/>
      <c r="AS395" s="163"/>
      <c r="AT395" s="163"/>
      <c r="AU395" s="163"/>
      <c r="AV395" s="163"/>
      <c r="AW395" s="163"/>
      <c r="AX395" s="163"/>
      <c r="AY395" s="163"/>
      <c r="AZ395" s="163"/>
      <c r="BA395" s="163"/>
      <c r="BB395" s="163"/>
      <c r="BC395" s="163"/>
      <c r="BD395" s="163"/>
      <c r="BE395" s="163"/>
      <c r="BF395" s="163"/>
      <c r="BG395" s="163"/>
      <c r="BH395" s="163"/>
      <c r="BI395" s="163"/>
      <c r="BJ395" s="163"/>
      <c r="BK395" s="163"/>
      <c r="BL395" s="163"/>
      <c r="BM395" s="163"/>
      <c r="BN395" s="163"/>
      <c r="BO395" s="163"/>
      <c r="BP395" s="163"/>
      <c r="BQ395" s="163"/>
      <c r="BR395" s="163"/>
      <c r="BS395" s="163"/>
      <c r="BT395" s="163"/>
      <c r="BU395" s="163"/>
      <c r="BV395" s="163"/>
      <c r="BW395" s="163"/>
      <c r="BX395" s="163"/>
      <c r="BY395" s="163"/>
      <c r="BZ395" s="163"/>
      <c r="CA395" s="163"/>
      <c r="CB395" s="163"/>
      <c r="CC395" s="163"/>
      <c r="CD395" s="163"/>
      <c r="CE395" s="163"/>
      <c r="CF395" s="163"/>
      <c r="CG395" s="163"/>
      <c r="CH395" s="163"/>
      <c r="CI395" s="163"/>
      <c r="CJ395" s="163"/>
      <c r="CK395" s="163"/>
      <c r="CL395" s="163"/>
      <c r="CM395" s="163"/>
      <c r="CN395" s="163"/>
      <c r="CO395" s="163"/>
      <c r="CP395" s="163"/>
      <c r="CQ395" s="163"/>
      <c r="CR395" s="163"/>
      <c r="CS395" s="163"/>
      <c r="CT395" s="163"/>
      <c r="CU395" s="163"/>
      <c r="CV395" s="163"/>
      <c r="CW395" s="163"/>
      <c r="CX395" s="163"/>
      <c r="CY395" s="163"/>
      <c r="CZ395" s="163"/>
      <c r="DA395" s="163"/>
      <c r="DB395" s="163"/>
      <c r="DC395" s="163"/>
      <c r="DD395" s="163"/>
      <c r="DE395" s="163"/>
      <c r="DF395" s="163"/>
      <c r="DG395" s="163"/>
      <c r="DH395" s="163"/>
      <c r="DI395" s="163"/>
      <c r="DJ395" s="163"/>
      <c r="DK395" s="163"/>
      <c r="DL395" s="163"/>
      <c r="DM395" s="163"/>
      <c r="DN395" s="163"/>
      <c r="DO395" s="163"/>
      <c r="DP395" s="163"/>
      <c r="DQ395" s="163"/>
      <c r="DR395" s="163"/>
      <c r="DS395" s="163"/>
      <c r="DT395" s="163"/>
      <c r="DU395" s="163"/>
      <c r="DV395" s="163"/>
      <c r="DW395" s="163"/>
      <c r="DX395" s="163"/>
      <c r="DY395" s="163"/>
      <c r="DZ395" s="163"/>
      <c r="EA395" s="163"/>
      <c r="EB395" s="163"/>
      <c r="EC395" s="163"/>
      <c r="ED395" s="163"/>
      <c r="EE395" s="163"/>
      <c r="EF395" s="163"/>
      <c r="EG395" s="163"/>
      <c r="EH395" s="163"/>
      <c r="EI395" s="163"/>
      <c r="EJ395" s="163"/>
      <c r="EK395" s="163"/>
      <c r="EL395" s="163"/>
      <c r="EM395" s="163"/>
      <c r="EN395" s="163"/>
      <c r="EO395" s="163"/>
      <c r="EP395" s="163"/>
      <c r="EQ395" s="163"/>
      <c r="ER395" s="163"/>
      <c r="ES395" s="163"/>
      <c r="ET395" s="163"/>
      <c r="EU395" s="163"/>
      <c r="EV395" s="163"/>
      <c r="EW395" s="163"/>
      <c r="EX395" s="163"/>
      <c r="EY395" s="163"/>
      <c r="EZ395" s="163"/>
      <c r="FA395" s="163"/>
      <c r="FB395" s="163"/>
      <c r="FC395" s="163"/>
      <c r="FD395" s="163"/>
      <c r="FE395" s="163"/>
      <c r="FF395" s="163"/>
      <c r="FG395" s="163"/>
      <c r="FH395" s="163"/>
      <c r="FI395" s="163"/>
      <c r="FJ395" s="163"/>
      <c r="FK395" s="163"/>
      <c r="FL395" s="163"/>
      <c r="FM395" s="163"/>
      <c r="FN395" s="163"/>
      <c r="FO395" s="163"/>
      <c r="FP395" s="163"/>
      <c r="FQ395" s="163"/>
      <c r="FR395" s="163"/>
      <c r="FS395" s="163"/>
      <c r="FT395" s="163"/>
      <c r="FU395" s="163"/>
      <c r="FV395" s="163"/>
      <c r="FW395" s="163"/>
      <c r="FX395" s="163"/>
      <c r="FY395" s="163"/>
      <c r="FZ395" s="163"/>
      <c r="GA395" s="163"/>
      <c r="GB395" s="163"/>
      <c r="GC395" s="163"/>
      <c r="GD395" s="163"/>
      <c r="GE395" s="163"/>
      <c r="GF395" s="163"/>
      <c r="GG395" s="163"/>
      <c r="GH395" s="163"/>
      <c r="GI395" s="163"/>
      <c r="GJ395" s="163"/>
      <c r="GK395" s="163"/>
      <c r="GL395" s="163"/>
      <c r="GM395" s="163"/>
      <c r="GN395" s="163"/>
      <c r="GO395" s="163"/>
      <c r="GP395" s="163"/>
      <c r="GQ395" s="163"/>
      <c r="GR395" s="163"/>
      <c r="GS395" s="163"/>
      <c r="GT395" s="163"/>
      <c r="GU395" s="163"/>
      <c r="GV395" s="163"/>
      <c r="GW395" s="163"/>
      <c r="GX395" s="163"/>
      <c r="GY395" s="163"/>
      <c r="GZ395" s="163"/>
      <c r="HA395" s="163"/>
      <c r="HB395" s="163"/>
      <c r="HC395" s="163"/>
      <c r="HD395" s="163"/>
      <c r="HE395" s="163"/>
      <c r="HF395" s="163"/>
    </row>
    <row r="396" spans="1:214" s="163" customFormat="1" outlineLevel="1" x14ac:dyDescent="0.2"/>
    <row r="397" spans="1:214" s="163" customFormat="1" outlineLevel="1" x14ac:dyDescent="0.2">
      <c r="B397" s="169" t="s">
        <v>241</v>
      </c>
      <c r="C397" s="169"/>
    </row>
    <row r="398" spans="1:214" s="163" customFormat="1" outlineLevel="1" x14ac:dyDescent="0.2">
      <c r="B398" s="163" t="s">
        <v>221</v>
      </c>
      <c r="E398" s="163" t="s">
        <v>79</v>
      </c>
      <c r="J398" s="70"/>
      <c r="K398" s="70"/>
      <c r="L398" s="70"/>
      <c r="M398" s="70"/>
      <c r="N398" s="70"/>
      <c r="O398" s="70"/>
      <c r="P398" s="70"/>
      <c r="Q398" s="70"/>
      <c r="R398" s="70"/>
      <c r="S398" s="70"/>
      <c r="T398" s="96" cm="1">
        <f t="array" ref="T398">SUMPRODUCT(T381:T390,TRANSPOSE(K22:T22))</f>
        <v>2.498787987812609E-2</v>
      </c>
      <c r="U398" s="96" cm="1">
        <f t="array" ref="U398">SUMPRODUCT(U382:U391,TRANSPOSE(L22:U22))</f>
        <v>2.696987803074305E-2</v>
      </c>
      <c r="V398" s="96" cm="1">
        <f t="array" ref="V398">SUMPRODUCT(V383:V392,TRANSPOSE(M22:V22))</f>
        <v>2.9104683127039049E-2</v>
      </c>
      <c r="W398" s="96" cm="1">
        <f t="array" ref="W398">SUMPRODUCT(W384:W393,TRANSPOSE(N22:W22))</f>
        <v>3.1107245374653314E-2</v>
      </c>
      <c r="X398" s="96" cm="1">
        <f t="array" ref="X398">SUMPRODUCT(X385:X394,TRANSPOSE(O22:X22))</f>
        <v>3.3869213055521909E-2</v>
      </c>
    </row>
    <row r="399" spans="1:214" outlineLevel="1" x14ac:dyDescent="0.2">
      <c r="A399" s="163"/>
      <c r="B399" s="163"/>
      <c r="C399" s="163"/>
      <c r="D399" s="163"/>
      <c r="E399" s="163"/>
      <c r="F399" s="163"/>
      <c r="G399" s="163"/>
      <c r="H399" s="163"/>
      <c r="I399" s="163"/>
      <c r="J399" s="163"/>
      <c r="K399" s="163"/>
      <c r="L399" s="163"/>
      <c r="M399" s="163"/>
      <c r="N399" s="163"/>
      <c r="O399" s="163"/>
      <c r="P399" s="163"/>
      <c r="Q399" s="163"/>
      <c r="R399" s="163"/>
      <c r="S399" s="163"/>
      <c r="T399" s="163"/>
      <c r="U399" s="163"/>
      <c r="V399" s="163"/>
      <c r="W399" s="163"/>
      <c r="X399" s="163"/>
      <c r="Y399" s="163"/>
      <c r="Z399" s="163"/>
      <c r="AA399" s="163"/>
      <c r="AB399" s="163"/>
      <c r="AC399" s="163"/>
      <c r="AD399" s="163"/>
      <c r="AE399" s="163"/>
      <c r="AF399" s="163"/>
      <c r="AG399" s="163"/>
      <c r="AH399" s="163"/>
      <c r="AI399" s="163"/>
      <c r="AJ399" s="163"/>
      <c r="AK399" s="163"/>
      <c r="AL399" s="163"/>
      <c r="AM399" s="163"/>
      <c r="AN399" s="163"/>
      <c r="AO399" s="163"/>
      <c r="AP399" s="163"/>
      <c r="AQ399" s="163"/>
      <c r="AR399" s="163"/>
      <c r="AS399" s="163"/>
      <c r="AT399" s="163"/>
      <c r="AU399" s="163"/>
      <c r="AV399" s="163"/>
      <c r="AW399" s="163"/>
      <c r="AX399" s="163"/>
      <c r="AY399" s="163"/>
      <c r="AZ399" s="163"/>
      <c r="BA399" s="163"/>
      <c r="BB399" s="163"/>
      <c r="BC399" s="163"/>
      <c r="BD399" s="163"/>
      <c r="BE399" s="163"/>
      <c r="BF399" s="163"/>
      <c r="BG399" s="163"/>
      <c r="BH399" s="163"/>
      <c r="BI399" s="163"/>
      <c r="BJ399" s="163"/>
      <c r="BK399" s="163"/>
      <c r="BL399" s="163"/>
      <c r="BM399" s="163"/>
      <c r="BN399" s="163"/>
      <c r="BO399" s="163"/>
      <c r="BP399" s="163"/>
      <c r="BQ399" s="163"/>
      <c r="BR399" s="163"/>
      <c r="BS399" s="163"/>
      <c r="BT399" s="163"/>
      <c r="BU399" s="163"/>
      <c r="BV399" s="163"/>
      <c r="BW399" s="163"/>
      <c r="BX399" s="163"/>
      <c r="BY399" s="163"/>
      <c r="BZ399" s="163"/>
      <c r="CA399" s="163"/>
      <c r="CB399" s="163"/>
      <c r="CC399" s="163"/>
      <c r="CD399" s="163"/>
      <c r="CE399" s="163"/>
      <c r="CF399" s="163"/>
      <c r="CG399" s="163"/>
      <c r="CH399" s="163"/>
      <c r="CI399" s="163"/>
      <c r="CJ399" s="163"/>
      <c r="CK399" s="163"/>
      <c r="CL399" s="163"/>
      <c r="CM399" s="163"/>
      <c r="CN399" s="163"/>
      <c r="CO399" s="163"/>
      <c r="CP399" s="163"/>
      <c r="CQ399" s="163"/>
      <c r="CR399" s="163"/>
      <c r="CS399" s="163"/>
      <c r="CT399" s="163"/>
      <c r="CU399" s="163"/>
      <c r="CV399" s="163"/>
      <c r="CW399" s="163"/>
      <c r="CX399" s="163"/>
      <c r="CY399" s="163"/>
      <c r="CZ399" s="163"/>
      <c r="DA399" s="163"/>
      <c r="DB399" s="163"/>
      <c r="DC399" s="163"/>
      <c r="DD399" s="163"/>
      <c r="DE399" s="163"/>
      <c r="DF399" s="163"/>
      <c r="DG399" s="163"/>
      <c r="DH399" s="163"/>
      <c r="DI399" s="163"/>
      <c r="DJ399" s="163"/>
      <c r="DK399" s="163"/>
      <c r="DL399" s="163"/>
      <c r="DM399" s="163"/>
      <c r="DN399" s="163"/>
      <c r="DO399" s="163"/>
      <c r="DP399" s="163"/>
      <c r="DQ399" s="163"/>
      <c r="DR399" s="163"/>
      <c r="DS399" s="163"/>
      <c r="DT399" s="163"/>
      <c r="DU399" s="163"/>
      <c r="DV399" s="163"/>
      <c r="DW399" s="163"/>
      <c r="DX399" s="163"/>
      <c r="DY399" s="163"/>
      <c r="DZ399" s="163"/>
      <c r="EA399" s="163"/>
      <c r="EB399" s="163"/>
      <c r="EC399" s="163"/>
      <c r="ED399" s="163"/>
      <c r="EE399" s="163"/>
      <c r="EF399" s="163"/>
      <c r="EG399" s="163"/>
      <c r="EH399" s="163"/>
      <c r="EI399" s="163"/>
      <c r="EJ399" s="163"/>
      <c r="EK399" s="163"/>
      <c r="EL399" s="163"/>
      <c r="EM399" s="163"/>
      <c r="EN399" s="163"/>
      <c r="EO399" s="163"/>
      <c r="EP399" s="163"/>
      <c r="EQ399" s="163"/>
      <c r="ER399" s="163"/>
      <c r="ES399" s="163"/>
      <c r="ET399" s="163"/>
      <c r="EU399" s="163"/>
      <c r="EV399" s="163"/>
      <c r="EW399" s="163"/>
      <c r="EX399" s="163"/>
      <c r="EY399" s="163"/>
      <c r="EZ399" s="163"/>
      <c r="FA399" s="163"/>
      <c r="FB399" s="163"/>
      <c r="FC399" s="163"/>
      <c r="FD399" s="163"/>
      <c r="FE399" s="163"/>
      <c r="FF399" s="163"/>
      <c r="FG399" s="163"/>
      <c r="FH399" s="163"/>
      <c r="FI399" s="163"/>
      <c r="FJ399" s="163"/>
      <c r="FK399" s="163"/>
      <c r="FL399" s="163"/>
      <c r="FM399" s="163"/>
      <c r="FN399" s="163"/>
      <c r="FO399" s="163"/>
      <c r="FP399" s="163"/>
      <c r="FQ399" s="163"/>
      <c r="FR399" s="163"/>
      <c r="FS399" s="163"/>
      <c r="FT399" s="163"/>
      <c r="FU399" s="163"/>
      <c r="FV399" s="163"/>
      <c r="FW399" s="163"/>
      <c r="FX399" s="163"/>
      <c r="FY399" s="163"/>
      <c r="FZ399" s="163"/>
      <c r="GA399" s="163"/>
      <c r="GB399" s="163"/>
      <c r="GC399" s="163"/>
      <c r="GD399" s="163"/>
      <c r="GE399" s="163"/>
      <c r="GF399" s="163"/>
      <c r="GG399" s="163"/>
      <c r="GH399" s="163"/>
      <c r="GI399" s="163"/>
      <c r="GJ399" s="163"/>
      <c r="GK399" s="163"/>
      <c r="GL399" s="163"/>
      <c r="GM399" s="163"/>
      <c r="GN399" s="163"/>
      <c r="GO399" s="163"/>
      <c r="GP399" s="163"/>
      <c r="GQ399" s="163"/>
      <c r="GR399" s="163"/>
      <c r="GS399" s="163"/>
      <c r="GT399" s="163"/>
      <c r="GU399" s="163"/>
      <c r="GV399" s="163"/>
      <c r="GW399" s="163"/>
      <c r="GX399" s="163"/>
      <c r="GY399" s="163"/>
      <c r="GZ399" s="163"/>
      <c r="HA399" s="163"/>
      <c r="HB399" s="163"/>
      <c r="HC399" s="163"/>
      <c r="HD399" s="163"/>
      <c r="HE399" s="163"/>
      <c r="HF399" s="163"/>
    </row>
    <row r="400" spans="1:214" s="163" customFormat="1" x14ac:dyDescent="0.2"/>
    <row r="401" spans="1:214" s="163" customFormat="1" x14ac:dyDescent="0.2">
      <c r="A401" s="87"/>
      <c r="B401" s="86"/>
      <c r="C401" s="86"/>
      <c r="D401" s="87"/>
      <c r="E401" s="87"/>
      <c r="F401" s="87"/>
      <c r="G401" s="87"/>
      <c r="H401" s="87"/>
      <c r="I401" s="87"/>
      <c r="J401" s="88"/>
      <c r="K401" s="88"/>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87"/>
      <c r="BB401" s="87"/>
      <c r="BC401" s="87"/>
      <c r="BD401" s="87"/>
      <c r="BE401" s="87"/>
      <c r="BF401" s="87"/>
      <c r="BG401" s="87"/>
      <c r="BH401" s="87"/>
      <c r="BI401" s="87"/>
      <c r="BJ401" s="87"/>
      <c r="BK401" s="87"/>
      <c r="BL401" s="87"/>
      <c r="BM401" s="87"/>
      <c r="BN401" s="87"/>
      <c r="BO401" s="87"/>
      <c r="BP401" s="87"/>
      <c r="BQ401" s="87"/>
      <c r="BR401" s="87"/>
      <c r="BS401" s="87"/>
      <c r="BT401" s="87"/>
      <c r="BU401" s="87"/>
      <c r="BV401" s="87"/>
      <c r="BW401" s="87"/>
      <c r="BX401" s="87"/>
      <c r="BY401" s="87"/>
      <c r="BZ401" s="87"/>
      <c r="CA401" s="87"/>
      <c r="CB401" s="87"/>
      <c r="CC401" s="87"/>
      <c r="CD401" s="87"/>
      <c r="CE401" s="87"/>
      <c r="CF401" s="87"/>
      <c r="CG401" s="87"/>
      <c r="CH401" s="87"/>
      <c r="CI401" s="87"/>
      <c r="CJ401" s="87"/>
      <c r="CK401" s="87"/>
      <c r="CL401" s="87"/>
      <c r="CM401" s="87"/>
      <c r="CN401" s="87"/>
      <c r="CO401" s="87"/>
      <c r="CP401" s="87"/>
      <c r="CQ401" s="87"/>
      <c r="CR401" s="87"/>
      <c r="CS401" s="87"/>
      <c r="CT401" s="87"/>
      <c r="CU401" s="87"/>
      <c r="CV401" s="87"/>
      <c r="CW401" s="87"/>
      <c r="CX401" s="87"/>
      <c r="CY401" s="87"/>
      <c r="CZ401" s="87"/>
      <c r="DA401" s="87"/>
      <c r="DB401" s="87"/>
      <c r="DC401" s="87"/>
      <c r="DD401" s="87"/>
      <c r="DE401" s="87"/>
      <c r="DF401" s="87"/>
      <c r="DG401" s="87"/>
      <c r="DH401" s="87"/>
      <c r="DI401" s="87"/>
      <c r="DJ401" s="87"/>
      <c r="DK401" s="87"/>
      <c r="DL401" s="87"/>
      <c r="DM401" s="87"/>
      <c r="DN401" s="87"/>
      <c r="DO401" s="87"/>
      <c r="DP401" s="87"/>
      <c r="DQ401" s="87"/>
      <c r="DR401" s="87"/>
      <c r="DS401" s="87"/>
      <c r="DT401" s="87"/>
      <c r="DU401" s="87"/>
      <c r="DV401" s="87"/>
      <c r="DW401" s="87"/>
      <c r="DX401" s="87"/>
      <c r="DY401" s="87"/>
      <c r="DZ401" s="87"/>
      <c r="EA401" s="87"/>
      <c r="EB401" s="87"/>
      <c r="EC401" s="87"/>
      <c r="ED401" s="87"/>
      <c r="EE401" s="87"/>
      <c r="EF401" s="87"/>
      <c r="EG401" s="87"/>
      <c r="EH401" s="87"/>
      <c r="EI401" s="87"/>
      <c r="EJ401" s="87"/>
      <c r="EK401" s="87"/>
      <c r="EL401" s="87"/>
      <c r="EM401" s="87"/>
      <c r="EN401" s="87"/>
      <c r="EO401" s="87"/>
      <c r="EP401" s="87"/>
      <c r="EQ401" s="87"/>
      <c r="ER401" s="87"/>
      <c r="ES401" s="87"/>
      <c r="ET401" s="87"/>
      <c r="EU401" s="87"/>
      <c r="EV401" s="87"/>
      <c r="EW401" s="87"/>
      <c r="EX401" s="87"/>
      <c r="EY401" s="87"/>
      <c r="EZ401" s="87"/>
      <c r="FA401" s="87"/>
      <c r="FB401" s="87"/>
      <c r="FC401" s="87"/>
      <c r="FD401" s="87"/>
      <c r="FE401" s="87"/>
      <c r="FF401" s="87"/>
      <c r="FG401" s="87"/>
      <c r="FH401" s="87"/>
      <c r="FI401" s="87"/>
      <c r="FJ401" s="87"/>
      <c r="FK401" s="87"/>
      <c r="FL401" s="87"/>
      <c r="FM401" s="87"/>
      <c r="FN401" s="87"/>
      <c r="FO401" s="87"/>
      <c r="FP401" s="87"/>
      <c r="FQ401" s="87"/>
      <c r="FR401" s="87"/>
      <c r="FS401" s="87"/>
      <c r="FT401" s="87"/>
      <c r="FU401" s="87"/>
      <c r="FV401" s="87"/>
      <c r="FW401" s="87"/>
      <c r="FX401" s="87"/>
      <c r="FY401" s="87"/>
      <c r="FZ401" s="87"/>
      <c r="GA401" s="87"/>
      <c r="GB401" s="87"/>
      <c r="GC401" s="87"/>
      <c r="GD401" s="87"/>
      <c r="GE401" s="87"/>
      <c r="GF401" s="87"/>
      <c r="GG401" s="87"/>
      <c r="GH401" s="87"/>
      <c r="GI401" s="87"/>
      <c r="GJ401" s="87"/>
      <c r="GK401" s="87"/>
      <c r="GL401" s="87"/>
      <c r="GM401" s="87"/>
      <c r="GN401" s="87"/>
      <c r="GO401" s="87"/>
      <c r="GP401" s="87"/>
      <c r="GQ401" s="87"/>
      <c r="GR401" s="87"/>
      <c r="GS401" s="87"/>
      <c r="GT401" s="87"/>
      <c r="GU401" s="87"/>
      <c r="GV401" s="87"/>
      <c r="GW401" s="87"/>
      <c r="GX401" s="87"/>
      <c r="GY401" s="87"/>
      <c r="GZ401" s="87"/>
      <c r="HA401" s="87"/>
      <c r="HB401" s="87"/>
      <c r="HC401" s="87"/>
    </row>
    <row r="402" spans="1:214" s="87" customFormat="1" x14ac:dyDescent="0.2">
      <c r="A402" s="89"/>
      <c r="B402" s="89" t="s">
        <v>242</v>
      </c>
      <c r="C402" s="89"/>
      <c r="D402" s="89"/>
      <c r="E402" s="89"/>
      <c r="F402" s="89"/>
      <c r="G402" s="89"/>
      <c r="H402" s="89"/>
      <c r="I402" s="89"/>
      <c r="J402" s="183" t="s">
        <v>212</v>
      </c>
      <c r="K402" s="90">
        <v>2018</v>
      </c>
      <c r="L402" s="90">
        <v>2019</v>
      </c>
      <c r="M402" s="90">
        <v>2020</v>
      </c>
      <c r="N402" s="90">
        <v>2021</v>
      </c>
      <c r="O402" s="90">
        <v>2022</v>
      </c>
      <c r="P402" s="90">
        <v>2023</v>
      </c>
      <c r="Q402" s="90">
        <v>2024</v>
      </c>
      <c r="R402" s="90">
        <v>2025</v>
      </c>
      <c r="S402" s="90">
        <v>2026</v>
      </c>
      <c r="T402" s="90">
        <v>2027</v>
      </c>
      <c r="U402" s="90">
        <v>2028</v>
      </c>
      <c r="V402" s="90">
        <v>2029</v>
      </c>
      <c r="W402" s="90">
        <v>2030</v>
      </c>
      <c r="X402" s="90">
        <v>2031</v>
      </c>
      <c r="Y402" s="89"/>
      <c r="Z402" s="89"/>
      <c r="AA402" s="89" t="s">
        <v>40</v>
      </c>
      <c r="AB402" s="89"/>
      <c r="AC402" s="89"/>
      <c r="AD402" s="89"/>
      <c r="AE402" s="89"/>
      <c r="AF402" s="89"/>
      <c r="AG402" s="89"/>
      <c r="AH402" s="89"/>
      <c r="AI402" s="89"/>
      <c r="AJ402" s="89"/>
      <c r="AK402" s="89"/>
      <c r="AL402" s="89"/>
      <c r="AM402" s="89"/>
      <c r="AN402" s="89"/>
      <c r="AO402" s="89"/>
      <c r="AP402" s="89"/>
      <c r="AQ402" s="89"/>
      <c r="AR402" s="89"/>
      <c r="AS402" s="89"/>
      <c r="AT402" s="89"/>
      <c r="AU402" s="89"/>
      <c r="AV402" s="89"/>
      <c r="AW402" s="89"/>
      <c r="AX402" s="89"/>
      <c r="AY402" s="89"/>
      <c r="AZ402" s="89"/>
      <c r="BA402" s="89"/>
      <c r="BB402" s="89"/>
      <c r="BC402" s="89"/>
      <c r="BD402" s="89"/>
      <c r="BE402" s="89"/>
      <c r="BF402" s="89"/>
      <c r="BG402" s="89"/>
      <c r="BH402" s="89"/>
      <c r="BI402" s="89"/>
      <c r="BJ402" s="89"/>
      <c r="BK402" s="89"/>
      <c r="BL402" s="89"/>
      <c r="BM402" s="89"/>
      <c r="BN402" s="89"/>
      <c r="BO402" s="89"/>
      <c r="BP402" s="89"/>
      <c r="BQ402" s="89"/>
      <c r="BR402" s="89"/>
      <c r="BS402" s="89"/>
      <c r="BT402" s="89"/>
      <c r="BU402" s="89"/>
      <c r="BV402" s="89"/>
      <c r="BW402" s="89"/>
      <c r="BX402" s="89"/>
      <c r="BY402" s="89"/>
      <c r="BZ402" s="89"/>
      <c r="CA402" s="89"/>
      <c r="CB402" s="89"/>
      <c r="CC402" s="89"/>
      <c r="CD402" s="89"/>
      <c r="CE402" s="89"/>
      <c r="CF402" s="89"/>
      <c r="CG402" s="89"/>
      <c r="CH402" s="89"/>
      <c r="CI402" s="89"/>
      <c r="CJ402" s="89"/>
      <c r="CK402" s="89"/>
      <c r="CL402" s="89"/>
      <c r="CM402" s="89"/>
      <c r="CN402" s="89"/>
      <c r="CO402" s="89"/>
      <c r="CP402" s="89"/>
      <c r="CQ402" s="89"/>
      <c r="CR402" s="89"/>
      <c r="CS402" s="89"/>
      <c r="CT402" s="89"/>
      <c r="CU402" s="89"/>
      <c r="CV402" s="89"/>
      <c r="CW402" s="89"/>
      <c r="CX402" s="89"/>
      <c r="CY402" s="89"/>
      <c r="CZ402" s="89"/>
      <c r="DA402" s="89"/>
      <c r="DB402" s="89"/>
      <c r="DC402" s="89"/>
      <c r="DD402" s="89"/>
      <c r="DE402" s="89"/>
      <c r="DF402" s="89"/>
      <c r="DG402" s="89"/>
      <c r="DH402" s="89"/>
      <c r="DI402" s="89"/>
      <c r="DJ402" s="89"/>
      <c r="DK402" s="89"/>
      <c r="DL402" s="89"/>
      <c r="DM402" s="89"/>
      <c r="DN402" s="89"/>
      <c r="DO402" s="89"/>
      <c r="DP402" s="89"/>
      <c r="DQ402" s="89"/>
      <c r="DR402" s="89"/>
      <c r="DS402" s="89"/>
      <c r="DT402" s="89"/>
      <c r="DU402" s="89"/>
      <c r="DV402" s="89"/>
      <c r="DW402" s="89"/>
      <c r="DX402" s="89"/>
      <c r="DY402" s="89"/>
      <c r="DZ402" s="89"/>
      <c r="EA402" s="89"/>
      <c r="EB402" s="89"/>
      <c r="EC402" s="89"/>
      <c r="ED402" s="89"/>
      <c r="EE402" s="89"/>
      <c r="EF402" s="89"/>
      <c r="EG402" s="89"/>
      <c r="EH402" s="89"/>
      <c r="EI402" s="89"/>
      <c r="EJ402" s="89"/>
      <c r="EK402" s="89"/>
      <c r="EL402" s="89"/>
      <c r="EM402" s="89"/>
      <c r="EN402" s="89"/>
      <c r="EO402" s="89"/>
      <c r="EP402" s="89"/>
      <c r="EQ402" s="89"/>
      <c r="ER402" s="89"/>
      <c r="ES402" s="89"/>
      <c r="ET402" s="89"/>
      <c r="EU402" s="89"/>
      <c r="EV402" s="89"/>
      <c r="EW402" s="89"/>
      <c r="EX402" s="89"/>
      <c r="EY402" s="89"/>
      <c r="EZ402" s="89"/>
      <c r="FA402" s="89"/>
      <c r="FB402" s="89"/>
      <c r="FC402" s="89"/>
      <c r="FD402" s="89"/>
      <c r="FE402" s="89"/>
      <c r="FF402" s="89"/>
      <c r="FG402" s="89"/>
      <c r="FH402" s="89"/>
      <c r="FI402" s="89"/>
      <c r="FJ402" s="89"/>
      <c r="FK402" s="89"/>
      <c r="FL402" s="89"/>
      <c r="FM402" s="89"/>
      <c r="FN402" s="89"/>
      <c r="FO402" s="89"/>
      <c r="FP402" s="89"/>
      <c r="FQ402" s="89"/>
      <c r="FR402" s="89"/>
      <c r="FS402" s="89"/>
      <c r="FT402" s="89"/>
      <c r="FU402" s="89"/>
      <c r="FV402" s="89"/>
      <c r="FW402" s="89"/>
      <c r="FX402" s="89"/>
      <c r="FY402" s="89"/>
      <c r="FZ402" s="89"/>
      <c r="GA402" s="89"/>
      <c r="GB402" s="89"/>
      <c r="GC402" s="89"/>
      <c r="GD402" s="89"/>
      <c r="GE402" s="89"/>
      <c r="GF402" s="89"/>
      <c r="GG402" s="89"/>
      <c r="GH402" s="89"/>
      <c r="GI402" s="89"/>
      <c r="GJ402" s="89"/>
      <c r="GK402" s="89"/>
      <c r="GL402" s="89"/>
      <c r="GM402" s="89"/>
      <c r="GN402" s="89"/>
      <c r="GO402" s="89"/>
      <c r="GP402" s="89"/>
      <c r="GQ402" s="89"/>
      <c r="GR402" s="89"/>
      <c r="GS402" s="89"/>
      <c r="GT402" s="89"/>
      <c r="GU402" s="89"/>
      <c r="GV402" s="89"/>
      <c r="GW402" s="89"/>
      <c r="GX402" s="89"/>
      <c r="GY402" s="89"/>
      <c r="GZ402" s="89"/>
      <c r="HA402" s="89"/>
      <c r="HB402" s="89"/>
      <c r="HC402" s="89"/>
    </row>
    <row r="403" spans="1:214" s="89" customFormat="1" x14ac:dyDescent="0.2">
      <c r="A403" s="163"/>
      <c r="B403" s="163"/>
      <c r="C403" s="163"/>
      <c r="D403" s="163"/>
      <c r="E403" s="163"/>
      <c r="F403" s="163"/>
      <c r="G403" s="163"/>
      <c r="H403" s="163"/>
      <c r="I403" s="163"/>
      <c r="J403" s="163"/>
      <c r="K403" s="163"/>
      <c r="L403" s="163"/>
      <c r="M403" s="163"/>
      <c r="N403" s="163"/>
      <c r="O403" s="163"/>
      <c r="P403" s="163"/>
      <c r="Q403" s="163"/>
      <c r="R403" s="163"/>
      <c r="S403" s="163"/>
      <c r="T403" s="163"/>
      <c r="U403" s="163"/>
      <c r="V403" s="163"/>
      <c r="W403" s="163"/>
      <c r="X403" s="163"/>
      <c r="Y403" s="163"/>
      <c r="Z403" s="163"/>
      <c r="AA403" s="163"/>
      <c r="AB403" s="163"/>
      <c r="AC403" s="163"/>
      <c r="AD403" s="163"/>
      <c r="AE403" s="163"/>
      <c r="AF403" s="163"/>
      <c r="AG403" s="163"/>
      <c r="AH403" s="163"/>
      <c r="AI403" s="163"/>
      <c r="AJ403" s="163"/>
      <c r="AK403" s="163"/>
      <c r="AL403" s="163"/>
      <c r="AM403" s="163"/>
      <c r="AN403" s="163"/>
      <c r="AO403" s="163"/>
      <c r="AP403" s="163"/>
      <c r="AQ403" s="163"/>
      <c r="AR403" s="163"/>
      <c r="AS403" s="163"/>
      <c r="AT403" s="163"/>
      <c r="AU403" s="163"/>
      <c r="AV403" s="163"/>
      <c r="AW403" s="163"/>
      <c r="AX403" s="163"/>
      <c r="AY403" s="163"/>
      <c r="AZ403" s="163"/>
      <c r="BA403" s="163"/>
      <c r="BB403" s="163"/>
      <c r="BC403" s="163"/>
      <c r="BD403" s="163"/>
      <c r="BE403" s="163"/>
      <c r="BF403" s="163"/>
      <c r="BG403" s="163"/>
      <c r="BH403" s="163"/>
      <c r="BI403" s="163"/>
      <c r="BJ403" s="163"/>
      <c r="BK403" s="163"/>
      <c r="BL403" s="163"/>
      <c r="BM403" s="163"/>
      <c r="BN403" s="163"/>
      <c r="BO403" s="163"/>
      <c r="BP403" s="163"/>
      <c r="BQ403" s="163"/>
      <c r="BR403" s="163"/>
      <c r="BS403" s="163"/>
      <c r="BT403" s="163"/>
      <c r="BU403" s="163"/>
      <c r="BV403" s="163"/>
      <c r="BW403" s="163"/>
      <c r="BX403" s="163"/>
      <c r="BY403" s="163"/>
      <c r="BZ403" s="163"/>
      <c r="CA403" s="163"/>
      <c r="CB403" s="163"/>
      <c r="CC403" s="163"/>
      <c r="CD403" s="163"/>
      <c r="CE403" s="163"/>
      <c r="CF403" s="163"/>
      <c r="CG403" s="163"/>
      <c r="CH403" s="163"/>
      <c r="CI403" s="163"/>
      <c r="CJ403" s="163"/>
      <c r="CK403" s="163"/>
      <c r="CL403" s="163"/>
      <c r="CM403" s="163"/>
      <c r="CN403" s="163"/>
      <c r="CO403" s="163"/>
      <c r="CP403" s="163"/>
      <c r="CQ403" s="163"/>
      <c r="CR403" s="163"/>
      <c r="CS403" s="163"/>
      <c r="CT403" s="163"/>
      <c r="CU403" s="163"/>
      <c r="CV403" s="163"/>
      <c r="CW403" s="163"/>
      <c r="CX403" s="163"/>
      <c r="CY403" s="163"/>
      <c r="CZ403" s="163"/>
      <c r="DA403" s="163"/>
      <c r="DB403" s="163"/>
      <c r="DC403" s="163"/>
      <c r="DD403" s="163"/>
      <c r="DE403" s="163"/>
      <c r="DF403" s="163"/>
      <c r="DG403" s="163"/>
      <c r="DH403" s="163"/>
      <c r="DI403" s="163"/>
      <c r="DJ403" s="163"/>
      <c r="DK403" s="163"/>
      <c r="DL403" s="163"/>
      <c r="DM403" s="163"/>
      <c r="DN403" s="163"/>
      <c r="DO403" s="163"/>
      <c r="DP403" s="163"/>
      <c r="DQ403" s="163"/>
      <c r="DR403" s="163"/>
      <c r="DS403" s="163"/>
      <c r="DT403" s="163"/>
      <c r="DU403" s="163"/>
      <c r="DV403" s="163"/>
      <c r="DW403" s="163"/>
      <c r="DX403" s="163"/>
      <c r="DY403" s="163"/>
      <c r="DZ403" s="163"/>
      <c r="EA403" s="163"/>
      <c r="EB403" s="163"/>
      <c r="EC403" s="163"/>
      <c r="ED403" s="163"/>
      <c r="EE403" s="163"/>
      <c r="EF403" s="163"/>
      <c r="EG403" s="163"/>
      <c r="EH403" s="163"/>
      <c r="EI403" s="163"/>
      <c r="EJ403" s="163"/>
      <c r="EK403" s="163"/>
      <c r="EL403" s="163"/>
      <c r="EM403" s="163"/>
      <c r="EN403" s="163"/>
      <c r="EO403" s="163"/>
      <c r="EP403" s="163"/>
      <c r="EQ403" s="163"/>
      <c r="ER403" s="163"/>
      <c r="ES403" s="163"/>
      <c r="ET403" s="163"/>
      <c r="EU403" s="163"/>
      <c r="EV403" s="163"/>
      <c r="EW403" s="163"/>
      <c r="EX403" s="163"/>
      <c r="EY403" s="163"/>
      <c r="EZ403" s="163"/>
      <c r="FA403" s="163"/>
      <c r="FB403" s="163"/>
      <c r="FC403" s="163"/>
      <c r="FD403" s="163"/>
      <c r="FE403" s="163"/>
      <c r="FF403" s="163"/>
      <c r="FG403" s="163"/>
      <c r="FH403" s="163"/>
      <c r="FI403" s="163"/>
      <c r="FJ403" s="163"/>
      <c r="FK403" s="163"/>
      <c r="FL403" s="163"/>
      <c r="FM403" s="163"/>
      <c r="FN403" s="163"/>
      <c r="FO403" s="163"/>
      <c r="FP403" s="163"/>
      <c r="FQ403" s="163"/>
      <c r="FR403" s="163"/>
      <c r="FS403" s="163"/>
      <c r="FT403" s="163"/>
      <c r="FU403" s="163"/>
      <c r="FV403" s="163"/>
      <c r="FW403" s="163"/>
      <c r="FX403" s="163"/>
      <c r="FY403" s="163"/>
      <c r="FZ403" s="163"/>
      <c r="GA403" s="163"/>
      <c r="GB403" s="163"/>
      <c r="GC403" s="163"/>
      <c r="GD403" s="163"/>
      <c r="GE403" s="163"/>
      <c r="GF403" s="163"/>
      <c r="GG403" s="163"/>
      <c r="GH403" s="163"/>
      <c r="GI403" s="163"/>
      <c r="GJ403" s="163"/>
      <c r="GK403" s="163"/>
      <c r="GL403" s="163"/>
      <c r="GM403" s="163"/>
      <c r="GN403" s="163"/>
      <c r="GO403" s="163"/>
      <c r="GP403" s="163"/>
      <c r="GQ403" s="163"/>
      <c r="GR403" s="163"/>
      <c r="GS403" s="163"/>
      <c r="GT403" s="163"/>
      <c r="GU403" s="163"/>
      <c r="GV403" s="163"/>
      <c r="GW403" s="163"/>
      <c r="GX403" s="163"/>
      <c r="GY403" s="163"/>
      <c r="GZ403" s="163"/>
      <c r="HA403" s="163"/>
      <c r="HB403" s="163"/>
      <c r="HC403" s="163"/>
    </row>
    <row r="404" spans="1:214" s="163" customFormat="1" outlineLevel="1" x14ac:dyDescent="0.2">
      <c r="B404" s="169" t="s">
        <v>243</v>
      </c>
      <c r="C404" s="169"/>
      <c r="K404" s="174"/>
      <c r="L404" s="174"/>
      <c r="M404" s="174"/>
      <c r="N404" s="174"/>
      <c r="O404" s="174"/>
      <c r="P404" s="174"/>
      <c r="Q404" s="174"/>
      <c r="R404" s="174"/>
      <c r="S404" s="174"/>
      <c r="T404" s="174"/>
      <c r="U404" s="174"/>
      <c r="V404" s="174"/>
      <c r="W404" s="174"/>
      <c r="X404" s="174"/>
      <c r="Y404" s="175"/>
      <c r="Z404" s="175"/>
    </row>
    <row r="405" spans="1:214" s="163" customFormat="1" outlineLevel="1" x14ac:dyDescent="0.2">
      <c r="B405" s="177" t="s">
        <v>249</v>
      </c>
      <c r="C405" s="177">
        <v>2008</v>
      </c>
      <c r="E405" s="163" t="s">
        <v>142</v>
      </c>
      <c r="J405" s="195">
        <f>IF(AND(J$16=2017,$C405&lt;J$16),J$47/10,IF(J$16=$C405,J$47-SUM(J$404:J404),IF(J$16-$C405&lt;10,I405,0)))</f>
        <v>24737698.514209859</v>
      </c>
      <c r="K405" s="195">
        <f>IF(AND(K$16=2017,$C405&lt;K$16),K$47/10,IF(K$16=$C405,K$47-SUM(K$404:K404),IF(K$16-$C405&lt;10,J405,0)))</f>
        <v>0</v>
      </c>
      <c r="L405" s="195">
        <f>IF(AND(L$16=2017,$C405&lt;L$16),L$47/10,IF(L$16=$C405,L$47-SUM(L$404:L404),IF(L$16-$C405&lt;10,K405,0)))</f>
        <v>0</v>
      </c>
      <c r="M405" s="195">
        <f>IF(AND(M$16=2017,$C405&lt;M$16),M$47/10,IF(M$16=$C405,M$47-SUM(M$404:M404),IF(M$16-$C405&lt;10,L405,0)))</f>
        <v>0</v>
      </c>
      <c r="N405" s="195">
        <f>IF(AND(N$16=2017,$C405&lt;N$16),N$47/10,IF(N$16=$C405,N$47-SUM(N$404:N404),IF(N$16-$C405&lt;10,M405,0)))</f>
        <v>0</v>
      </c>
      <c r="O405" s="195">
        <f>IF(AND(O$16=2017,$C405&lt;O$16),O$47/10,IF(O$16=$C405,O$47-SUM(O$404:O404),IF(O$16-$C405&lt;10,N405,0)))</f>
        <v>0</v>
      </c>
      <c r="P405" s="195">
        <f>IF(AND(P$16=2017,$C405&lt;P$16),P$47/10,IF(P$16=$C405,P$47-SUM(P$404:P404),IF(P$16-$C405&lt;10,O405,0)))</f>
        <v>0</v>
      </c>
      <c r="Q405" s="195">
        <f>IF(AND(Q$16=2017,$C405&lt;Q$16),Q$47/10,IF(Q$16=$C405,Q$47-SUM(Q$404:Q404),IF(Q$16-$C405&lt;10,P405,0)))</f>
        <v>0</v>
      </c>
      <c r="R405" s="195">
        <f>IF(AND(R$16=2017,$C405&lt;R$16),R$47/10,IF(R$16=$C405,R$47-SUM(R$404:R404),IF(R$16-$C405&lt;10,Q405,0)))</f>
        <v>0</v>
      </c>
      <c r="S405" s="195">
        <f>IF(AND(S$16=2017,$C405&lt;S$16),S$47/10,IF(S$16=$C405,S$47-SUM(S$404:S404),IF(S$16-$C405&lt;10,R405,0)))</f>
        <v>0</v>
      </c>
      <c r="T405" s="195">
        <f>IF(AND(T$16=2017,$C405&lt;T$16),T$47/10,IF(T$16=$C405,T$47-SUM(T$404:T404),IF(T$16-$C405&lt;10,S405,0)))</f>
        <v>0</v>
      </c>
      <c r="U405" s="195">
        <f>IF(AND(U$16=2017,$C405&lt;U$16),U$47/10,IF(U$16=$C405,U$47-SUM(U$404:U404),IF(U$16-$C405&lt;10,T405,0)))</f>
        <v>0</v>
      </c>
      <c r="V405" s="195">
        <f>IF(AND(V$16=2017,$C405&lt;V$16),V$47/10,IF(V$16=$C405,V$47-SUM(V$404:V404),IF(V$16-$C405&lt;10,U405,0)))</f>
        <v>0</v>
      </c>
      <c r="W405" s="195">
        <f>IF(AND(W$16=2017,$C405&lt;W$16),W$47/10,IF(W$16=$C405,W$47-SUM(W$404:W404),IF(W$16-$C405&lt;10,V405,0)))</f>
        <v>0</v>
      </c>
      <c r="X405" s="195">
        <f>IF(AND(X$16=2017,$C405&lt;X$16),X$47/10,IF(X$16=$C405,X$47-SUM(X$404:X404),IF(X$16-$C405&lt;10,W405,0)))</f>
        <v>0</v>
      </c>
      <c r="Y405" s="175"/>
      <c r="Z405" s="175"/>
    </row>
    <row r="406" spans="1:214" s="163" customFormat="1" outlineLevel="1" x14ac:dyDescent="0.2">
      <c r="B406" s="177" t="s">
        <v>249</v>
      </c>
      <c r="C406" s="173">
        <v>2009</v>
      </c>
      <c r="E406" s="163" t="s">
        <v>142</v>
      </c>
      <c r="J406" s="195">
        <f>IF(AND(J$16=2017,$C406&lt;J$16),J$47/10,IF(J$16=$C406,J$47-SUM(J$404:J405),IF(J$16-$C406&lt;10,I406,0)))</f>
        <v>24737698.514209859</v>
      </c>
      <c r="K406" s="195">
        <f>IF(AND(K$16=2017,$C406&lt;K$16),K$47/10,IF(K$16=$C406,K$47-SUM(K$404:K405),IF(K$16-$C406&lt;10,J406,0)))</f>
        <v>24737698.514209859</v>
      </c>
      <c r="L406" s="195">
        <f>IF(AND(L$16=2017,$C406&lt;L$16),L$47/10,IF(L$16=$C406,L$47-SUM(L$404:L405),IF(L$16-$C406&lt;10,K406,0)))</f>
        <v>0</v>
      </c>
      <c r="M406" s="195">
        <f>IF(AND(M$16=2017,$C406&lt;M$16),M$47/10,IF(M$16=$C406,M$47-SUM(M$404:M405),IF(M$16-$C406&lt;10,L406,0)))</f>
        <v>0</v>
      </c>
      <c r="N406" s="195">
        <f>IF(AND(N$16=2017,$C406&lt;N$16),N$47/10,IF(N$16=$C406,N$47-SUM(N$404:N405),IF(N$16-$C406&lt;10,M406,0)))</f>
        <v>0</v>
      </c>
      <c r="O406" s="195">
        <f>IF(AND(O$16=2017,$C406&lt;O$16),O$47/10,IF(O$16=$C406,O$47-SUM(O$404:O405),IF(O$16-$C406&lt;10,N406,0)))</f>
        <v>0</v>
      </c>
      <c r="P406" s="195">
        <f>IF(AND(P$16=2017,$C406&lt;P$16),P$47/10,IF(P$16=$C406,P$47-SUM(P$404:P405),IF(P$16-$C406&lt;10,O406,0)))</f>
        <v>0</v>
      </c>
      <c r="Q406" s="195">
        <f>IF(AND(Q$16=2017,$C406&lt;Q$16),Q$47/10,IF(Q$16=$C406,Q$47-SUM(Q$404:Q405),IF(Q$16-$C406&lt;10,P406,0)))</f>
        <v>0</v>
      </c>
      <c r="R406" s="195">
        <f>IF(AND(R$16=2017,$C406&lt;R$16),R$47/10,IF(R$16=$C406,R$47-SUM(R$404:R405),IF(R$16-$C406&lt;10,Q406,0)))</f>
        <v>0</v>
      </c>
      <c r="S406" s="195">
        <f>IF(AND(S$16=2017,$C406&lt;S$16),S$47/10,IF(S$16=$C406,S$47-SUM(S$404:S405),IF(S$16-$C406&lt;10,R406,0)))</f>
        <v>0</v>
      </c>
      <c r="T406" s="195">
        <f>IF(AND(T$16=2017,$C406&lt;T$16),T$47/10,IF(T$16=$C406,T$47-SUM(T$404:T405),IF(T$16-$C406&lt;10,S406,0)))</f>
        <v>0</v>
      </c>
      <c r="U406" s="195">
        <f>IF(AND(U$16=2017,$C406&lt;U$16),U$47/10,IF(U$16=$C406,U$47-SUM(U$404:U405),IF(U$16-$C406&lt;10,T406,0)))</f>
        <v>0</v>
      </c>
      <c r="V406" s="195">
        <f>IF(AND(V$16=2017,$C406&lt;V$16),V$47/10,IF(V$16=$C406,V$47-SUM(V$404:V405),IF(V$16-$C406&lt;10,U406,0)))</f>
        <v>0</v>
      </c>
      <c r="W406" s="195">
        <f>IF(AND(W$16=2017,$C406&lt;W$16),W$47/10,IF(W$16=$C406,W$47-SUM(W$404:W405),IF(W$16-$C406&lt;10,V406,0)))</f>
        <v>0</v>
      </c>
      <c r="X406" s="195">
        <f>IF(AND(X$16=2017,$C406&lt;X$16),X$47/10,IF(X$16=$C406,X$47-SUM(X$404:X405),IF(X$16-$C406&lt;10,W406,0)))</f>
        <v>0</v>
      </c>
    </row>
    <row r="407" spans="1:214" outlineLevel="1" x14ac:dyDescent="0.2">
      <c r="A407" s="163"/>
      <c r="B407" s="177" t="s">
        <v>249</v>
      </c>
      <c r="C407" s="177">
        <v>2010</v>
      </c>
      <c r="D407" s="163"/>
      <c r="E407" s="163" t="s">
        <v>142</v>
      </c>
      <c r="F407" s="163"/>
      <c r="G407" s="163"/>
      <c r="H407" s="163"/>
      <c r="I407" s="163"/>
      <c r="J407" s="195">
        <f>IF(AND(J$16=2017,$C407&lt;J$16),J$47/10,IF(J$16=$C407,J$47-SUM(J$404:J406),IF(J$16-$C407&lt;10,I407,0)))</f>
        <v>24737698.514209859</v>
      </c>
      <c r="K407" s="195">
        <f>IF(AND(K$16=2017,$C407&lt;K$16),K$47/10,IF(K$16=$C407,K$47-SUM(K$404:K406),IF(K$16-$C407&lt;10,J407,0)))</f>
        <v>24737698.514209859</v>
      </c>
      <c r="L407" s="195">
        <f>IF(AND(L$16=2017,$C407&lt;L$16),L$47/10,IF(L$16=$C407,L$47-SUM(L$404:L406),IF(L$16-$C407&lt;10,K407,0)))</f>
        <v>24737698.514209859</v>
      </c>
      <c r="M407" s="195">
        <f>IF(AND(M$16=2017,$C407&lt;M$16),M$47/10,IF(M$16=$C407,M$47-SUM(M$404:M406),IF(M$16-$C407&lt;10,L407,0)))</f>
        <v>0</v>
      </c>
      <c r="N407" s="195">
        <f>IF(AND(N$16=2017,$C407&lt;N$16),N$47/10,IF(N$16=$C407,N$47-SUM(N$404:N406),IF(N$16-$C407&lt;10,M407,0)))</f>
        <v>0</v>
      </c>
      <c r="O407" s="195">
        <f>IF(AND(O$16=2017,$C407&lt;O$16),O$47/10,IF(O$16=$C407,O$47-SUM(O$404:O406),IF(O$16-$C407&lt;10,N407,0)))</f>
        <v>0</v>
      </c>
      <c r="P407" s="195">
        <f>IF(AND(P$16=2017,$C407&lt;P$16),P$47/10,IF(P$16=$C407,P$47-SUM(P$404:P406),IF(P$16-$C407&lt;10,O407,0)))</f>
        <v>0</v>
      </c>
      <c r="Q407" s="195">
        <f>IF(AND(Q$16=2017,$C407&lt;Q$16),Q$47/10,IF(Q$16=$C407,Q$47-SUM(Q$404:Q406),IF(Q$16-$C407&lt;10,P407,0)))</f>
        <v>0</v>
      </c>
      <c r="R407" s="195">
        <f>IF(AND(R$16=2017,$C407&lt;R$16),R$47/10,IF(R$16=$C407,R$47-SUM(R$404:R406),IF(R$16-$C407&lt;10,Q407,0)))</f>
        <v>0</v>
      </c>
      <c r="S407" s="195">
        <f>IF(AND(S$16=2017,$C407&lt;S$16),S$47/10,IF(S$16=$C407,S$47-SUM(S$404:S406),IF(S$16-$C407&lt;10,R407,0)))</f>
        <v>0</v>
      </c>
      <c r="T407" s="195">
        <f>IF(AND(T$16=2017,$C407&lt;T$16),T$47/10,IF(T$16=$C407,T$47-SUM(T$404:T406),IF(T$16-$C407&lt;10,S407,0)))</f>
        <v>0</v>
      </c>
      <c r="U407" s="195">
        <f>IF(AND(U$16=2017,$C407&lt;U$16),U$47/10,IF(U$16=$C407,U$47-SUM(U$404:U406),IF(U$16-$C407&lt;10,T407,0)))</f>
        <v>0</v>
      </c>
      <c r="V407" s="195">
        <f>IF(AND(V$16=2017,$C407&lt;V$16),V$47/10,IF(V$16=$C407,V$47-SUM(V$404:V406),IF(V$16-$C407&lt;10,U407,0)))</f>
        <v>0</v>
      </c>
      <c r="W407" s="195">
        <f>IF(AND(W$16=2017,$C407&lt;W$16),W$47/10,IF(W$16=$C407,W$47-SUM(W$404:W406),IF(W$16-$C407&lt;10,V407,0)))</f>
        <v>0</v>
      </c>
      <c r="X407" s="195">
        <f>IF(AND(X$16=2017,$C407&lt;X$16),X$47/10,IF(X$16=$C407,X$47-SUM(X$404:X406),IF(X$16-$C407&lt;10,W407,0)))</f>
        <v>0</v>
      </c>
      <c r="Y407" s="163"/>
      <c r="Z407" s="163"/>
      <c r="AA407" s="163"/>
      <c r="AB407" s="163"/>
      <c r="AC407" s="163"/>
      <c r="AD407" s="163"/>
      <c r="AE407" s="163"/>
      <c r="AF407" s="163"/>
      <c r="AG407" s="163"/>
      <c r="AH407" s="163"/>
      <c r="AI407" s="163"/>
      <c r="AJ407" s="163"/>
      <c r="AK407" s="163"/>
      <c r="AL407" s="163"/>
      <c r="AM407" s="163"/>
      <c r="AN407" s="163"/>
      <c r="AO407" s="163"/>
      <c r="AP407" s="163"/>
      <c r="AQ407" s="163"/>
      <c r="AR407" s="163"/>
      <c r="AS407" s="163"/>
      <c r="AT407" s="163"/>
      <c r="AU407" s="163"/>
      <c r="AV407" s="163"/>
      <c r="AW407" s="163"/>
      <c r="AX407" s="163"/>
      <c r="AY407" s="163"/>
      <c r="AZ407" s="163"/>
      <c r="BA407" s="163"/>
      <c r="BB407" s="163"/>
      <c r="BC407" s="163"/>
      <c r="BD407" s="163"/>
      <c r="BE407" s="163"/>
      <c r="BF407" s="163"/>
      <c r="BG407" s="163"/>
      <c r="BH407" s="163"/>
      <c r="BI407" s="163"/>
      <c r="BJ407" s="163"/>
      <c r="BK407" s="163"/>
      <c r="BL407" s="163"/>
      <c r="BM407" s="163"/>
      <c r="BN407" s="163"/>
      <c r="BO407" s="163"/>
      <c r="BP407" s="163"/>
      <c r="BQ407" s="163"/>
      <c r="BR407" s="163"/>
      <c r="BS407" s="163"/>
      <c r="BT407" s="163"/>
      <c r="BU407" s="163"/>
      <c r="BV407" s="163"/>
      <c r="BW407" s="163"/>
      <c r="BX407" s="163"/>
      <c r="BY407" s="163"/>
      <c r="BZ407" s="163"/>
      <c r="CA407" s="163"/>
      <c r="CB407" s="163"/>
      <c r="CC407" s="163"/>
      <c r="CD407" s="163"/>
      <c r="CE407" s="163"/>
      <c r="CF407" s="163"/>
      <c r="CG407" s="163"/>
      <c r="CH407" s="163"/>
      <c r="CI407" s="163"/>
      <c r="CJ407" s="163"/>
      <c r="CK407" s="163"/>
      <c r="CL407" s="163"/>
      <c r="CM407" s="163"/>
      <c r="CN407" s="163"/>
      <c r="CO407" s="163"/>
      <c r="CP407" s="163"/>
      <c r="CQ407" s="163"/>
      <c r="CR407" s="163"/>
      <c r="CS407" s="163"/>
      <c r="CT407" s="163"/>
      <c r="CU407" s="163"/>
      <c r="CV407" s="163"/>
      <c r="CW407" s="163"/>
      <c r="CX407" s="163"/>
      <c r="CY407" s="163"/>
      <c r="CZ407" s="163"/>
      <c r="DA407" s="163"/>
      <c r="DB407" s="163"/>
      <c r="DC407" s="163"/>
      <c r="DD407" s="163"/>
      <c r="DE407" s="163"/>
      <c r="DF407" s="163"/>
      <c r="DG407" s="163"/>
      <c r="DH407" s="163"/>
      <c r="DI407" s="163"/>
      <c r="DJ407" s="163"/>
      <c r="DK407" s="163"/>
      <c r="DL407" s="163"/>
      <c r="DM407" s="163"/>
      <c r="DN407" s="163"/>
      <c r="DO407" s="163"/>
      <c r="DP407" s="163"/>
      <c r="DQ407" s="163"/>
      <c r="DR407" s="163"/>
      <c r="DS407" s="163"/>
      <c r="DT407" s="163"/>
      <c r="DU407" s="163"/>
      <c r="DV407" s="163"/>
      <c r="DW407" s="163"/>
      <c r="DX407" s="163"/>
      <c r="DY407" s="163"/>
      <c r="DZ407" s="163"/>
      <c r="EA407" s="163"/>
      <c r="EB407" s="163"/>
      <c r="EC407" s="163"/>
      <c r="ED407" s="163"/>
      <c r="EE407" s="163"/>
      <c r="EF407" s="163"/>
      <c r="EG407" s="163"/>
      <c r="EH407" s="163"/>
      <c r="EI407" s="163"/>
      <c r="EJ407" s="163"/>
      <c r="EK407" s="163"/>
      <c r="EL407" s="163"/>
      <c r="EM407" s="163"/>
      <c r="EN407" s="163"/>
      <c r="EO407" s="163"/>
      <c r="EP407" s="163"/>
      <c r="EQ407" s="163"/>
      <c r="ER407" s="163"/>
      <c r="ES407" s="163"/>
      <c r="ET407" s="163"/>
      <c r="EU407" s="163"/>
      <c r="EV407" s="163"/>
      <c r="EW407" s="163"/>
      <c r="EX407" s="163"/>
      <c r="EY407" s="163"/>
      <c r="EZ407" s="163"/>
      <c r="FA407" s="163"/>
      <c r="FB407" s="163"/>
      <c r="FC407" s="163"/>
      <c r="FD407" s="163"/>
      <c r="FE407" s="163"/>
      <c r="FF407" s="163"/>
      <c r="FG407" s="163"/>
      <c r="FH407" s="163"/>
      <c r="FI407" s="163"/>
      <c r="FJ407" s="163"/>
      <c r="FK407" s="163"/>
      <c r="FL407" s="163"/>
      <c r="FM407" s="163"/>
      <c r="FN407" s="163"/>
      <c r="FO407" s="163"/>
      <c r="FP407" s="163"/>
      <c r="FQ407" s="163"/>
      <c r="FR407" s="163"/>
      <c r="FS407" s="163"/>
      <c r="FT407" s="163"/>
      <c r="FU407" s="163"/>
      <c r="FV407" s="163"/>
      <c r="FW407" s="163"/>
      <c r="FX407" s="163"/>
      <c r="FY407" s="163"/>
      <c r="FZ407" s="163"/>
      <c r="GA407" s="163"/>
      <c r="GB407" s="163"/>
      <c r="GC407" s="163"/>
      <c r="GD407" s="163"/>
      <c r="GE407" s="163"/>
      <c r="GF407" s="163"/>
      <c r="GG407" s="163"/>
      <c r="GH407" s="163"/>
      <c r="GI407" s="163"/>
      <c r="GJ407" s="163"/>
      <c r="GK407" s="163"/>
      <c r="GL407" s="163"/>
      <c r="GM407" s="163"/>
      <c r="GN407" s="163"/>
      <c r="GO407" s="163"/>
      <c r="GP407" s="163"/>
      <c r="GQ407" s="163"/>
      <c r="GR407" s="163"/>
      <c r="GS407" s="163"/>
      <c r="GT407" s="163"/>
      <c r="GU407" s="163"/>
      <c r="GV407" s="163"/>
      <c r="GW407" s="163"/>
      <c r="GX407" s="163"/>
      <c r="GY407" s="163"/>
      <c r="GZ407" s="163"/>
      <c r="HA407" s="163"/>
      <c r="HB407" s="163"/>
      <c r="HC407" s="163"/>
      <c r="HD407" s="163"/>
      <c r="HE407" s="163"/>
      <c r="HF407" s="163"/>
    </row>
    <row r="408" spans="1:214" outlineLevel="1" x14ac:dyDescent="0.2">
      <c r="A408" s="163"/>
      <c r="B408" s="177" t="s">
        <v>249</v>
      </c>
      <c r="C408" s="173">
        <v>2011</v>
      </c>
      <c r="D408" s="163"/>
      <c r="E408" s="163" t="s">
        <v>142</v>
      </c>
      <c r="F408" s="163"/>
      <c r="G408" s="163"/>
      <c r="H408" s="163"/>
      <c r="I408" s="163"/>
      <c r="J408" s="195">
        <f>IF(AND(J$16=2017,$C408&lt;J$16),J$47/10,IF(J$16=$C408,J$47-SUM(J$404:J407),IF(J$16-$C408&lt;10,I408,0)))</f>
        <v>24737698.514209859</v>
      </c>
      <c r="K408" s="195">
        <f>IF(AND(K$16=2017,$C408&lt;K$16),K$47/10,IF(K$16=$C408,K$47-SUM(K$404:K407),IF(K$16-$C408&lt;10,J408,0)))</f>
        <v>24737698.514209859</v>
      </c>
      <c r="L408" s="195">
        <f>IF(AND(L$16=2017,$C408&lt;L$16),L$47/10,IF(L$16=$C408,L$47-SUM(L$404:L407),IF(L$16-$C408&lt;10,K408,0)))</f>
        <v>24737698.514209859</v>
      </c>
      <c r="M408" s="195">
        <f>IF(AND(M$16=2017,$C408&lt;M$16),M$47/10,IF(M$16=$C408,M$47-SUM(M$404:M407),IF(M$16-$C408&lt;10,L408,0)))</f>
        <v>24737698.514209859</v>
      </c>
      <c r="N408" s="195">
        <f>IF(AND(N$16=2017,$C408&lt;N$16),N$47/10,IF(N$16=$C408,N$47-SUM(N$404:N407),IF(N$16-$C408&lt;10,M408,0)))</f>
        <v>0</v>
      </c>
      <c r="O408" s="195">
        <f>IF(AND(O$16=2017,$C408&lt;O$16),O$47/10,IF(O$16=$C408,O$47-SUM(O$404:O407),IF(O$16-$C408&lt;10,N408,0)))</f>
        <v>0</v>
      </c>
      <c r="P408" s="195">
        <f>IF(AND(P$16=2017,$C408&lt;P$16),P$47/10,IF(P$16=$C408,P$47-SUM(P$404:P407),IF(P$16-$C408&lt;10,O408,0)))</f>
        <v>0</v>
      </c>
      <c r="Q408" s="195">
        <f>IF(AND(Q$16=2017,$C408&lt;Q$16),Q$47/10,IF(Q$16=$C408,Q$47-SUM(Q$404:Q407),IF(Q$16-$C408&lt;10,P408,0)))</f>
        <v>0</v>
      </c>
      <c r="R408" s="195">
        <f>IF(AND(R$16=2017,$C408&lt;R$16),R$47/10,IF(R$16=$C408,R$47-SUM(R$404:R407),IF(R$16-$C408&lt;10,Q408,0)))</f>
        <v>0</v>
      </c>
      <c r="S408" s="195">
        <f>IF(AND(S$16=2017,$C408&lt;S$16),S$47/10,IF(S$16=$C408,S$47-SUM(S$404:S407),IF(S$16-$C408&lt;10,R408,0)))</f>
        <v>0</v>
      </c>
      <c r="T408" s="195">
        <f>IF(AND(T$16=2017,$C408&lt;T$16),T$47/10,IF(T$16=$C408,T$47-SUM(T$404:T407),IF(T$16-$C408&lt;10,S408,0)))</f>
        <v>0</v>
      </c>
      <c r="U408" s="195">
        <f>IF(AND(U$16=2017,$C408&lt;U$16),U$47/10,IF(U$16=$C408,U$47-SUM(U$404:U407),IF(U$16-$C408&lt;10,T408,0)))</f>
        <v>0</v>
      </c>
      <c r="V408" s="195">
        <f>IF(AND(V$16=2017,$C408&lt;V$16),V$47/10,IF(V$16=$C408,V$47-SUM(V$404:V407),IF(V$16-$C408&lt;10,U408,0)))</f>
        <v>0</v>
      </c>
      <c r="W408" s="195">
        <f>IF(AND(W$16=2017,$C408&lt;W$16),W$47/10,IF(W$16=$C408,W$47-SUM(W$404:W407),IF(W$16-$C408&lt;10,V408,0)))</f>
        <v>0</v>
      </c>
      <c r="X408" s="195">
        <f>IF(AND(X$16=2017,$C408&lt;X$16),X$47/10,IF(X$16=$C408,X$47-SUM(X$404:X407),IF(X$16-$C408&lt;10,W408,0)))</f>
        <v>0</v>
      </c>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3"/>
      <c r="AY408" s="163"/>
      <c r="AZ408" s="163"/>
      <c r="BA408" s="163"/>
      <c r="BB408" s="163"/>
      <c r="BC408" s="163"/>
      <c r="BD408" s="163"/>
      <c r="BE408" s="163"/>
      <c r="BF408" s="163"/>
      <c r="BG408" s="163"/>
      <c r="BH408" s="163"/>
      <c r="BI408" s="163"/>
      <c r="BJ408" s="163"/>
      <c r="BK408" s="163"/>
      <c r="BL408" s="163"/>
      <c r="BM408" s="163"/>
      <c r="BN408" s="163"/>
      <c r="BO408" s="163"/>
      <c r="BP408" s="163"/>
      <c r="BQ408" s="163"/>
      <c r="BR408" s="163"/>
      <c r="BS408" s="163"/>
      <c r="BT408" s="163"/>
      <c r="BU408" s="163"/>
      <c r="BV408" s="163"/>
      <c r="BW408" s="163"/>
      <c r="BX408" s="163"/>
      <c r="BY408" s="163"/>
      <c r="BZ408" s="163"/>
      <c r="CA408" s="163"/>
      <c r="CB408" s="163"/>
      <c r="CC408" s="163"/>
      <c r="CD408" s="163"/>
      <c r="CE408" s="163"/>
      <c r="CF408" s="163"/>
      <c r="CG408" s="163"/>
      <c r="CH408" s="163"/>
      <c r="CI408" s="163"/>
      <c r="CJ408" s="163"/>
      <c r="CK408" s="163"/>
      <c r="CL408" s="163"/>
      <c r="CM408" s="163"/>
      <c r="CN408" s="163"/>
      <c r="CO408" s="163"/>
      <c r="CP408" s="163"/>
      <c r="CQ408" s="163"/>
      <c r="CR408" s="163"/>
      <c r="CS408" s="163"/>
      <c r="CT408" s="163"/>
      <c r="CU408" s="163"/>
      <c r="CV408" s="163"/>
      <c r="CW408" s="163"/>
      <c r="CX408" s="163"/>
      <c r="CY408" s="163"/>
      <c r="CZ408" s="163"/>
      <c r="DA408" s="163"/>
      <c r="DB408" s="163"/>
      <c r="DC408" s="163"/>
      <c r="DD408" s="163"/>
      <c r="DE408" s="163"/>
      <c r="DF408" s="163"/>
      <c r="DG408" s="163"/>
      <c r="DH408" s="163"/>
      <c r="DI408" s="163"/>
      <c r="DJ408" s="163"/>
      <c r="DK408" s="163"/>
      <c r="DL408" s="163"/>
      <c r="DM408" s="163"/>
      <c r="DN408" s="163"/>
      <c r="DO408" s="163"/>
      <c r="DP408" s="163"/>
      <c r="DQ408" s="163"/>
      <c r="DR408" s="163"/>
      <c r="DS408" s="163"/>
      <c r="DT408" s="163"/>
      <c r="DU408" s="163"/>
      <c r="DV408" s="163"/>
      <c r="DW408" s="163"/>
      <c r="DX408" s="163"/>
      <c r="DY408" s="163"/>
      <c r="DZ408" s="163"/>
      <c r="EA408" s="163"/>
      <c r="EB408" s="163"/>
      <c r="EC408" s="163"/>
      <c r="ED408" s="163"/>
      <c r="EE408" s="163"/>
      <c r="EF408" s="163"/>
      <c r="EG408" s="163"/>
      <c r="EH408" s="163"/>
      <c r="EI408" s="163"/>
      <c r="EJ408" s="163"/>
      <c r="EK408" s="163"/>
      <c r="EL408" s="163"/>
      <c r="EM408" s="163"/>
      <c r="EN408" s="163"/>
      <c r="EO408" s="163"/>
      <c r="EP408" s="163"/>
      <c r="EQ408" s="163"/>
      <c r="ER408" s="163"/>
      <c r="ES408" s="163"/>
      <c r="ET408" s="163"/>
      <c r="EU408" s="163"/>
      <c r="EV408" s="163"/>
      <c r="EW408" s="163"/>
      <c r="EX408" s="163"/>
      <c r="EY408" s="163"/>
      <c r="EZ408" s="163"/>
      <c r="FA408" s="163"/>
      <c r="FB408" s="163"/>
      <c r="FC408" s="163"/>
      <c r="FD408" s="163"/>
      <c r="FE408" s="163"/>
      <c r="FF408" s="163"/>
      <c r="FG408" s="163"/>
      <c r="FH408" s="163"/>
      <c r="FI408" s="163"/>
      <c r="FJ408" s="163"/>
      <c r="FK408" s="163"/>
      <c r="FL408" s="163"/>
      <c r="FM408" s="163"/>
      <c r="FN408" s="163"/>
      <c r="FO408" s="163"/>
      <c r="FP408" s="163"/>
      <c r="FQ408" s="163"/>
      <c r="FR408" s="163"/>
      <c r="FS408" s="163"/>
      <c r="FT408" s="163"/>
      <c r="FU408" s="163"/>
      <c r="FV408" s="163"/>
      <c r="FW408" s="163"/>
      <c r="FX408" s="163"/>
      <c r="FY408" s="163"/>
      <c r="FZ408" s="163"/>
      <c r="GA408" s="163"/>
      <c r="GB408" s="163"/>
      <c r="GC408" s="163"/>
      <c r="GD408" s="163"/>
      <c r="GE408" s="163"/>
      <c r="GF408" s="163"/>
      <c r="GG408" s="163"/>
      <c r="GH408" s="163"/>
      <c r="GI408" s="163"/>
      <c r="GJ408" s="163"/>
      <c r="GK408" s="163"/>
      <c r="GL408" s="163"/>
      <c r="GM408" s="163"/>
      <c r="GN408" s="163"/>
      <c r="GO408" s="163"/>
      <c r="GP408" s="163"/>
      <c r="GQ408" s="163"/>
      <c r="GR408" s="163"/>
      <c r="GS408" s="163"/>
      <c r="GT408" s="163"/>
      <c r="GU408" s="163"/>
      <c r="GV408" s="163"/>
      <c r="GW408" s="163"/>
      <c r="GX408" s="163"/>
      <c r="GY408" s="163"/>
      <c r="GZ408" s="163"/>
      <c r="HA408" s="163"/>
      <c r="HB408" s="163"/>
      <c r="HC408" s="163"/>
      <c r="HD408" s="163"/>
      <c r="HE408" s="163"/>
      <c r="HF408" s="163"/>
    </row>
    <row r="409" spans="1:214" outlineLevel="1" x14ac:dyDescent="0.2">
      <c r="A409" s="163"/>
      <c r="B409" s="177" t="s">
        <v>249</v>
      </c>
      <c r="C409" s="177">
        <v>2012</v>
      </c>
      <c r="D409" s="163"/>
      <c r="E409" s="163" t="s">
        <v>142</v>
      </c>
      <c r="F409" s="163"/>
      <c r="G409" s="163"/>
      <c r="H409" s="163"/>
      <c r="I409" s="163"/>
      <c r="J409" s="195">
        <f>IF(AND(J$16=2017,$C409&lt;J$16),J$47/10,IF(J$16=$C409,J$47-SUM(J$404:J408),IF(J$16-$C409&lt;10,I409,0)))</f>
        <v>24737698.514209859</v>
      </c>
      <c r="K409" s="195">
        <f>IF(AND(K$16=2017,$C409&lt;K$16),K$47/10,IF(K$16=$C409,K$47-SUM(K$404:K408),IF(K$16-$C409&lt;10,J409,0)))</f>
        <v>24737698.514209859</v>
      </c>
      <c r="L409" s="195">
        <f>IF(AND(L$16=2017,$C409&lt;L$16),L$47/10,IF(L$16=$C409,L$47-SUM(L$404:L408),IF(L$16-$C409&lt;10,K409,0)))</f>
        <v>24737698.514209859</v>
      </c>
      <c r="M409" s="195">
        <f>IF(AND(M$16=2017,$C409&lt;M$16),M$47/10,IF(M$16=$C409,M$47-SUM(M$404:M408),IF(M$16-$C409&lt;10,L409,0)))</f>
        <v>24737698.514209859</v>
      </c>
      <c r="N409" s="195">
        <f>IF(AND(N$16=2017,$C409&lt;N$16),N$47/10,IF(N$16=$C409,N$47-SUM(N$404:N408),IF(N$16-$C409&lt;10,M409,0)))</f>
        <v>24737698.514209859</v>
      </c>
      <c r="O409" s="195">
        <f>IF(AND(O$16=2017,$C409&lt;O$16),O$47/10,IF(O$16=$C409,O$47-SUM(O$404:O408),IF(O$16-$C409&lt;10,N409,0)))</f>
        <v>0</v>
      </c>
      <c r="P409" s="195">
        <f>IF(AND(P$16=2017,$C409&lt;P$16),P$47/10,IF(P$16=$C409,P$47-SUM(P$404:P408),IF(P$16-$C409&lt;10,O409,0)))</f>
        <v>0</v>
      </c>
      <c r="Q409" s="195">
        <f>IF(AND(Q$16=2017,$C409&lt;Q$16),Q$47/10,IF(Q$16=$C409,Q$47-SUM(Q$404:Q408),IF(Q$16-$C409&lt;10,P409,0)))</f>
        <v>0</v>
      </c>
      <c r="R409" s="195">
        <f>IF(AND(R$16=2017,$C409&lt;R$16),R$47/10,IF(R$16=$C409,R$47-SUM(R$404:R408),IF(R$16-$C409&lt;10,Q409,0)))</f>
        <v>0</v>
      </c>
      <c r="S409" s="195">
        <f>IF(AND(S$16=2017,$C409&lt;S$16),S$47/10,IF(S$16=$C409,S$47-SUM(S$404:S408),IF(S$16-$C409&lt;10,R409,0)))</f>
        <v>0</v>
      </c>
      <c r="T409" s="195">
        <f>IF(AND(T$16=2017,$C409&lt;T$16),T$47/10,IF(T$16=$C409,T$47-SUM(T$404:T408),IF(T$16-$C409&lt;10,S409,0)))</f>
        <v>0</v>
      </c>
      <c r="U409" s="195">
        <f>IF(AND(U$16=2017,$C409&lt;U$16),U$47/10,IF(U$16=$C409,U$47-SUM(U$404:U408),IF(U$16-$C409&lt;10,T409,0)))</f>
        <v>0</v>
      </c>
      <c r="V409" s="195">
        <f>IF(AND(V$16=2017,$C409&lt;V$16),V$47/10,IF(V$16=$C409,V$47-SUM(V$404:V408),IF(V$16-$C409&lt;10,U409,0)))</f>
        <v>0</v>
      </c>
      <c r="W409" s="195">
        <f>IF(AND(W$16=2017,$C409&lt;W$16),W$47/10,IF(W$16=$C409,W$47-SUM(W$404:W408),IF(W$16-$C409&lt;10,V409,0)))</f>
        <v>0</v>
      </c>
      <c r="X409" s="195">
        <f>IF(AND(X$16=2017,$C409&lt;X$16),X$47/10,IF(X$16=$C409,X$47-SUM(X$404:X408),IF(X$16-$C409&lt;10,W409,0)))</f>
        <v>0</v>
      </c>
      <c r="Y409" s="163"/>
      <c r="Z409" s="163"/>
      <c r="AA409" s="163"/>
      <c r="AB409" s="163"/>
      <c r="AC409" s="163"/>
      <c r="AD409" s="163"/>
      <c r="AE409" s="163"/>
      <c r="AF409" s="163"/>
      <c r="AG409" s="163"/>
      <c r="AH409" s="163"/>
      <c r="AI409" s="163"/>
      <c r="AJ409" s="163"/>
      <c r="AK409" s="163"/>
      <c r="AL409" s="163"/>
      <c r="AM409" s="163"/>
      <c r="AN409" s="163"/>
      <c r="AO409" s="163"/>
      <c r="AP409" s="163"/>
      <c r="AQ409" s="163"/>
      <c r="AR409" s="163"/>
      <c r="AS409" s="163"/>
      <c r="AT409" s="163"/>
      <c r="AU409" s="163"/>
      <c r="AV409" s="163"/>
      <c r="AW409" s="163"/>
      <c r="AX409" s="163"/>
      <c r="AY409" s="163"/>
      <c r="AZ409" s="163"/>
      <c r="BA409" s="163"/>
      <c r="BB409" s="163"/>
      <c r="BC409" s="163"/>
      <c r="BD409" s="163"/>
      <c r="BE409" s="163"/>
      <c r="BF409" s="163"/>
      <c r="BG409" s="163"/>
      <c r="BH409" s="163"/>
      <c r="BI409" s="163"/>
      <c r="BJ409" s="163"/>
      <c r="BK409" s="163"/>
      <c r="BL409" s="163"/>
      <c r="BM409" s="163"/>
      <c r="BN409" s="163"/>
      <c r="BO409" s="163"/>
      <c r="BP409" s="163"/>
      <c r="BQ409" s="163"/>
      <c r="BR409" s="163"/>
      <c r="BS409" s="163"/>
      <c r="BT409" s="163"/>
      <c r="BU409" s="163"/>
      <c r="BV409" s="163"/>
      <c r="BW409" s="163"/>
      <c r="BX409" s="163"/>
      <c r="BY409" s="163"/>
      <c r="BZ409" s="163"/>
      <c r="CA409" s="163"/>
      <c r="CB409" s="163"/>
      <c r="CC409" s="163"/>
      <c r="CD409" s="163"/>
      <c r="CE409" s="163"/>
      <c r="CF409" s="163"/>
      <c r="CG409" s="163"/>
      <c r="CH409" s="163"/>
      <c r="CI409" s="163"/>
      <c r="CJ409" s="163"/>
      <c r="CK409" s="163"/>
      <c r="CL409" s="163"/>
      <c r="CM409" s="163"/>
      <c r="CN409" s="163"/>
      <c r="CO409" s="163"/>
      <c r="CP409" s="163"/>
      <c r="CQ409" s="163"/>
      <c r="CR409" s="163"/>
      <c r="CS409" s="163"/>
      <c r="CT409" s="163"/>
      <c r="CU409" s="163"/>
      <c r="CV409" s="163"/>
      <c r="CW409" s="163"/>
      <c r="CX409" s="163"/>
      <c r="CY409" s="163"/>
      <c r="CZ409" s="163"/>
      <c r="DA409" s="163"/>
      <c r="DB409" s="163"/>
      <c r="DC409" s="163"/>
      <c r="DD409" s="163"/>
      <c r="DE409" s="163"/>
      <c r="DF409" s="163"/>
      <c r="DG409" s="163"/>
      <c r="DH409" s="163"/>
      <c r="DI409" s="163"/>
      <c r="DJ409" s="163"/>
      <c r="DK409" s="163"/>
      <c r="DL409" s="163"/>
      <c r="DM409" s="163"/>
      <c r="DN409" s="163"/>
      <c r="DO409" s="163"/>
      <c r="DP409" s="163"/>
      <c r="DQ409" s="163"/>
      <c r="DR409" s="163"/>
      <c r="DS409" s="163"/>
      <c r="DT409" s="163"/>
      <c r="DU409" s="163"/>
      <c r="DV409" s="163"/>
      <c r="DW409" s="163"/>
      <c r="DX409" s="163"/>
      <c r="DY409" s="163"/>
      <c r="DZ409" s="163"/>
      <c r="EA409" s="163"/>
      <c r="EB409" s="163"/>
      <c r="EC409" s="163"/>
      <c r="ED409" s="163"/>
      <c r="EE409" s="163"/>
      <c r="EF409" s="163"/>
      <c r="EG409" s="163"/>
      <c r="EH409" s="163"/>
      <c r="EI409" s="163"/>
      <c r="EJ409" s="163"/>
      <c r="EK409" s="163"/>
      <c r="EL409" s="163"/>
      <c r="EM409" s="163"/>
      <c r="EN409" s="163"/>
      <c r="EO409" s="163"/>
      <c r="EP409" s="163"/>
      <c r="EQ409" s="163"/>
      <c r="ER409" s="163"/>
      <c r="ES409" s="163"/>
      <c r="ET409" s="163"/>
      <c r="EU409" s="163"/>
      <c r="EV409" s="163"/>
      <c r="EW409" s="163"/>
      <c r="EX409" s="163"/>
      <c r="EY409" s="163"/>
      <c r="EZ409" s="163"/>
      <c r="FA409" s="163"/>
      <c r="FB409" s="163"/>
      <c r="FC409" s="163"/>
      <c r="FD409" s="163"/>
      <c r="FE409" s="163"/>
      <c r="FF409" s="163"/>
      <c r="FG409" s="163"/>
      <c r="FH409" s="163"/>
      <c r="FI409" s="163"/>
      <c r="FJ409" s="163"/>
      <c r="FK409" s="163"/>
      <c r="FL409" s="163"/>
      <c r="FM409" s="163"/>
      <c r="FN409" s="163"/>
      <c r="FO409" s="163"/>
      <c r="FP409" s="163"/>
      <c r="FQ409" s="163"/>
      <c r="FR409" s="163"/>
      <c r="FS409" s="163"/>
      <c r="FT409" s="163"/>
      <c r="FU409" s="163"/>
      <c r="FV409" s="163"/>
      <c r="FW409" s="163"/>
      <c r="FX409" s="163"/>
      <c r="FY409" s="163"/>
      <c r="FZ409" s="163"/>
      <c r="GA409" s="163"/>
      <c r="GB409" s="163"/>
      <c r="GC409" s="163"/>
      <c r="GD409" s="163"/>
      <c r="GE409" s="163"/>
      <c r="GF409" s="163"/>
      <c r="GG409" s="163"/>
      <c r="GH409" s="163"/>
      <c r="GI409" s="163"/>
      <c r="GJ409" s="163"/>
      <c r="GK409" s="163"/>
      <c r="GL409" s="163"/>
      <c r="GM409" s="163"/>
      <c r="GN409" s="163"/>
      <c r="GO409" s="163"/>
      <c r="GP409" s="163"/>
      <c r="GQ409" s="163"/>
      <c r="GR409" s="163"/>
      <c r="GS409" s="163"/>
      <c r="GT409" s="163"/>
      <c r="GU409" s="163"/>
      <c r="GV409" s="163"/>
      <c r="GW409" s="163"/>
      <c r="GX409" s="163"/>
      <c r="GY409" s="163"/>
      <c r="GZ409" s="163"/>
      <c r="HA409" s="163"/>
      <c r="HB409" s="163"/>
      <c r="HC409" s="163"/>
      <c r="HD409" s="163"/>
      <c r="HE409" s="163"/>
      <c r="HF409" s="163"/>
    </row>
    <row r="410" spans="1:214" outlineLevel="1" x14ac:dyDescent="0.2">
      <c r="A410" s="163"/>
      <c r="B410" s="177" t="s">
        <v>249</v>
      </c>
      <c r="C410" s="173">
        <v>2013</v>
      </c>
      <c r="D410" s="163"/>
      <c r="E410" s="163" t="s">
        <v>142</v>
      </c>
      <c r="F410" s="163"/>
      <c r="G410" s="163"/>
      <c r="H410" s="163"/>
      <c r="I410" s="163"/>
      <c r="J410" s="195">
        <f>IF(AND(J$16=2017,$C410&lt;J$16),J$47/10,IF(J$16=$C410,J$47-SUM(J$404:J409),IF(J$16-$C410&lt;10,I410,0)))</f>
        <v>24737698.514209859</v>
      </c>
      <c r="K410" s="195">
        <f>IF(AND(K$16=2017,$C410&lt;K$16),K$47/10,IF(K$16=$C410,K$47-SUM(K$404:K409),IF(K$16-$C410&lt;10,J410,0)))</f>
        <v>24737698.514209859</v>
      </c>
      <c r="L410" s="195">
        <f>IF(AND(L$16=2017,$C410&lt;L$16),L$47/10,IF(L$16=$C410,L$47-SUM(L$404:L409),IF(L$16-$C410&lt;10,K410,0)))</f>
        <v>24737698.514209859</v>
      </c>
      <c r="M410" s="195">
        <f>IF(AND(M$16=2017,$C410&lt;M$16),M$47/10,IF(M$16=$C410,M$47-SUM(M$404:M409),IF(M$16-$C410&lt;10,L410,0)))</f>
        <v>24737698.514209859</v>
      </c>
      <c r="N410" s="195">
        <f>IF(AND(N$16=2017,$C410&lt;N$16),N$47/10,IF(N$16=$C410,N$47-SUM(N$404:N409),IF(N$16-$C410&lt;10,M410,0)))</f>
        <v>24737698.514209859</v>
      </c>
      <c r="O410" s="195">
        <f>IF(AND(O$16=2017,$C410&lt;O$16),O$47/10,IF(O$16=$C410,O$47-SUM(O$404:O409),IF(O$16-$C410&lt;10,N410,0)))</f>
        <v>24737698.514209859</v>
      </c>
      <c r="P410" s="195">
        <f>IF(AND(P$16=2017,$C410&lt;P$16),P$47/10,IF(P$16=$C410,P$47-SUM(P$404:P409),IF(P$16-$C410&lt;10,O410,0)))</f>
        <v>0</v>
      </c>
      <c r="Q410" s="195">
        <f>IF(AND(Q$16=2017,$C410&lt;Q$16),Q$47/10,IF(Q$16=$C410,Q$47-SUM(Q$404:Q409),IF(Q$16-$C410&lt;10,P410,0)))</f>
        <v>0</v>
      </c>
      <c r="R410" s="195">
        <f>IF(AND(R$16=2017,$C410&lt;R$16),R$47/10,IF(R$16=$C410,R$47-SUM(R$404:R409),IF(R$16-$C410&lt;10,Q410,0)))</f>
        <v>0</v>
      </c>
      <c r="S410" s="195">
        <f>IF(AND(S$16=2017,$C410&lt;S$16),S$47/10,IF(S$16=$C410,S$47-SUM(S$404:S409),IF(S$16-$C410&lt;10,R410,0)))</f>
        <v>0</v>
      </c>
      <c r="T410" s="195">
        <f>IF(AND(T$16=2017,$C410&lt;T$16),T$47/10,IF(T$16=$C410,T$47-SUM(T$404:T409),IF(T$16-$C410&lt;10,S410,0)))</f>
        <v>0</v>
      </c>
      <c r="U410" s="195">
        <f>IF(AND(U$16=2017,$C410&lt;U$16),U$47/10,IF(U$16=$C410,U$47-SUM(U$404:U409),IF(U$16-$C410&lt;10,T410,0)))</f>
        <v>0</v>
      </c>
      <c r="V410" s="195">
        <f>IF(AND(V$16=2017,$C410&lt;V$16),V$47/10,IF(V$16=$C410,V$47-SUM(V$404:V409),IF(V$16-$C410&lt;10,U410,0)))</f>
        <v>0</v>
      </c>
      <c r="W410" s="195">
        <f>IF(AND(W$16=2017,$C410&lt;W$16),W$47/10,IF(W$16=$C410,W$47-SUM(W$404:W409),IF(W$16-$C410&lt;10,V410,0)))</f>
        <v>0</v>
      </c>
      <c r="X410" s="195">
        <f>IF(AND(X$16=2017,$C410&lt;X$16),X$47/10,IF(X$16=$C410,X$47-SUM(X$404:X409),IF(X$16-$C410&lt;10,W410,0)))</f>
        <v>0</v>
      </c>
      <c r="Y410" s="163"/>
      <c r="Z410" s="163"/>
      <c r="AA410" s="163"/>
      <c r="AB410" s="163"/>
      <c r="AC410" s="163"/>
      <c r="AD410" s="163"/>
      <c r="AE410" s="163"/>
      <c r="AF410" s="163"/>
      <c r="AG410" s="163"/>
      <c r="AH410" s="163"/>
      <c r="AI410" s="163"/>
      <c r="AJ410" s="163"/>
      <c r="AK410" s="163"/>
      <c r="AL410" s="163"/>
      <c r="AM410" s="163"/>
      <c r="AN410" s="163"/>
      <c r="AO410" s="163"/>
      <c r="AP410" s="163"/>
      <c r="AQ410" s="163"/>
      <c r="AR410" s="163"/>
      <c r="AS410" s="163"/>
      <c r="AT410" s="163"/>
      <c r="AU410" s="163"/>
      <c r="AV410" s="163"/>
      <c r="AW410" s="163"/>
      <c r="AX410" s="163"/>
      <c r="AY410" s="163"/>
      <c r="AZ410" s="163"/>
      <c r="BA410" s="163"/>
      <c r="BB410" s="163"/>
      <c r="BC410" s="163"/>
      <c r="BD410" s="163"/>
      <c r="BE410" s="163"/>
      <c r="BF410" s="163"/>
      <c r="BG410" s="163"/>
      <c r="BH410" s="163"/>
      <c r="BI410" s="163"/>
      <c r="BJ410" s="163"/>
      <c r="BK410" s="163"/>
      <c r="BL410" s="163"/>
      <c r="BM410" s="163"/>
      <c r="BN410" s="163"/>
      <c r="BO410" s="163"/>
      <c r="BP410" s="163"/>
      <c r="BQ410" s="163"/>
      <c r="BR410" s="163"/>
      <c r="BS410" s="163"/>
      <c r="BT410" s="163"/>
      <c r="BU410" s="163"/>
      <c r="BV410" s="163"/>
      <c r="BW410" s="163"/>
      <c r="BX410" s="163"/>
      <c r="BY410" s="163"/>
      <c r="BZ410" s="163"/>
      <c r="CA410" s="163"/>
      <c r="CB410" s="163"/>
      <c r="CC410" s="163"/>
      <c r="CD410" s="163"/>
      <c r="CE410" s="163"/>
      <c r="CF410" s="163"/>
      <c r="CG410" s="163"/>
      <c r="CH410" s="163"/>
      <c r="CI410" s="163"/>
      <c r="CJ410" s="163"/>
      <c r="CK410" s="163"/>
      <c r="CL410" s="163"/>
      <c r="CM410" s="163"/>
      <c r="CN410" s="163"/>
      <c r="CO410" s="163"/>
      <c r="CP410" s="163"/>
      <c r="CQ410" s="163"/>
      <c r="CR410" s="163"/>
      <c r="CS410" s="163"/>
      <c r="CT410" s="163"/>
      <c r="CU410" s="163"/>
      <c r="CV410" s="163"/>
      <c r="CW410" s="163"/>
      <c r="CX410" s="163"/>
      <c r="CY410" s="163"/>
      <c r="CZ410" s="163"/>
      <c r="DA410" s="163"/>
      <c r="DB410" s="163"/>
      <c r="DC410" s="163"/>
      <c r="DD410" s="163"/>
      <c r="DE410" s="163"/>
      <c r="DF410" s="163"/>
      <c r="DG410" s="163"/>
      <c r="DH410" s="163"/>
      <c r="DI410" s="163"/>
      <c r="DJ410" s="163"/>
      <c r="DK410" s="163"/>
      <c r="DL410" s="163"/>
      <c r="DM410" s="163"/>
      <c r="DN410" s="163"/>
      <c r="DO410" s="163"/>
      <c r="DP410" s="163"/>
      <c r="DQ410" s="163"/>
      <c r="DR410" s="163"/>
      <c r="DS410" s="163"/>
      <c r="DT410" s="163"/>
      <c r="DU410" s="163"/>
      <c r="DV410" s="163"/>
      <c r="DW410" s="163"/>
      <c r="DX410" s="163"/>
      <c r="DY410" s="163"/>
      <c r="DZ410" s="163"/>
      <c r="EA410" s="163"/>
      <c r="EB410" s="163"/>
      <c r="EC410" s="163"/>
      <c r="ED410" s="163"/>
      <c r="EE410" s="163"/>
      <c r="EF410" s="163"/>
      <c r="EG410" s="163"/>
      <c r="EH410" s="163"/>
      <c r="EI410" s="163"/>
      <c r="EJ410" s="163"/>
      <c r="EK410" s="163"/>
      <c r="EL410" s="163"/>
      <c r="EM410" s="163"/>
      <c r="EN410" s="163"/>
      <c r="EO410" s="163"/>
      <c r="EP410" s="163"/>
      <c r="EQ410" s="163"/>
      <c r="ER410" s="163"/>
      <c r="ES410" s="163"/>
      <c r="ET410" s="163"/>
      <c r="EU410" s="163"/>
      <c r="EV410" s="163"/>
      <c r="EW410" s="163"/>
      <c r="EX410" s="163"/>
      <c r="EY410" s="163"/>
      <c r="EZ410" s="163"/>
      <c r="FA410" s="163"/>
      <c r="FB410" s="163"/>
      <c r="FC410" s="163"/>
      <c r="FD410" s="163"/>
      <c r="FE410" s="163"/>
      <c r="FF410" s="163"/>
      <c r="FG410" s="163"/>
      <c r="FH410" s="163"/>
      <c r="FI410" s="163"/>
      <c r="FJ410" s="163"/>
      <c r="FK410" s="163"/>
      <c r="FL410" s="163"/>
      <c r="FM410" s="163"/>
      <c r="FN410" s="163"/>
      <c r="FO410" s="163"/>
      <c r="FP410" s="163"/>
      <c r="FQ410" s="163"/>
      <c r="FR410" s="163"/>
      <c r="FS410" s="163"/>
      <c r="FT410" s="163"/>
      <c r="FU410" s="163"/>
      <c r="FV410" s="163"/>
      <c r="FW410" s="163"/>
      <c r="FX410" s="163"/>
      <c r="FY410" s="163"/>
      <c r="FZ410" s="163"/>
      <c r="GA410" s="163"/>
      <c r="GB410" s="163"/>
      <c r="GC410" s="163"/>
      <c r="GD410" s="163"/>
      <c r="GE410" s="163"/>
      <c r="GF410" s="163"/>
      <c r="GG410" s="163"/>
      <c r="GH410" s="163"/>
      <c r="GI410" s="163"/>
      <c r="GJ410" s="163"/>
      <c r="GK410" s="163"/>
      <c r="GL410" s="163"/>
      <c r="GM410" s="163"/>
      <c r="GN410" s="163"/>
      <c r="GO410" s="163"/>
      <c r="GP410" s="163"/>
      <c r="GQ410" s="163"/>
      <c r="GR410" s="163"/>
      <c r="GS410" s="163"/>
      <c r="GT410" s="163"/>
      <c r="GU410" s="163"/>
      <c r="GV410" s="163"/>
      <c r="GW410" s="163"/>
      <c r="GX410" s="163"/>
      <c r="GY410" s="163"/>
      <c r="GZ410" s="163"/>
      <c r="HA410" s="163"/>
      <c r="HB410" s="163"/>
      <c r="HC410" s="163"/>
      <c r="HD410" s="163"/>
      <c r="HE410" s="163"/>
      <c r="HF410" s="163"/>
    </row>
    <row r="411" spans="1:214" outlineLevel="1" x14ac:dyDescent="0.2">
      <c r="A411" s="163"/>
      <c r="B411" s="177" t="s">
        <v>249</v>
      </c>
      <c r="C411" s="177">
        <v>2014</v>
      </c>
      <c r="D411" s="163"/>
      <c r="E411" s="163" t="s">
        <v>142</v>
      </c>
      <c r="F411" s="163"/>
      <c r="G411" s="163"/>
      <c r="H411" s="163"/>
      <c r="I411" s="163"/>
      <c r="J411" s="195">
        <f>IF(AND(J$16=2017,$C411&lt;J$16),J$47/10,IF(J$16=$C411,J$47-SUM(J$404:J410),IF(J$16-$C411&lt;10,I411,0)))</f>
        <v>24737698.514209859</v>
      </c>
      <c r="K411" s="195">
        <f>IF(AND(K$16=2017,$C411&lt;K$16),K$47/10,IF(K$16=$C411,K$47-SUM(K$404:K410),IF(K$16-$C411&lt;10,J411,0)))</f>
        <v>24737698.514209859</v>
      </c>
      <c r="L411" s="195">
        <f>IF(AND(L$16=2017,$C411&lt;L$16),L$47/10,IF(L$16=$C411,L$47-SUM(L$404:L410),IF(L$16-$C411&lt;10,K411,0)))</f>
        <v>24737698.514209859</v>
      </c>
      <c r="M411" s="195">
        <f>IF(AND(M$16=2017,$C411&lt;M$16),M$47/10,IF(M$16=$C411,M$47-SUM(M$404:M410),IF(M$16-$C411&lt;10,L411,0)))</f>
        <v>24737698.514209859</v>
      </c>
      <c r="N411" s="195">
        <f>IF(AND(N$16=2017,$C411&lt;N$16),N$47/10,IF(N$16=$C411,N$47-SUM(N$404:N410),IF(N$16-$C411&lt;10,M411,0)))</f>
        <v>24737698.514209859</v>
      </c>
      <c r="O411" s="195">
        <f>IF(AND(O$16=2017,$C411&lt;O$16),O$47/10,IF(O$16=$C411,O$47-SUM(O$404:O410),IF(O$16-$C411&lt;10,N411,0)))</f>
        <v>24737698.514209859</v>
      </c>
      <c r="P411" s="195">
        <f>IF(AND(P$16=2017,$C411&lt;P$16),P$47/10,IF(P$16=$C411,P$47-SUM(P$404:P410),IF(P$16-$C411&lt;10,O411,0)))</f>
        <v>24737698.514209859</v>
      </c>
      <c r="Q411" s="195">
        <f>IF(AND(Q$16=2017,$C411&lt;Q$16),Q$47/10,IF(Q$16=$C411,Q$47-SUM(Q$404:Q410),IF(Q$16-$C411&lt;10,P411,0)))</f>
        <v>0</v>
      </c>
      <c r="R411" s="195">
        <f>IF(AND(R$16=2017,$C411&lt;R$16),R$47/10,IF(R$16=$C411,R$47-SUM(R$404:R410),IF(R$16-$C411&lt;10,Q411,0)))</f>
        <v>0</v>
      </c>
      <c r="S411" s="195">
        <f>IF(AND(S$16=2017,$C411&lt;S$16),S$47/10,IF(S$16=$C411,S$47-SUM(S$404:S410),IF(S$16-$C411&lt;10,R411,0)))</f>
        <v>0</v>
      </c>
      <c r="T411" s="195">
        <f>IF(AND(T$16=2017,$C411&lt;T$16),T$47/10,IF(T$16=$C411,T$47-SUM(T$404:T410),IF(T$16-$C411&lt;10,S411,0)))</f>
        <v>0</v>
      </c>
      <c r="U411" s="195">
        <f>IF(AND(U$16=2017,$C411&lt;U$16),U$47/10,IF(U$16=$C411,U$47-SUM(U$404:U410),IF(U$16-$C411&lt;10,T411,0)))</f>
        <v>0</v>
      </c>
      <c r="V411" s="195">
        <f>IF(AND(V$16=2017,$C411&lt;V$16),V$47/10,IF(V$16=$C411,V$47-SUM(V$404:V410),IF(V$16-$C411&lt;10,U411,0)))</f>
        <v>0</v>
      </c>
      <c r="W411" s="195">
        <f>IF(AND(W$16=2017,$C411&lt;W$16),W$47/10,IF(W$16=$C411,W$47-SUM(W$404:W410),IF(W$16-$C411&lt;10,V411,0)))</f>
        <v>0</v>
      </c>
      <c r="X411" s="195">
        <f>IF(AND(X$16=2017,$C411&lt;X$16),X$47/10,IF(X$16=$C411,X$47-SUM(X$404:X410),IF(X$16-$C411&lt;10,W411,0)))</f>
        <v>0</v>
      </c>
      <c r="Y411" s="163"/>
      <c r="Z411" s="163"/>
      <c r="AA411" s="163"/>
      <c r="AB411" s="163"/>
      <c r="AC411" s="163"/>
      <c r="AD411" s="163"/>
      <c r="AE411" s="163"/>
      <c r="AF411" s="163"/>
      <c r="AG411" s="163"/>
      <c r="AH411" s="163"/>
      <c r="AI411" s="163"/>
      <c r="AJ411" s="163"/>
      <c r="AK411" s="163"/>
      <c r="AL411" s="163"/>
      <c r="AM411" s="163"/>
      <c r="AN411" s="163"/>
      <c r="AO411" s="163"/>
      <c r="AP411" s="163"/>
      <c r="AQ411" s="163"/>
      <c r="AR411" s="163"/>
      <c r="AS411" s="163"/>
      <c r="AT411" s="163"/>
      <c r="AU411" s="163"/>
      <c r="AV411" s="163"/>
      <c r="AW411" s="163"/>
      <c r="AX411" s="163"/>
      <c r="AY411" s="163"/>
      <c r="AZ411" s="163"/>
      <c r="BA411" s="163"/>
      <c r="BB411" s="163"/>
      <c r="BC411" s="163"/>
      <c r="BD411" s="163"/>
      <c r="BE411" s="163"/>
      <c r="BF411" s="163"/>
      <c r="BG411" s="163"/>
      <c r="BH411" s="163"/>
      <c r="BI411" s="163"/>
      <c r="BJ411" s="163"/>
      <c r="BK411" s="163"/>
      <c r="BL411" s="163"/>
      <c r="BM411" s="163"/>
      <c r="BN411" s="163"/>
      <c r="BO411" s="163"/>
      <c r="BP411" s="163"/>
      <c r="BQ411" s="163"/>
      <c r="BR411" s="163"/>
      <c r="BS411" s="163"/>
      <c r="BT411" s="163"/>
      <c r="BU411" s="163"/>
      <c r="BV411" s="163"/>
      <c r="BW411" s="163"/>
      <c r="BX411" s="163"/>
      <c r="BY411" s="163"/>
      <c r="BZ411" s="163"/>
      <c r="CA411" s="163"/>
      <c r="CB411" s="163"/>
      <c r="CC411" s="163"/>
      <c r="CD411" s="163"/>
      <c r="CE411" s="163"/>
      <c r="CF411" s="163"/>
      <c r="CG411" s="163"/>
      <c r="CH411" s="163"/>
      <c r="CI411" s="163"/>
      <c r="CJ411" s="163"/>
      <c r="CK411" s="163"/>
      <c r="CL411" s="163"/>
      <c r="CM411" s="163"/>
      <c r="CN411" s="163"/>
      <c r="CO411" s="163"/>
      <c r="CP411" s="163"/>
      <c r="CQ411" s="163"/>
      <c r="CR411" s="163"/>
      <c r="CS411" s="163"/>
      <c r="CT411" s="163"/>
      <c r="CU411" s="163"/>
      <c r="CV411" s="163"/>
      <c r="CW411" s="163"/>
      <c r="CX411" s="163"/>
      <c r="CY411" s="163"/>
      <c r="CZ411" s="163"/>
      <c r="DA411" s="163"/>
      <c r="DB411" s="163"/>
      <c r="DC411" s="163"/>
      <c r="DD411" s="163"/>
      <c r="DE411" s="163"/>
      <c r="DF411" s="163"/>
      <c r="DG411" s="163"/>
      <c r="DH411" s="163"/>
      <c r="DI411" s="163"/>
      <c r="DJ411" s="163"/>
      <c r="DK411" s="163"/>
      <c r="DL411" s="163"/>
      <c r="DM411" s="163"/>
      <c r="DN411" s="163"/>
      <c r="DO411" s="163"/>
      <c r="DP411" s="163"/>
      <c r="DQ411" s="163"/>
      <c r="DR411" s="163"/>
      <c r="DS411" s="163"/>
      <c r="DT411" s="163"/>
      <c r="DU411" s="163"/>
      <c r="DV411" s="163"/>
      <c r="DW411" s="163"/>
      <c r="DX411" s="163"/>
      <c r="DY411" s="163"/>
      <c r="DZ411" s="163"/>
      <c r="EA411" s="163"/>
      <c r="EB411" s="163"/>
      <c r="EC411" s="163"/>
      <c r="ED411" s="163"/>
      <c r="EE411" s="163"/>
      <c r="EF411" s="163"/>
      <c r="EG411" s="163"/>
      <c r="EH411" s="163"/>
      <c r="EI411" s="163"/>
      <c r="EJ411" s="163"/>
      <c r="EK411" s="163"/>
      <c r="EL411" s="163"/>
      <c r="EM411" s="163"/>
      <c r="EN411" s="163"/>
      <c r="EO411" s="163"/>
      <c r="EP411" s="163"/>
      <c r="EQ411" s="163"/>
      <c r="ER411" s="163"/>
      <c r="ES411" s="163"/>
      <c r="ET411" s="163"/>
      <c r="EU411" s="163"/>
      <c r="EV411" s="163"/>
      <c r="EW411" s="163"/>
      <c r="EX411" s="163"/>
      <c r="EY411" s="163"/>
      <c r="EZ411" s="163"/>
      <c r="FA411" s="163"/>
      <c r="FB411" s="163"/>
      <c r="FC411" s="163"/>
      <c r="FD411" s="163"/>
      <c r="FE411" s="163"/>
      <c r="FF411" s="163"/>
      <c r="FG411" s="163"/>
      <c r="FH411" s="163"/>
      <c r="FI411" s="163"/>
      <c r="FJ411" s="163"/>
      <c r="FK411" s="163"/>
      <c r="FL411" s="163"/>
      <c r="FM411" s="163"/>
      <c r="FN411" s="163"/>
      <c r="FO411" s="163"/>
      <c r="FP411" s="163"/>
      <c r="FQ411" s="163"/>
      <c r="FR411" s="163"/>
      <c r="FS411" s="163"/>
      <c r="FT411" s="163"/>
      <c r="FU411" s="163"/>
      <c r="FV411" s="163"/>
      <c r="FW411" s="163"/>
      <c r="FX411" s="163"/>
      <c r="FY411" s="163"/>
      <c r="FZ411" s="163"/>
      <c r="GA411" s="163"/>
      <c r="GB411" s="163"/>
      <c r="GC411" s="163"/>
      <c r="GD411" s="163"/>
      <c r="GE411" s="163"/>
      <c r="GF411" s="163"/>
      <c r="GG411" s="163"/>
      <c r="GH411" s="163"/>
      <c r="GI411" s="163"/>
      <c r="GJ411" s="163"/>
      <c r="GK411" s="163"/>
      <c r="GL411" s="163"/>
      <c r="GM411" s="163"/>
      <c r="GN411" s="163"/>
      <c r="GO411" s="163"/>
      <c r="GP411" s="163"/>
      <c r="GQ411" s="163"/>
      <c r="GR411" s="163"/>
      <c r="GS411" s="163"/>
      <c r="GT411" s="163"/>
      <c r="GU411" s="163"/>
      <c r="GV411" s="163"/>
      <c r="GW411" s="163"/>
      <c r="GX411" s="163"/>
      <c r="GY411" s="163"/>
      <c r="GZ411" s="163"/>
      <c r="HA411" s="163"/>
      <c r="HB411" s="163"/>
      <c r="HC411" s="163"/>
      <c r="HD411" s="163"/>
      <c r="HE411" s="163"/>
      <c r="HF411" s="163"/>
    </row>
    <row r="412" spans="1:214" outlineLevel="1" x14ac:dyDescent="0.2">
      <c r="A412" s="163"/>
      <c r="B412" s="177" t="s">
        <v>249</v>
      </c>
      <c r="C412" s="173">
        <v>2015</v>
      </c>
      <c r="D412" s="163"/>
      <c r="E412" s="163" t="s">
        <v>142</v>
      </c>
      <c r="F412" s="163"/>
      <c r="G412" s="163"/>
      <c r="H412" s="163"/>
      <c r="I412" s="163"/>
      <c r="J412" s="195">
        <f>IF(AND(J$16=2017,$C412&lt;J$16),J$47/10,IF(J$16=$C412,J$47-SUM(J$404:J411),IF(J$16-$C412&lt;10,I412,0)))</f>
        <v>24737698.514209859</v>
      </c>
      <c r="K412" s="195">
        <f>IF(AND(K$16=2017,$C412&lt;K$16),K$47/10,IF(K$16=$C412,K$47-SUM(K$404:K411),IF(K$16-$C412&lt;10,J412,0)))</f>
        <v>24737698.514209859</v>
      </c>
      <c r="L412" s="195">
        <f>IF(AND(L$16=2017,$C412&lt;L$16),L$47/10,IF(L$16=$C412,L$47-SUM(L$404:L411),IF(L$16-$C412&lt;10,K412,0)))</f>
        <v>24737698.514209859</v>
      </c>
      <c r="M412" s="195">
        <f>IF(AND(M$16=2017,$C412&lt;M$16),M$47/10,IF(M$16=$C412,M$47-SUM(M$404:M411),IF(M$16-$C412&lt;10,L412,0)))</f>
        <v>24737698.514209859</v>
      </c>
      <c r="N412" s="195">
        <f>IF(AND(N$16=2017,$C412&lt;N$16),N$47/10,IF(N$16=$C412,N$47-SUM(N$404:N411),IF(N$16-$C412&lt;10,M412,0)))</f>
        <v>24737698.514209859</v>
      </c>
      <c r="O412" s="195">
        <f>IF(AND(O$16=2017,$C412&lt;O$16),O$47/10,IF(O$16=$C412,O$47-SUM(O$404:O411),IF(O$16-$C412&lt;10,N412,0)))</f>
        <v>24737698.514209859</v>
      </c>
      <c r="P412" s="195">
        <f>IF(AND(P$16=2017,$C412&lt;P$16),P$47/10,IF(P$16=$C412,P$47-SUM(P$404:P411),IF(P$16-$C412&lt;10,O412,0)))</f>
        <v>24737698.514209859</v>
      </c>
      <c r="Q412" s="195">
        <f>IF(AND(Q$16=2017,$C412&lt;Q$16),Q$47/10,IF(Q$16=$C412,Q$47-SUM(Q$404:Q411),IF(Q$16-$C412&lt;10,P412,0)))</f>
        <v>24737698.514209859</v>
      </c>
      <c r="R412" s="195">
        <f>IF(AND(R$16=2017,$C412&lt;R$16),R$47/10,IF(R$16=$C412,R$47-SUM(R$404:R411),IF(R$16-$C412&lt;10,Q412,0)))</f>
        <v>0</v>
      </c>
      <c r="S412" s="195">
        <f>IF(AND(S$16=2017,$C412&lt;S$16),S$47/10,IF(S$16=$C412,S$47-SUM(S$404:S411),IF(S$16-$C412&lt;10,R412,0)))</f>
        <v>0</v>
      </c>
      <c r="T412" s="195">
        <f>IF(AND(T$16=2017,$C412&lt;T$16),T$47/10,IF(T$16=$C412,T$47-SUM(T$404:T411),IF(T$16-$C412&lt;10,S412,0)))</f>
        <v>0</v>
      </c>
      <c r="U412" s="195">
        <f>IF(AND(U$16=2017,$C412&lt;U$16),U$47/10,IF(U$16=$C412,U$47-SUM(U$404:U411),IF(U$16-$C412&lt;10,T412,0)))</f>
        <v>0</v>
      </c>
      <c r="V412" s="195">
        <f>IF(AND(V$16=2017,$C412&lt;V$16),V$47/10,IF(V$16=$C412,V$47-SUM(V$404:V411),IF(V$16-$C412&lt;10,U412,0)))</f>
        <v>0</v>
      </c>
      <c r="W412" s="195">
        <f>IF(AND(W$16=2017,$C412&lt;W$16),W$47/10,IF(W$16=$C412,W$47-SUM(W$404:W411),IF(W$16-$C412&lt;10,V412,0)))</f>
        <v>0</v>
      </c>
      <c r="X412" s="195">
        <f>IF(AND(X$16=2017,$C412&lt;X$16),X$47/10,IF(X$16=$C412,X$47-SUM(X$404:X411),IF(X$16-$C412&lt;10,W412,0)))</f>
        <v>0</v>
      </c>
      <c r="Y412" s="163"/>
      <c r="Z412" s="163"/>
      <c r="AA412" s="163"/>
      <c r="AB412" s="163"/>
      <c r="AC412" s="163"/>
      <c r="AD412" s="163"/>
      <c r="AE412" s="163"/>
      <c r="AF412" s="163"/>
      <c r="AG412" s="163"/>
      <c r="AH412" s="163"/>
      <c r="AI412" s="163"/>
      <c r="AJ412" s="163"/>
      <c r="AK412" s="163"/>
      <c r="AL412" s="163"/>
      <c r="AM412" s="163"/>
      <c r="AN412" s="163"/>
      <c r="AO412" s="163"/>
      <c r="AP412" s="163"/>
      <c r="AQ412" s="163"/>
      <c r="AR412" s="163"/>
      <c r="AS412" s="163"/>
      <c r="AT412" s="163"/>
      <c r="AU412" s="163"/>
      <c r="AV412" s="163"/>
      <c r="AW412" s="163"/>
      <c r="AX412" s="163"/>
      <c r="AY412" s="163"/>
      <c r="AZ412" s="163"/>
      <c r="BA412" s="163"/>
      <c r="BB412" s="163"/>
      <c r="BC412" s="163"/>
      <c r="BD412" s="163"/>
      <c r="BE412" s="163"/>
      <c r="BF412" s="163"/>
      <c r="BG412" s="163"/>
      <c r="BH412" s="163"/>
      <c r="BI412" s="163"/>
      <c r="BJ412" s="163"/>
      <c r="BK412" s="163"/>
      <c r="BL412" s="163"/>
      <c r="BM412" s="163"/>
      <c r="BN412" s="163"/>
      <c r="BO412" s="163"/>
      <c r="BP412" s="163"/>
      <c r="BQ412" s="163"/>
      <c r="BR412" s="163"/>
      <c r="BS412" s="163"/>
      <c r="BT412" s="163"/>
      <c r="BU412" s="163"/>
      <c r="BV412" s="163"/>
      <c r="BW412" s="163"/>
      <c r="BX412" s="163"/>
      <c r="BY412" s="163"/>
      <c r="BZ412" s="163"/>
      <c r="CA412" s="163"/>
      <c r="CB412" s="163"/>
      <c r="CC412" s="163"/>
      <c r="CD412" s="163"/>
      <c r="CE412" s="163"/>
      <c r="CF412" s="163"/>
      <c r="CG412" s="163"/>
      <c r="CH412" s="163"/>
      <c r="CI412" s="163"/>
      <c r="CJ412" s="163"/>
      <c r="CK412" s="163"/>
      <c r="CL412" s="163"/>
      <c r="CM412" s="163"/>
      <c r="CN412" s="163"/>
      <c r="CO412" s="163"/>
      <c r="CP412" s="163"/>
      <c r="CQ412" s="163"/>
      <c r="CR412" s="163"/>
      <c r="CS412" s="163"/>
      <c r="CT412" s="163"/>
      <c r="CU412" s="163"/>
      <c r="CV412" s="163"/>
      <c r="CW412" s="163"/>
      <c r="CX412" s="163"/>
      <c r="CY412" s="163"/>
      <c r="CZ412" s="163"/>
      <c r="DA412" s="163"/>
      <c r="DB412" s="163"/>
      <c r="DC412" s="163"/>
      <c r="DD412" s="163"/>
      <c r="DE412" s="163"/>
      <c r="DF412" s="163"/>
      <c r="DG412" s="163"/>
      <c r="DH412" s="163"/>
      <c r="DI412" s="163"/>
      <c r="DJ412" s="163"/>
      <c r="DK412" s="163"/>
      <c r="DL412" s="163"/>
      <c r="DM412" s="163"/>
      <c r="DN412" s="163"/>
      <c r="DO412" s="163"/>
      <c r="DP412" s="163"/>
      <c r="DQ412" s="163"/>
      <c r="DR412" s="163"/>
      <c r="DS412" s="163"/>
      <c r="DT412" s="163"/>
      <c r="DU412" s="163"/>
      <c r="DV412" s="163"/>
      <c r="DW412" s="163"/>
      <c r="DX412" s="163"/>
      <c r="DY412" s="163"/>
      <c r="DZ412" s="163"/>
      <c r="EA412" s="163"/>
      <c r="EB412" s="163"/>
      <c r="EC412" s="163"/>
      <c r="ED412" s="163"/>
      <c r="EE412" s="163"/>
      <c r="EF412" s="163"/>
      <c r="EG412" s="163"/>
      <c r="EH412" s="163"/>
      <c r="EI412" s="163"/>
      <c r="EJ412" s="163"/>
      <c r="EK412" s="163"/>
      <c r="EL412" s="163"/>
      <c r="EM412" s="163"/>
      <c r="EN412" s="163"/>
      <c r="EO412" s="163"/>
      <c r="EP412" s="163"/>
      <c r="EQ412" s="163"/>
      <c r="ER412" s="163"/>
      <c r="ES412" s="163"/>
      <c r="ET412" s="163"/>
      <c r="EU412" s="163"/>
      <c r="EV412" s="163"/>
      <c r="EW412" s="163"/>
      <c r="EX412" s="163"/>
      <c r="EY412" s="163"/>
      <c r="EZ412" s="163"/>
      <c r="FA412" s="163"/>
      <c r="FB412" s="163"/>
      <c r="FC412" s="163"/>
      <c r="FD412" s="163"/>
      <c r="FE412" s="163"/>
      <c r="FF412" s="163"/>
      <c r="FG412" s="163"/>
      <c r="FH412" s="163"/>
      <c r="FI412" s="163"/>
      <c r="FJ412" s="163"/>
      <c r="FK412" s="163"/>
      <c r="FL412" s="163"/>
      <c r="FM412" s="163"/>
      <c r="FN412" s="163"/>
      <c r="FO412" s="163"/>
      <c r="FP412" s="163"/>
      <c r="FQ412" s="163"/>
      <c r="FR412" s="163"/>
      <c r="FS412" s="163"/>
      <c r="FT412" s="163"/>
      <c r="FU412" s="163"/>
      <c r="FV412" s="163"/>
      <c r="FW412" s="163"/>
      <c r="FX412" s="163"/>
      <c r="FY412" s="163"/>
      <c r="FZ412" s="163"/>
      <c r="GA412" s="163"/>
      <c r="GB412" s="163"/>
      <c r="GC412" s="163"/>
      <c r="GD412" s="163"/>
      <c r="GE412" s="163"/>
      <c r="GF412" s="163"/>
      <c r="GG412" s="163"/>
      <c r="GH412" s="163"/>
      <c r="GI412" s="163"/>
      <c r="GJ412" s="163"/>
      <c r="GK412" s="163"/>
      <c r="GL412" s="163"/>
      <c r="GM412" s="163"/>
      <c r="GN412" s="163"/>
      <c r="GO412" s="163"/>
      <c r="GP412" s="163"/>
      <c r="GQ412" s="163"/>
      <c r="GR412" s="163"/>
      <c r="GS412" s="163"/>
      <c r="GT412" s="163"/>
      <c r="GU412" s="163"/>
      <c r="GV412" s="163"/>
      <c r="GW412" s="163"/>
      <c r="GX412" s="163"/>
      <c r="GY412" s="163"/>
      <c r="GZ412" s="163"/>
      <c r="HA412" s="163"/>
      <c r="HB412" s="163"/>
      <c r="HC412" s="163"/>
      <c r="HD412" s="163"/>
      <c r="HE412" s="163"/>
      <c r="HF412" s="163"/>
    </row>
    <row r="413" spans="1:214" outlineLevel="1" x14ac:dyDescent="0.2">
      <c r="A413" s="163"/>
      <c r="B413" s="177" t="s">
        <v>249</v>
      </c>
      <c r="C413" s="177">
        <v>2016</v>
      </c>
      <c r="D413" s="163"/>
      <c r="E413" s="163" t="s">
        <v>142</v>
      </c>
      <c r="F413" s="163"/>
      <c r="G413" s="163"/>
      <c r="H413" s="163"/>
      <c r="I413" s="163"/>
      <c r="J413" s="195">
        <f>IF(AND(J$16=2017,$C413&lt;J$16),J$47/10,IF(J$16=$C413,J$47-SUM(J$404:J412),IF(J$16-$C413&lt;10,I413,0)))</f>
        <v>24737698.514209859</v>
      </c>
      <c r="K413" s="195">
        <f>IF(AND(K$16=2017,$C413&lt;K$16),K$47/10,IF(K$16=$C413,K$47-SUM(K$404:K412),IF(K$16-$C413&lt;10,J413,0)))</f>
        <v>24737698.514209859</v>
      </c>
      <c r="L413" s="195">
        <f>IF(AND(L$16=2017,$C413&lt;L$16),L$47/10,IF(L$16=$C413,L$47-SUM(L$404:L412),IF(L$16-$C413&lt;10,K413,0)))</f>
        <v>24737698.514209859</v>
      </c>
      <c r="M413" s="195">
        <f>IF(AND(M$16=2017,$C413&lt;M$16),M$47/10,IF(M$16=$C413,M$47-SUM(M$404:M412),IF(M$16-$C413&lt;10,L413,0)))</f>
        <v>24737698.514209859</v>
      </c>
      <c r="N413" s="195">
        <f>IF(AND(N$16=2017,$C413&lt;N$16),N$47/10,IF(N$16=$C413,N$47-SUM(N$404:N412),IF(N$16-$C413&lt;10,M413,0)))</f>
        <v>24737698.514209859</v>
      </c>
      <c r="O413" s="195">
        <f>IF(AND(O$16=2017,$C413&lt;O$16),O$47/10,IF(O$16=$C413,O$47-SUM(O$404:O412),IF(O$16-$C413&lt;10,N413,0)))</f>
        <v>24737698.514209859</v>
      </c>
      <c r="P413" s="195">
        <f>IF(AND(P$16=2017,$C413&lt;P$16),P$47/10,IF(P$16=$C413,P$47-SUM(P$404:P412),IF(P$16-$C413&lt;10,O413,0)))</f>
        <v>24737698.514209859</v>
      </c>
      <c r="Q413" s="195">
        <f>IF(AND(Q$16=2017,$C413&lt;Q$16),Q$47/10,IF(Q$16=$C413,Q$47-SUM(Q$404:Q412),IF(Q$16-$C413&lt;10,P413,0)))</f>
        <v>24737698.514209859</v>
      </c>
      <c r="R413" s="195">
        <f>IF(AND(R$16=2017,$C413&lt;R$16),R$47/10,IF(R$16=$C413,R$47-SUM(R$404:R412),IF(R$16-$C413&lt;10,Q413,0)))</f>
        <v>24737698.514209859</v>
      </c>
      <c r="S413" s="195">
        <f>IF(AND(S$16=2017,$C413&lt;S$16),S$47/10,IF(S$16=$C413,S$47-SUM(S$404:S412),IF(S$16-$C413&lt;10,R413,0)))</f>
        <v>0</v>
      </c>
      <c r="T413" s="195">
        <f>IF(AND(T$16=2017,$C413&lt;T$16),T$47/10,IF(T$16=$C413,T$47-SUM(T$404:T412),IF(T$16-$C413&lt;10,S413,0)))</f>
        <v>0</v>
      </c>
      <c r="U413" s="195">
        <f>IF(AND(U$16=2017,$C413&lt;U$16),U$47/10,IF(U$16=$C413,U$47-SUM(U$404:U412),IF(U$16-$C413&lt;10,T413,0)))</f>
        <v>0</v>
      </c>
      <c r="V413" s="195">
        <f>IF(AND(V$16=2017,$C413&lt;V$16),V$47/10,IF(V$16=$C413,V$47-SUM(V$404:V412),IF(V$16-$C413&lt;10,U413,0)))</f>
        <v>0</v>
      </c>
      <c r="W413" s="195">
        <f>IF(AND(W$16=2017,$C413&lt;W$16),W$47/10,IF(W$16=$C413,W$47-SUM(W$404:W412),IF(W$16-$C413&lt;10,V413,0)))</f>
        <v>0</v>
      </c>
      <c r="X413" s="195">
        <f>IF(AND(X$16=2017,$C413&lt;X$16),X$47/10,IF(X$16=$C413,X$47-SUM(X$404:X412),IF(X$16-$C413&lt;10,W413,0)))</f>
        <v>0</v>
      </c>
      <c r="Y413" s="163"/>
      <c r="Z413" s="163"/>
      <c r="AA413" s="163"/>
      <c r="AB413" s="163"/>
      <c r="AC413" s="163"/>
      <c r="AD413" s="163"/>
      <c r="AE413" s="163"/>
      <c r="AF413" s="163"/>
      <c r="AG413" s="163"/>
      <c r="AH413" s="163"/>
      <c r="AI413" s="163"/>
      <c r="AJ413" s="163"/>
      <c r="AK413" s="163"/>
      <c r="AL413" s="163"/>
      <c r="AM413" s="163"/>
      <c r="AN413" s="163"/>
      <c r="AO413" s="163"/>
      <c r="AP413" s="163"/>
      <c r="AQ413" s="163"/>
      <c r="AR413" s="163"/>
      <c r="AS413" s="163"/>
      <c r="AT413" s="163"/>
      <c r="AU413" s="163"/>
      <c r="AV413" s="163"/>
      <c r="AW413" s="163"/>
      <c r="AX413" s="163"/>
      <c r="AY413" s="163"/>
      <c r="AZ413" s="163"/>
      <c r="BA413" s="163"/>
      <c r="BB413" s="163"/>
      <c r="BC413" s="163"/>
      <c r="BD413" s="163"/>
      <c r="BE413" s="163"/>
      <c r="BF413" s="163"/>
      <c r="BG413" s="163"/>
      <c r="BH413" s="163"/>
      <c r="BI413" s="163"/>
      <c r="BJ413" s="163"/>
      <c r="BK413" s="163"/>
      <c r="BL413" s="163"/>
      <c r="BM413" s="163"/>
      <c r="BN413" s="163"/>
      <c r="BO413" s="163"/>
      <c r="BP413" s="163"/>
      <c r="BQ413" s="163"/>
      <c r="BR413" s="163"/>
      <c r="BS413" s="163"/>
      <c r="BT413" s="163"/>
      <c r="BU413" s="163"/>
      <c r="BV413" s="163"/>
      <c r="BW413" s="163"/>
      <c r="BX413" s="163"/>
      <c r="BY413" s="163"/>
      <c r="BZ413" s="163"/>
      <c r="CA413" s="163"/>
      <c r="CB413" s="163"/>
      <c r="CC413" s="163"/>
      <c r="CD413" s="163"/>
      <c r="CE413" s="163"/>
      <c r="CF413" s="163"/>
      <c r="CG413" s="163"/>
      <c r="CH413" s="163"/>
      <c r="CI413" s="163"/>
      <c r="CJ413" s="163"/>
      <c r="CK413" s="163"/>
      <c r="CL413" s="163"/>
      <c r="CM413" s="163"/>
      <c r="CN413" s="163"/>
      <c r="CO413" s="163"/>
      <c r="CP413" s="163"/>
      <c r="CQ413" s="163"/>
      <c r="CR413" s="163"/>
      <c r="CS413" s="163"/>
      <c r="CT413" s="163"/>
      <c r="CU413" s="163"/>
      <c r="CV413" s="163"/>
      <c r="CW413" s="163"/>
      <c r="CX413" s="163"/>
      <c r="CY413" s="163"/>
      <c r="CZ413" s="163"/>
      <c r="DA413" s="163"/>
      <c r="DB413" s="163"/>
      <c r="DC413" s="163"/>
      <c r="DD413" s="163"/>
      <c r="DE413" s="163"/>
      <c r="DF413" s="163"/>
      <c r="DG413" s="163"/>
      <c r="DH413" s="163"/>
      <c r="DI413" s="163"/>
      <c r="DJ413" s="163"/>
      <c r="DK413" s="163"/>
      <c r="DL413" s="163"/>
      <c r="DM413" s="163"/>
      <c r="DN413" s="163"/>
      <c r="DO413" s="163"/>
      <c r="DP413" s="163"/>
      <c r="DQ413" s="163"/>
      <c r="DR413" s="163"/>
      <c r="DS413" s="163"/>
      <c r="DT413" s="163"/>
      <c r="DU413" s="163"/>
      <c r="DV413" s="163"/>
      <c r="DW413" s="163"/>
      <c r="DX413" s="163"/>
      <c r="DY413" s="163"/>
      <c r="DZ413" s="163"/>
      <c r="EA413" s="163"/>
      <c r="EB413" s="163"/>
      <c r="EC413" s="163"/>
      <c r="ED413" s="163"/>
      <c r="EE413" s="163"/>
      <c r="EF413" s="163"/>
      <c r="EG413" s="163"/>
      <c r="EH413" s="163"/>
      <c r="EI413" s="163"/>
      <c r="EJ413" s="163"/>
      <c r="EK413" s="163"/>
      <c r="EL413" s="163"/>
      <c r="EM413" s="163"/>
      <c r="EN413" s="163"/>
      <c r="EO413" s="163"/>
      <c r="EP413" s="163"/>
      <c r="EQ413" s="163"/>
      <c r="ER413" s="163"/>
      <c r="ES413" s="163"/>
      <c r="ET413" s="163"/>
      <c r="EU413" s="163"/>
      <c r="EV413" s="163"/>
      <c r="EW413" s="163"/>
      <c r="EX413" s="163"/>
      <c r="EY413" s="163"/>
      <c r="EZ413" s="163"/>
      <c r="FA413" s="163"/>
      <c r="FB413" s="163"/>
      <c r="FC413" s="163"/>
      <c r="FD413" s="163"/>
      <c r="FE413" s="163"/>
      <c r="FF413" s="163"/>
      <c r="FG413" s="163"/>
      <c r="FH413" s="163"/>
      <c r="FI413" s="163"/>
      <c r="FJ413" s="163"/>
      <c r="FK413" s="163"/>
      <c r="FL413" s="163"/>
      <c r="FM413" s="163"/>
      <c r="FN413" s="163"/>
      <c r="FO413" s="163"/>
      <c r="FP413" s="163"/>
      <c r="FQ413" s="163"/>
      <c r="FR413" s="163"/>
      <c r="FS413" s="163"/>
      <c r="FT413" s="163"/>
      <c r="FU413" s="163"/>
      <c r="FV413" s="163"/>
      <c r="FW413" s="163"/>
      <c r="FX413" s="163"/>
      <c r="FY413" s="163"/>
      <c r="FZ413" s="163"/>
      <c r="GA413" s="163"/>
      <c r="GB413" s="163"/>
      <c r="GC413" s="163"/>
      <c r="GD413" s="163"/>
      <c r="GE413" s="163"/>
      <c r="GF413" s="163"/>
      <c r="GG413" s="163"/>
      <c r="GH413" s="163"/>
      <c r="GI413" s="163"/>
      <c r="GJ413" s="163"/>
      <c r="GK413" s="163"/>
      <c r="GL413" s="163"/>
      <c r="GM413" s="163"/>
      <c r="GN413" s="163"/>
      <c r="GO413" s="163"/>
      <c r="GP413" s="163"/>
      <c r="GQ413" s="163"/>
      <c r="GR413" s="163"/>
      <c r="GS413" s="163"/>
      <c r="GT413" s="163"/>
      <c r="GU413" s="163"/>
      <c r="GV413" s="163"/>
      <c r="GW413" s="163"/>
      <c r="GX413" s="163"/>
      <c r="GY413" s="163"/>
      <c r="GZ413" s="163"/>
      <c r="HA413" s="163"/>
      <c r="HB413" s="163"/>
      <c r="HC413" s="163"/>
      <c r="HD413" s="163"/>
      <c r="HE413" s="163"/>
      <c r="HF413" s="163"/>
    </row>
    <row r="414" spans="1:214" outlineLevel="1" x14ac:dyDescent="0.2">
      <c r="A414" s="163"/>
      <c r="B414" s="177" t="s">
        <v>249</v>
      </c>
      <c r="C414" s="173">
        <v>2017</v>
      </c>
      <c r="D414" s="163"/>
      <c r="E414" s="163" t="s">
        <v>142</v>
      </c>
      <c r="F414" s="163"/>
      <c r="G414" s="163"/>
      <c r="H414" s="163"/>
      <c r="I414" s="163"/>
      <c r="J414" s="195">
        <f>IF(AND(J$16=2017,$C414&lt;J$16),J$47/10,IF(J$16=$C414,J$47-SUM(J$404:J413),IF(J$16-$C414&lt;10,I414,0)))</f>
        <v>24737698.514209837</v>
      </c>
      <c r="K414" s="195">
        <f>IF(AND(K$16=2017,$C414&lt;K$16),K$47/10,IF(K$16=$C414,K$47-SUM(K$404:K413),IF(K$16-$C414&lt;10,J414,0)))</f>
        <v>24737698.514209837</v>
      </c>
      <c r="L414" s="195">
        <f>IF(AND(L$16=2017,$C414&lt;L$16),L$47/10,IF(L$16=$C414,L$47-SUM(L$404:L413),IF(L$16-$C414&lt;10,K414,0)))</f>
        <v>24737698.514209837</v>
      </c>
      <c r="M414" s="195">
        <f>IF(AND(M$16=2017,$C414&lt;M$16),M$47/10,IF(M$16=$C414,M$47-SUM(M$404:M413),IF(M$16-$C414&lt;10,L414,0)))</f>
        <v>24737698.514209837</v>
      </c>
      <c r="N414" s="195">
        <f>IF(AND(N$16=2017,$C414&lt;N$16),N$47/10,IF(N$16=$C414,N$47-SUM(N$404:N413),IF(N$16-$C414&lt;10,M414,0)))</f>
        <v>24737698.514209837</v>
      </c>
      <c r="O414" s="195">
        <f>IF(AND(O$16=2017,$C414&lt;O$16),O$47/10,IF(O$16=$C414,O$47-SUM(O$404:O413),IF(O$16-$C414&lt;10,N414,0)))</f>
        <v>24737698.514209837</v>
      </c>
      <c r="P414" s="195">
        <f>IF(AND(P$16=2017,$C414&lt;P$16),P$47/10,IF(P$16=$C414,P$47-SUM(P$404:P413),IF(P$16-$C414&lt;10,O414,0)))</f>
        <v>24737698.514209837</v>
      </c>
      <c r="Q414" s="195">
        <f>IF(AND(Q$16=2017,$C414&lt;Q$16),Q$47/10,IF(Q$16=$C414,Q$47-SUM(Q$404:Q413),IF(Q$16-$C414&lt;10,P414,0)))</f>
        <v>24737698.514209837</v>
      </c>
      <c r="R414" s="195">
        <f>IF(AND(R$16=2017,$C414&lt;R$16),R$47/10,IF(R$16=$C414,R$47-SUM(R$404:R413),IF(R$16-$C414&lt;10,Q414,0)))</f>
        <v>24737698.514209837</v>
      </c>
      <c r="S414" s="195">
        <f>IF(AND(S$16=2017,$C414&lt;S$16),S$47/10,IF(S$16=$C414,S$47-SUM(S$404:S413),IF(S$16-$C414&lt;10,R414,0)))</f>
        <v>24737698.514209837</v>
      </c>
      <c r="T414" s="195">
        <f>IF(AND(T$16=2017,$C414&lt;T$16),T$47/10,IF(T$16=$C414,T$47-SUM(T$404:T413),IF(T$16-$C414&lt;10,S414,0)))</f>
        <v>0</v>
      </c>
      <c r="U414" s="195">
        <f>IF(AND(U$16=2017,$C414&lt;U$16),U$47/10,IF(U$16=$C414,U$47-SUM(U$404:U413),IF(U$16-$C414&lt;10,T414,0)))</f>
        <v>0</v>
      </c>
      <c r="V414" s="195">
        <f>IF(AND(V$16=2017,$C414&lt;V$16),V$47/10,IF(V$16=$C414,V$47-SUM(V$404:V413),IF(V$16-$C414&lt;10,U414,0)))</f>
        <v>0</v>
      </c>
      <c r="W414" s="195">
        <f>IF(AND(W$16=2017,$C414&lt;W$16),W$47/10,IF(W$16=$C414,W$47-SUM(W$404:W413),IF(W$16-$C414&lt;10,V414,0)))</f>
        <v>0</v>
      </c>
      <c r="X414" s="195">
        <f>IF(AND(X$16=2017,$C414&lt;X$16),X$47/10,IF(X$16=$C414,X$47-SUM(X$404:X413),IF(X$16-$C414&lt;10,W414,0)))</f>
        <v>0</v>
      </c>
      <c r="Y414" s="163"/>
      <c r="Z414" s="163"/>
      <c r="AA414" s="163"/>
      <c r="AB414" s="163"/>
      <c r="AC414" s="163"/>
      <c r="AD414" s="163"/>
      <c r="AE414" s="163"/>
      <c r="AF414" s="163"/>
      <c r="AG414" s="163"/>
      <c r="AH414" s="163"/>
      <c r="AI414" s="163"/>
      <c r="AJ414" s="163"/>
      <c r="AK414" s="163"/>
      <c r="AL414" s="163"/>
      <c r="AM414" s="163"/>
      <c r="AN414" s="163"/>
      <c r="AO414" s="163"/>
      <c r="AP414" s="163"/>
      <c r="AQ414" s="163"/>
      <c r="AR414" s="163"/>
      <c r="AS414" s="163"/>
      <c r="AT414" s="163"/>
      <c r="AU414" s="163"/>
      <c r="AV414" s="163"/>
      <c r="AW414" s="163"/>
      <c r="AX414" s="163"/>
      <c r="AY414" s="163"/>
      <c r="AZ414" s="163"/>
      <c r="BA414" s="163"/>
      <c r="BB414" s="163"/>
      <c r="BC414" s="163"/>
      <c r="BD414" s="163"/>
      <c r="BE414" s="163"/>
      <c r="BF414" s="163"/>
      <c r="BG414" s="163"/>
      <c r="BH414" s="163"/>
      <c r="BI414" s="163"/>
      <c r="BJ414" s="163"/>
      <c r="BK414" s="163"/>
      <c r="BL414" s="163"/>
      <c r="BM414" s="163"/>
      <c r="BN414" s="163"/>
      <c r="BO414" s="163"/>
      <c r="BP414" s="163"/>
      <c r="BQ414" s="163"/>
      <c r="BR414" s="163"/>
      <c r="BS414" s="163"/>
      <c r="BT414" s="163"/>
      <c r="BU414" s="163"/>
      <c r="BV414" s="163"/>
      <c r="BW414" s="163"/>
      <c r="BX414" s="163"/>
      <c r="BY414" s="163"/>
      <c r="BZ414" s="163"/>
      <c r="CA414" s="163"/>
      <c r="CB414" s="163"/>
      <c r="CC414" s="163"/>
      <c r="CD414" s="163"/>
      <c r="CE414" s="163"/>
      <c r="CF414" s="163"/>
      <c r="CG414" s="163"/>
      <c r="CH414" s="163"/>
      <c r="CI414" s="163"/>
      <c r="CJ414" s="163"/>
      <c r="CK414" s="163"/>
      <c r="CL414" s="163"/>
      <c r="CM414" s="163"/>
      <c r="CN414" s="163"/>
      <c r="CO414" s="163"/>
      <c r="CP414" s="163"/>
      <c r="CQ414" s="163"/>
      <c r="CR414" s="163"/>
      <c r="CS414" s="163"/>
      <c r="CT414" s="163"/>
      <c r="CU414" s="163"/>
      <c r="CV414" s="163"/>
      <c r="CW414" s="163"/>
      <c r="CX414" s="163"/>
      <c r="CY414" s="163"/>
      <c r="CZ414" s="163"/>
      <c r="DA414" s="163"/>
      <c r="DB414" s="163"/>
      <c r="DC414" s="163"/>
      <c r="DD414" s="163"/>
      <c r="DE414" s="163"/>
      <c r="DF414" s="163"/>
      <c r="DG414" s="163"/>
      <c r="DH414" s="163"/>
      <c r="DI414" s="163"/>
      <c r="DJ414" s="163"/>
      <c r="DK414" s="163"/>
      <c r="DL414" s="163"/>
      <c r="DM414" s="163"/>
      <c r="DN414" s="163"/>
      <c r="DO414" s="163"/>
      <c r="DP414" s="163"/>
      <c r="DQ414" s="163"/>
      <c r="DR414" s="163"/>
      <c r="DS414" s="163"/>
      <c r="DT414" s="163"/>
      <c r="DU414" s="163"/>
      <c r="DV414" s="163"/>
      <c r="DW414" s="163"/>
      <c r="DX414" s="163"/>
      <c r="DY414" s="163"/>
      <c r="DZ414" s="163"/>
      <c r="EA414" s="163"/>
      <c r="EB414" s="163"/>
      <c r="EC414" s="163"/>
      <c r="ED414" s="163"/>
      <c r="EE414" s="163"/>
      <c r="EF414" s="163"/>
      <c r="EG414" s="163"/>
      <c r="EH414" s="163"/>
      <c r="EI414" s="163"/>
      <c r="EJ414" s="163"/>
      <c r="EK414" s="163"/>
      <c r="EL414" s="163"/>
      <c r="EM414" s="163"/>
      <c r="EN414" s="163"/>
      <c r="EO414" s="163"/>
      <c r="EP414" s="163"/>
      <c r="EQ414" s="163"/>
      <c r="ER414" s="163"/>
      <c r="ES414" s="163"/>
      <c r="ET414" s="163"/>
      <c r="EU414" s="163"/>
      <c r="EV414" s="163"/>
      <c r="EW414" s="163"/>
      <c r="EX414" s="163"/>
      <c r="EY414" s="163"/>
      <c r="EZ414" s="163"/>
      <c r="FA414" s="163"/>
      <c r="FB414" s="163"/>
      <c r="FC414" s="163"/>
      <c r="FD414" s="163"/>
      <c r="FE414" s="163"/>
      <c r="FF414" s="163"/>
      <c r="FG414" s="163"/>
      <c r="FH414" s="163"/>
      <c r="FI414" s="163"/>
      <c r="FJ414" s="163"/>
      <c r="FK414" s="163"/>
      <c r="FL414" s="163"/>
      <c r="FM414" s="163"/>
      <c r="FN414" s="163"/>
      <c r="FO414" s="163"/>
      <c r="FP414" s="163"/>
      <c r="FQ414" s="163"/>
      <c r="FR414" s="163"/>
      <c r="FS414" s="163"/>
      <c r="FT414" s="163"/>
      <c r="FU414" s="163"/>
      <c r="FV414" s="163"/>
      <c r="FW414" s="163"/>
      <c r="FX414" s="163"/>
      <c r="FY414" s="163"/>
      <c r="FZ414" s="163"/>
      <c r="GA414" s="163"/>
      <c r="GB414" s="163"/>
      <c r="GC414" s="163"/>
      <c r="GD414" s="163"/>
      <c r="GE414" s="163"/>
      <c r="GF414" s="163"/>
      <c r="GG414" s="163"/>
      <c r="GH414" s="163"/>
      <c r="GI414" s="163"/>
      <c r="GJ414" s="163"/>
      <c r="GK414" s="163"/>
      <c r="GL414" s="163"/>
      <c r="GM414" s="163"/>
      <c r="GN414" s="163"/>
      <c r="GO414" s="163"/>
      <c r="GP414" s="163"/>
      <c r="GQ414" s="163"/>
      <c r="GR414" s="163"/>
      <c r="GS414" s="163"/>
      <c r="GT414" s="163"/>
      <c r="GU414" s="163"/>
      <c r="GV414" s="163"/>
      <c r="GW414" s="163"/>
      <c r="GX414" s="163"/>
      <c r="GY414" s="163"/>
      <c r="GZ414" s="163"/>
      <c r="HA414" s="163"/>
      <c r="HB414" s="163"/>
      <c r="HC414" s="163"/>
      <c r="HD414" s="163"/>
      <c r="HE414" s="163"/>
      <c r="HF414" s="163"/>
    </row>
    <row r="415" spans="1:214" outlineLevel="1" x14ac:dyDescent="0.2">
      <c r="A415" s="163"/>
      <c r="B415" s="177" t="s">
        <v>249</v>
      </c>
      <c r="C415" s="177">
        <v>2018</v>
      </c>
      <c r="D415" s="163"/>
      <c r="E415" s="163" t="s">
        <v>142</v>
      </c>
      <c r="F415" s="163"/>
      <c r="G415" s="163"/>
      <c r="H415" s="163"/>
      <c r="I415" s="163"/>
      <c r="J415" s="195">
        <f>IF(AND(J$16=2017,$C415&lt;J$16),J$47/10,IF(J$16=$C415,J$47-SUM(J$404:J414),IF(J$16-$C415&lt;10,I415,0)))</f>
        <v>0</v>
      </c>
      <c r="K415" s="195">
        <f>IF(AND(K$16=2017,$C415&lt;K$16),K$47/10,IF(K$16=$C415,K$47-SUM(K$404:K414),IF(K$16-$C415&lt;10,J415,0)))</f>
        <v>24897924.852163106</v>
      </c>
      <c r="L415" s="195">
        <f>IF(AND(L$16=2017,$C415&lt;L$16),L$47/10,IF(L$16=$C415,L$47-SUM(L$404:L414),IF(L$16-$C415&lt;10,K415,0)))</f>
        <v>24897924.852163106</v>
      </c>
      <c r="M415" s="195">
        <f>IF(AND(M$16=2017,$C415&lt;M$16),M$47/10,IF(M$16=$C415,M$47-SUM(M$404:M414),IF(M$16-$C415&lt;10,L415,0)))</f>
        <v>24897924.852163106</v>
      </c>
      <c r="N415" s="195">
        <f>IF(AND(N$16=2017,$C415&lt;N$16),N$47/10,IF(N$16=$C415,N$47-SUM(N$404:N414),IF(N$16-$C415&lt;10,M415,0)))</f>
        <v>24897924.852163106</v>
      </c>
      <c r="O415" s="195">
        <f>IF(AND(O$16=2017,$C415&lt;O$16),O$47/10,IF(O$16=$C415,O$47-SUM(O$404:O414),IF(O$16-$C415&lt;10,N415,0)))</f>
        <v>24897924.852163106</v>
      </c>
      <c r="P415" s="195">
        <f>IF(AND(P$16=2017,$C415&lt;P$16),P$47/10,IF(P$16=$C415,P$47-SUM(P$404:P414),IF(P$16-$C415&lt;10,O415,0)))</f>
        <v>24897924.852163106</v>
      </c>
      <c r="Q415" s="195">
        <f>IF(AND(Q$16=2017,$C415&lt;Q$16),Q$47/10,IF(Q$16=$C415,Q$47-SUM(Q$404:Q414),IF(Q$16-$C415&lt;10,P415,0)))</f>
        <v>24897924.852163106</v>
      </c>
      <c r="R415" s="195">
        <f>IF(AND(R$16=2017,$C415&lt;R$16),R$47/10,IF(R$16=$C415,R$47-SUM(R$404:R414),IF(R$16-$C415&lt;10,Q415,0)))</f>
        <v>24897924.852163106</v>
      </c>
      <c r="S415" s="195">
        <f>IF(AND(S$16=2017,$C415&lt;S$16),S$47/10,IF(S$16=$C415,S$47-SUM(S$404:S414),IF(S$16-$C415&lt;10,R415,0)))</f>
        <v>24897924.852163106</v>
      </c>
      <c r="T415" s="195">
        <f>IF(AND(T$16=2017,$C415&lt;T$16),T$47/10,IF(T$16=$C415,T$47-SUM(T$404:T414),IF(T$16-$C415&lt;10,S415,0)))</f>
        <v>24897924.852163106</v>
      </c>
      <c r="U415" s="195">
        <f>IF(AND(U$16=2017,$C415&lt;U$16),U$47/10,IF(U$16=$C415,U$47-SUM(U$404:U414),IF(U$16-$C415&lt;10,T415,0)))</f>
        <v>0</v>
      </c>
      <c r="V415" s="195">
        <f>IF(AND(V$16=2017,$C415&lt;V$16),V$47/10,IF(V$16=$C415,V$47-SUM(V$404:V414),IF(V$16-$C415&lt;10,U415,0)))</f>
        <v>0</v>
      </c>
      <c r="W415" s="195">
        <f>IF(AND(W$16=2017,$C415&lt;W$16),W$47/10,IF(W$16=$C415,W$47-SUM(W$404:W414),IF(W$16-$C415&lt;10,V415,0)))</f>
        <v>0</v>
      </c>
      <c r="X415" s="195">
        <f>IF(AND(X$16=2017,$C415&lt;X$16),X$47/10,IF(X$16=$C415,X$47-SUM(X$404:X414),IF(X$16-$C415&lt;10,W415,0)))</f>
        <v>0</v>
      </c>
      <c r="Y415" s="163"/>
      <c r="Z415" s="163"/>
      <c r="AA415" s="163"/>
      <c r="AB415" s="163"/>
      <c r="AC415" s="163"/>
      <c r="AD415" s="163"/>
      <c r="AE415" s="163"/>
      <c r="AF415" s="163"/>
      <c r="AG415" s="163"/>
      <c r="AH415" s="163"/>
      <c r="AI415" s="163"/>
      <c r="AJ415" s="163"/>
      <c r="AK415" s="163"/>
      <c r="AL415" s="163"/>
      <c r="AM415" s="163"/>
      <c r="AN415" s="163"/>
      <c r="AO415" s="163"/>
      <c r="AP415" s="163"/>
      <c r="AQ415" s="163"/>
      <c r="AR415" s="163"/>
      <c r="AS415" s="163"/>
      <c r="AT415" s="163"/>
      <c r="AU415" s="163"/>
      <c r="AV415" s="163"/>
      <c r="AW415" s="163"/>
      <c r="AX415" s="163"/>
      <c r="AY415" s="163"/>
      <c r="AZ415" s="163"/>
      <c r="BA415" s="163"/>
      <c r="BB415" s="163"/>
      <c r="BC415" s="163"/>
      <c r="BD415" s="163"/>
      <c r="BE415" s="163"/>
      <c r="BF415" s="163"/>
      <c r="BG415" s="163"/>
      <c r="BH415" s="163"/>
      <c r="BI415" s="163"/>
      <c r="BJ415" s="163"/>
      <c r="BK415" s="163"/>
      <c r="BL415" s="163"/>
      <c r="BM415" s="163"/>
      <c r="BN415" s="163"/>
      <c r="BO415" s="163"/>
      <c r="BP415" s="163"/>
      <c r="BQ415" s="163"/>
      <c r="BR415" s="163"/>
      <c r="BS415" s="163"/>
      <c r="BT415" s="163"/>
      <c r="BU415" s="163"/>
      <c r="BV415" s="163"/>
      <c r="BW415" s="163"/>
      <c r="BX415" s="163"/>
      <c r="BY415" s="163"/>
      <c r="BZ415" s="163"/>
      <c r="CA415" s="163"/>
      <c r="CB415" s="163"/>
      <c r="CC415" s="163"/>
      <c r="CD415" s="163"/>
      <c r="CE415" s="163"/>
      <c r="CF415" s="163"/>
      <c r="CG415" s="163"/>
      <c r="CH415" s="163"/>
      <c r="CI415" s="163"/>
      <c r="CJ415" s="163"/>
      <c r="CK415" s="163"/>
      <c r="CL415" s="163"/>
      <c r="CM415" s="163"/>
      <c r="CN415" s="163"/>
      <c r="CO415" s="163"/>
      <c r="CP415" s="163"/>
      <c r="CQ415" s="163"/>
      <c r="CR415" s="163"/>
      <c r="CS415" s="163"/>
      <c r="CT415" s="163"/>
      <c r="CU415" s="163"/>
      <c r="CV415" s="163"/>
      <c r="CW415" s="163"/>
      <c r="CX415" s="163"/>
      <c r="CY415" s="163"/>
      <c r="CZ415" s="163"/>
      <c r="DA415" s="163"/>
      <c r="DB415" s="163"/>
      <c r="DC415" s="163"/>
      <c r="DD415" s="163"/>
      <c r="DE415" s="163"/>
      <c r="DF415" s="163"/>
      <c r="DG415" s="163"/>
      <c r="DH415" s="163"/>
      <c r="DI415" s="163"/>
      <c r="DJ415" s="163"/>
      <c r="DK415" s="163"/>
      <c r="DL415" s="163"/>
      <c r="DM415" s="163"/>
      <c r="DN415" s="163"/>
      <c r="DO415" s="163"/>
      <c r="DP415" s="163"/>
      <c r="DQ415" s="163"/>
      <c r="DR415" s="163"/>
      <c r="DS415" s="163"/>
      <c r="DT415" s="163"/>
      <c r="DU415" s="163"/>
      <c r="DV415" s="163"/>
      <c r="DW415" s="163"/>
      <c r="DX415" s="163"/>
      <c r="DY415" s="163"/>
      <c r="DZ415" s="163"/>
      <c r="EA415" s="163"/>
      <c r="EB415" s="163"/>
      <c r="EC415" s="163"/>
      <c r="ED415" s="163"/>
      <c r="EE415" s="163"/>
      <c r="EF415" s="163"/>
      <c r="EG415" s="163"/>
      <c r="EH415" s="163"/>
      <c r="EI415" s="163"/>
      <c r="EJ415" s="163"/>
      <c r="EK415" s="163"/>
      <c r="EL415" s="163"/>
      <c r="EM415" s="163"/>
      <c r="EN415" s="163"/>
      <c r="EO415" s="163"/>
      <c r="EP415" s="163"/>
      <c r="EQ415" s="163"/>
      <c r="ER415" s="163"/>
      <c r="ES415" s="163"/>
      <c r="ET415" s="163"/>
      <c r="EU415" s="163"/>
      <c r="EV415" s="163"/>
      <c r="EW415" s="163"/>
      <c r="EX415" s="163"/>
      <c r="EY415" s="163"/>
      <c r="EZ415" s="163"/>
      <c r="FA415" s="163"/>
      <c r="FB415" s="163"/>
      <c r="FC415" s="163"/>
      <c r="FD415" s="163"/>
      <c r="FE415" s="163"/>
      <c r="FF415" s="163"/>
      <c r="FG415" s="163"/>
      <c r="FH415" s="163"/>
      <c r="FI415" s="163"/>
      <c r="FJ415" s="163"/>
      <c r="FK415" s="163"/>
      <c r="FL415" s="163"/>
      <c r="FM415" s="163"/>
      <c r="FN415" s="163"/>
      <c r="FO415" s="163"/>
      <c r="FP415" s="163"/>
      <c r="FQ415" s="163"/>
      <c r="FR415" s="163"/>
      <c r="FS415" s="163"/>
      <c r="FT415" s="163"/>
      <c r="FU415" s="163"/>
      <c r="FV415" s="163"/>
      <c r="FW415" s="163"/>
      <c r="FX415" s="163"/>
      <c r="FY415" s="163"/>
      <c r="FZ415" s="163"/>
      <c r="GA415" s="163"/>
      <c r="GB415" s="163"/>
      <c r="GC415" s="163"/>
      <c r="GD415" s="163"/>
      <c r="GE415" s="163"/>
      <c r="GF415" s="163"/>
      <c r="GG415" s="163"/>
      <c r="GH415" s="163"/>
      <c r="GI415" s="163"/>
      <c r="GJ415" s="163"/>
      <c r="GK415" s="163"/>
      <c r="GL415" s="163"/>
      <c r="GM415" s="163"/>
      <c r="GN415" s="163"/>
      <c r="GO415" s="163"/>
      <c r="GP415" s="163"/>
      <c r="GQ415" s="163"/>
      <c r="GR415" s="163"/>
      <c r="GS415" s="163"/>
      <c r="GT415" s="163"/>
      <c r="GU415" s="163"/>
      <c r="GV415" s="163"/>
      <c r="GW415" s="163"/>
      <c r="GX415" s="163"/>
      <c r="GY415" s="163"/>
      <c r="GZ415" s="163"/>
      <c r="HA415" s="163"/>
      <c r="HB415" s="163"/>
      <c r="HC415" s="163"/>
      <c r="HD415" s="163"/>
      <c r="HE415" s="163"/>
      <c r="HF415" s="163"/>
    </row>
    <row r="416" spans="1:214" outlineLevel="1" x14ac:dyDescent="0.2">
      <c r="A416" s="163"/>
      <c r="B416" s="177" t="s">
        <v>249</v>
      </c>
      <c r="C416" s="173">
        <v>2019</v>
      </c>
      <c r="D416" s="163"/>
      <c r="E416" s="163" t="s">
        <v>142</v>
      </c>
      <c r="F416" s="163"/>
      <c r="G416" s="163"/>
      <c r="H416" s="163"/>
      <c r="I416" s="163"/>
      <c r="J416" s="195">
        <f>IF(AND(J$16=2017,$C416&lt;J$16),J$47/10,IF(J$16=$C416,J$47-SUM(J$404:J415),IF(J$16-$C416&lt;10,I416,0)))</f>
        <v>0</v>
      </c>
      <c r="K416" s="195">
        <f>IF(AND(K$16=2017,$C416&lt;K$16),K$47/10,IF(K$16=$C416,K$47-SUM(K$404:K415),IF(K$16-$C416&lt;10,J416,0)))</f>
        <v>0</v>
      </c>
      <c r="L416" s="195">
        <f>IF(AND(L$16=2017,$C416&lt;L$16),L$47/10,IF(L$16=$C416,L$47-SUM(L$404:L415),IF(L$16-$C416&lt;10,K416,0)))</f>
        <v>27572378.399630815</v>
      </c>
      <c r="M416" s="195">
        <f>IF(AND(M$16=2017,$C416&lt;M$16),M$47/10,IF(M$16=$C416,M$47-SUM(M$404:M415),IF(M$16-$C416&lt;10,L416,0)))</f>
        <v>27572378.399630815</v>
      </c>
      <c r="N416" s="195">
        <f>IF(AND(N$16=2017,$C416&lt;N$16),N$47/10,IF(N$16=$C416,N$47-SUM(N$404:N415),IF(N$16-$C416&lt;10,M416,0)))</f>
        <v>27572378.399630815</v>
      </c>
      <c r="O416" s="195">
        <f>IF(AND(O$16=2017,$C416&lt;O$16),O$47/10,IF(O$16=$C416,O$47-SUM(O$404:O415),IF(O$16-$C416&lt;10,N416,0)))</f>
        <v>27572378.399630815</v>
      </c>
      <c r="P416" s="195">
        <f>IF(AND(P$16=2017,$C416&lt;P$16),P$47/10,IF(P$16=$C416,P$47-SUM(P$404:P415),IF(P$16-$C416&lt;10,O416,0)))</f>
        <v>27572378.399630815</v>
      </c>
      <c r="Q416" s="195">
        <f>IF(AND(Q$16=2017,$C416&lt;Q$16),Q$47/10,IF(Q$16=$C416,Q$47-SUM(Q$404:Q415),IF(Q$16-$C416&lt;10,P416,0)))</f>
        <v>27572378.399630815</v>
      </c>
      <c r="R416" s="195">
        <f>IF(AND(R$16=2017,$C416&lt;R$16),R$47/10,IF(R$16=$C416,R$47-SUM(R$404:R415),IF(R$16-$C416&lt;10,Q416,0)))</f>
        <v>27572378.399630815</v>
      </c>
      <c r="S416" s="195">
        <f>IF(AND(S$16=2017,$C416&lt;S$16),S$47/10,IF(S$16=$C416,S$47-SUM(S$404:S415),IF(S$16-$C416&lt;10,R416,0)))</f>
        <v>27572378.399630815</v>
      </c>
      <c r="T416" s="195">
        <f>IF(AND(T$16=2017,$C416&lt;T$16),T$47/10,IF(T$16=$C416,T$47-SUM(T$404:T415),IF(T$16-$C416&lt;10,S416,0)))</f>
        <v>27572378.399630815</v>
      </c>
      <c r="U416" s="195">
        <f>IF(AND(U$16=2017,$C416&lt;U$16),U$47/10,IF(U$16=$C416,U$47-SUM(U$404:U415),IF(U$16-$C416&lt;10,T416,0)))</f>
        <v>27572378.399630815</v>
      </c>
      <c r="V416" s="195">
        <f>IF(AND(V$16=2017,$C416&lt;V$16),V$47/10,IF(V$16=$C416,V$47-SUM(V$404:V415),IF(V$16-$C416&lt;10,U416,0)))</f>
        <v>0</v>
      </c>
      <c r="W416" s="195">
        <f>IF(AND(W$16=2017,$C416&lt;W$16),W$47/10,IF(W$16=$C416,W$47-SUM(W$404:W415),IF(W$16-$C416&lt;10,V416,0)))</f>
        <v>0</v>
      </c>
      <c r="X416" s="195">
        <f>IF(AND(X$16=2017,$C416&lt;X$16),X$47/10,IF(X$16=$C416,X$47-SUM(X$404:X415),IF(X$16-$C416&lt;10,W416,0)))</f>
        <v>0</v>
      </c>
      <c r="Y416" s="163"/>
      <c r="Z416" s="163"/>
      <c r="AA416" s="163"/>
      <c r="AB416" s="163"/>
      <c r="AC416" s="163"/>
      <c r="AD416" s="163"/>
      <c r="AE416" s="163"/>
      <c r="AF416" s="163"/>
      <c r="AG416" s="163"/>
      <c r="AH416" s="163"/>
      <c r="AI416" s="163"/>
      <c r="AJ416" s="163"/>
      <c r="AK416" s="163"/>
      <c r="AL416" s="163"/>
      <c r="AM416" s="163"/>
      <c r="AN416" s="163"/>
      <c r="AO416" s="163"/>
      <c r="AP416" s="163"/>
      <c r="AQ416" s="163"/>
      <c r="AR416" s="163"/>
      <c r="AS416" s="163"/>
      <c r="AT416" s="163"/>
      <c r="AU416" s="163"/>
      <c r="AV416" s="163"/>
      <c r="AW416" s="163"/>
      <c r="AX416" s="163"/>
      <c r="AY416" s="163"/>
      <c r="AZ416" s="163"/>
      <c r="BA416" s="163"/>
      <c r="BB416" s="163"/>
      <c r="BC416" s="163"/>
      <c r="BD416" s="163"/>
      <c r="BE416" s="163"/>
      <c r="BF416" s="163"/>
      <c r="BG416" s="163"/>
      <c r="BH416" s="163"/>
      <c r="BI416" s="163"/>
      <c r="BJ416" s="163"/>
      <c r="BK416" s="163"/>
      <c r="BL416" s="163"/>
      <c r="BM416" s="163"/>
      <c r="BN416" s="163"/>
      <c r="BO416" s="163"/>
      <c r="BP416" s="163"/>
      <c r="BQ416" s="163"/>
      <c r="BR416" s="163"/>
      <c r="BS416" s="163"/>
      <c r="BT416" s="163"/>
      <c r="BU416" s="163"/>
      <c r="BV416" s="163"/>
      <c r="BW416" s="163"/>
      <c r="BX416" s="163"/>
      <c r="BY416" s="163"/>
      <c r="BZ416" s="163"/>
      <c r="CA416" s="163"/>
      <c r="CB416" s="163"/>
      <c r="CC416" s="163"/>
      <c r="CD416" s="163"/>
      <c r="CE416" s="163"/>
      <c r="CF416" s="163"/>
      <c r="CG416" s="163"/>
      <c r="CH416" s="163"/>
      <c r="CI416" s="163"/>
      <c r="CJ416" s="163"/>
      <c r="CK416" s="163"/>
      <c r="CL416" s="163"/>
      <c r="CM416" s="163"/>
      <c r="CN416" s="163"/>
      <c r="CO416" s="163"/>
      <c r="CP416" s="163"/>
      <c r="CQ416" s="163"/>
      <c r="CR416" s="163"/>
      <c r="CS416" s="163"/>
      <c r="CT416" s="163"/>
      <c r="CU416" s="163"/>
      <c r="CV416" s="163"/>
      <c r="CW416" s="163"/>
      <c r="CX416" s="163"/>
      <c r="CY416" s="163"/>
      <c r="CZ416" s="163"/>
      <c r="DA416" s="163"/>
      <c r="DB416" s="163"/>
      <c r="DC416" s="163"/>
      <c r="DD416" s="163"/>
      <c r="DE416" s="163"/>
      <c r="DF416" s="163"/>
      <c r="DG416" s="163"/>
      <c r="DH416" s="163"/>
      <c r="DI416" s="163"/>
      <c r="DJ416" s="163"/>
      <c r="DK416" s="163"/>
      <c r="DL416" s="163"/>
      <c r="DM416" s="163"/>
      <c r="DN416" s="163"/>
      <c r="DO416" s="163"/>
      <c r="DP416" s="163"/>
      <c r="DQ416" s="163"/>
      <c r="DR416" s="163"/>
      <c r="DS416" s="163"/>
      <c r="DT416" s="163"/>
      <c r="DU416" s="163"/>
      <c r="DV416" s="163"/>
      <c r="DW416" s="163"/>
      <c r="DX416" s="163"/>
      <c r="DY416" s="163"/>
      <c r="DZ416" s="163"/>
      <c r="EA416" s="163"/>
      <c r="EB416" s="163"/>
      <c r="EC416" s="163"/>
      <c r="ED416" s="163"/>
      <c r="EE416" s="163"/>
      <c r="EF416" s="163"/>
      <c r="EG416" s="163"/>
      <c r="EH416" s="163"/>
      <c r="EI416" s="163"/>
      <c r="EJ416" s="163"/>
      <c r="EK416" s="163"/>
      <c r="EL416" s="163"/>
      <c r="EM416" s="163"/>
      <c r="EN416" s="163"/>
      <c r="EO416" s="163"/>
      <c r="EP416" s="163"/>
      <c r="EQ416" s="163"/>
      <c r="ER416" s="163"/>
      <c r="ES416" s="163"/>
      <c r="ET416" s="163"/>
      <c r="EU416" s="163"/>
      <c r="EV416" s="163"/>
      <c r="EW416" s="163"/>
      <c r="EX416" s="163"/>
      <c r="EY416" s="163"/>
      <c r="EZ416" s="163"/>
      <c r="FA416" s="163"/>
      <c r="FB416" s="163"/>
      <c r="FC416" s="163"/>
      <c r="FD416" s="163"/>
      <c r="FE416" s="163"/>
      <c r="FF416" s="163"/>
      <c r="FG416" s="163"/>
      <c r="FH416" s="163"/>
      <c r="FI416" s="163"/>
      <c r="FJ416" s="163"/>
      <c r="FK416" s="163"/>
      <c r="FL416" s="163"/>
      <c r="FM416" s="163"/>
      <c r="FN416" s="163"/>
      <c r="FO416" s="163"/>
      <c r="FP416" s="163"/>
      <c r="FQ416" s="163"/>
      <c r="FR416" s="163"/>
      <c r="FS416" s="163"/>
      <c r="FT416" s="163"/>
      <c r="FU416" s="163"/>
      <c r="FV416" s="163"/>
      <c r="FW416" s="163"/>
      <c r="FX416" s="163"/>
      <c r="FY416" s="163"/>
      <c r="FZ416" s="163"/>
      <c r="GA416" s="163"/>
      <c r="GB416" s="163"/>
      <c r="GC416" s="163"/>
      <c r="GD416" s="163"/>
      <c r="GE416" s="163"/>
      <c r="GF416" s="163"/>
      <c r="GG416" s="163"/>
      <c r="GH416" s="163"/>
      <c r="GI416" s="163"/>
      <c r="GJ416" s="163"/>
      <c r="GK416" s="163"/>
      <c r="GL416" s="163"/>
      <c r="GM416" s="163"/>
      <c r="GN416" s="163"/>
      <c r="GO416" s="163"/>
      <c r="GP416" s="163"/>
      <c r="GQ416" s="163"/>
      <c r="GR416" s="163"/>
      <c r="GS416" s="163"/>
      <c r="GT416" s="163"/>
      <c r="GU416" s="163"/>
      <c r="GV416" s="163"/>
      <c r="GW416" s="163"/>
      <c r="GX416" s="163"/>
      <c r="GY416" s="163"/>
      <c r="GZ416" s="163"/>
      <c r="HA416" s="163"/>
      <c r="HB416" s="163"/>
      <c r="HC416" s="163"/>
      <c r="HD416" s="163"/>
      <c r="HE416" s="163"/>
      <c r="HF416" s="163"/>
    </row>
    <row r="417" spans="1:214" outlineLevel="1" x14ac:dyDescent="0.2">
      <c r="A417" s="163"/>
      <c r="B417" s="177" t="s">
        <v>249</v>
      </c>
      <c r="C417" s="177">
        <v>2020</v>
      </c>
      <c r="D417" s="163"/>
      <c r="E417" s="163" t="s">
        <v>142</v>
      </c>
      <c r="F417" s="163"/>
      <c r="G417" s="163"/>
      <c r="H417" s="163"/>
      <c r="I417" s="163"/>
      <c r="J417" s="195">
        <f>IF(AND(J$16=2017,$C417&lt;J$16),J$47/10,IF(J$16=$C417,J$47-SUM(J$404:J416),IF(J$16-$C417&lt;10,I417,0)))</f>
        <v>0</v>
      </c>
      <c r="K417" s="195">
        <f>IF(AND(K$16=2017,$C417&lt;K$16),K$47/10,IF(K$16=$C417,K$47-SUM(K$404:K416),IF(K$16-$C417&lt;10,J417,0)))</f>
        <v>0</v>
      </c>
      <c r="L417" s="195">
        <f>IF(AND(L$16=2017,$C417&lt;L$16),L$47/10,IF(L$16=$C417,L$47-SUM(L$404:L416),IF(L$16-$C417&lt;10,K417,0)))</f>
        <v>0</v>
      </c>
      <c r="M417" s="195">
        <f>IF(AND(M$16=2017,$C417&lt;M$16),M$47/10,IF(M$16=$C417,M$47-SUM(M$404:M416),IF(M$16-$C417&lt;10,L417,0)))</f>
        <v>25914479.20014742</v>
      </c>
      <c r="N417" s="195">
        <f>IF(AND(N$16=2017,$C417&lt;N$16),N$47/10,IF(N$16=$C417,N$47-SUM(N$404:N416),IF(N$16-$C417&lt;10,M417,0)))</f>
        <v>25914479.20014742</v>
      </c>
      <c r="O417" s="195">
        <f>IF(AND(O$16=2017,$C417&lt;O$16),O$47/10,IF(O$16=$C417,O$47-SUM(O$404:O416),IF(O$16-$C417&lt;10,N417,0)))</f>
        <v>25914479.20014742</v>
      </c>
      <c r="P417" s="195">
        <f>IF(AND(P$16=2017,$C417&lt;P$16),P$47/10,IF(P$16=$C417,P$47-SUM(P$404:P416),IF(P$16-$C417&lt;10,O417,0)))</f>
        <v>25914479.20014742</v>
      </c>
      <c r="Q417" s="195">
        <f>IF(AND(Q$16=2017,$C417&lt;Q$16),Q$47/10,IF(Q$16=$C417,Q$47-SUM(Q$404:Q416),IF(Q$16-$C417&lt;10,P417,0)))</f>
        <v>25914479.20014742</v>
      </c>
      <c r="R417" s="195">
        <f>IF(AND(R$16=2017,$C417&lt;R$16),R$47/10,IF(R$16=$C417,R$47-SUM(R$404:R416),IF(R$16-$C417&lt;10,Q417,0)))</f>
        <v>25914479.20014742</v>
      </c>
      <c r="S417" s="195">
        <f>IF(AND(S$16=2017,$C417&lt;S$16),S$47/10,IF(S$16=$C417,S$47-SUM(S$404:S416),IF(S$16-$C417&lt;10,R417,0)))</f>
        <v>25914479.20014742</v>
      </c>
      <c r="T417" s="195">
        <f>IF(AND(T$16=2017,$C417&lt;T$16),T$47/10,IF(T$16=$C417,T$47-SUM(T$404:T416),IF(T$16-$C417&lt;10,S417,0)))</f>
        <v>25914479.20014742</v>
      </c>
      <c r="U417" s="195">
        <f>IF(AND(U$16=2017,$C417&lt;U$16),U$47/10,IF(U$16=$C417,U$47-SUM(U$404:U416),IF(U$16-$C417&lt;10,T417,0)))</f>
        <v>25914479.20014742</v>
      </c>
      <c r="V417" s="195">
        <f>IF(AND(V$16=2017,$C417&lt;V$16),V$47/10,IF(V$16=$C417,V$47-SUM(V$404:V416),IF(V$16-$C417&lt;10,U417,0)))</f>
        <v>25914479.20014742</v>
      </c>
      <c r="W417" s="195">
        <f>IF(AND(W$16=2017,$C417&lt;W$16),W$47/10,IF(W$16=$C417,W$47-SUM(W$404:W416),IF(W$16-$C417&lt;10,V417,0)))</f>
        <v>0</v>
      </c>
      <c r="X417" s="195">
        <f>IF(AND(X$16=2017,$C417&lt;X$16),X$47/10,IF(X$16=$C417,X$47-SUM(X$404:X416),IF(X$16-$C417&lt;10,W417,0)))</f>
        <v>0</v>
      </c>
      <c r="Y417" s="163"/>
      <c r="Z417" s="163"/>
      <c r="AA417" s="163"/>
      <c r="AB417" s="163"/>
      <c r="AC417" s="163"/>
      <c r="AD417" s="163"/>
      <c r="AE417" s="163"/>
      <c r="AF417" s="163"/>
      <c r="AG417" s="163"/>
      <c r="AH417" s="163"/>
      <c r="AI417" s="163"/>
      <c r="AJ417" s="163"/>
      <c r="AK417" s="163"/>
      <c r="AL417" s="163"/>
      <c r="AM417" s="163"/>
      <c r="AN417" s="163"/>
      <c r="AO417" s="163"/>
      <c r="AP417" s="163"/>
      <c r="AQ417" s="163"/>
      <c r="AR417" s="163"/>
      <c r="AS417" s="163"/>
      <c r="AT417" s="163"/>
      <c r="AU417" s="163"/>
      <c r="AV417" s="163"/>
      <c r="AW417" s="163"/>
      <c r="AX417" s="163"/>
      <c r="AY417" s="163"/>
      <c r="AZ417" s="163"/>
      <c r="BA417" s="163"/>
      <c r="BB417" s="163"/>
      <c r="BC417" s="163"/>
      <c r="BD417" s="163"/>
      <c r="BE417" s="163"/>
      <c r="BF417" s="163"/>
      <c r="BG417" s="163"/>
      <c r="BH417" s="163"/>
      <c r="BI417" s="163"/>
      <c r="BJ417" s="163"/>
      <c r="BK417" s="163"/>
      <c r="BL417" s="163"/>
      <c r="BM417" s="163"/>
      <c r="BN417" s="163"/>
      <c r="BO417" s="163"/>
      <c r="BP417" s="163"/>
      <c r="BQ417" s="163"/>
      <c r="BR417" s="163"/>
      <c r="BS417" s="163"/>
      <c r="BT417" s="163"/>
      <c r="BU417" s="163"/>
      <c r="BV417" s="163"/>
      <c r="BW417" s="163"/>
      <c r="BX417" s="163"/>
      <c r="BY417" s="163"/>
      <c r="BZ417" s="163"/>
      <c r="CA417" s="163"/>
      <c r="CB417" s="163"/>
      <c r="CC417" s="163"/>
      <c r="CD417" s="163"/>
      <c r="CE417" s="163"/>
      <c r="CF417" s="163"/>
      <c r="CG417" s="163"/>
      <c r="CH417" s="163"/>
      <c r="CI417" s="163"/>
      <c r="CJ417" s="163"/>
      <c r="CK417" s="163"/>
      <c r="CL417" s="163"/>
      <c r="CM417" s="163"/>
      <c r="CN417" s="163"/>
      <c r="CO417" s="163"/>
      <c r="CP417" s="163"/>
      <c r="CQ417" s="163"/>
      <c r="CR417" s="163"/>
      <c r="CS417" s="163"/>
      <c r="CT417" s="163"/>
      <c r="CU417" s="163"/>
      <c r="CV417" s="163"/>
      <c r="CW417" s="163"/>
      <c r="CX417" s="163"/>
      <c r="CY417" s="163"/>
      <c r="CZ417" s="163"/>
      <c r="DA417" s="163"/>
      <c r="DB417" s="163"/>
      <c r="DC417" s="163"/>
      <c r="DD417" s="163"/>
      <c r="DE417" s="163"/>
      <c r="DF417" s="163"/>
      <c r="DG417" s="163"/>
      <c r="DH417" s="163"/>
      <c r="DI417" s="163"/>
      <c r="DJ417" s="163"/>
      <c r="DK417" s="163"/>
      <c r="DL417" s="163"/>
      <c r="DM417" s="163"/>
      <c r="DN417" s="163"/>
      <c r="DO417" s="163"/>
      <c r="DP417" s="163"/>
      <c r="DQ417" s="163"/>
      <c r="DR417" s="163"/>
      <c r="DS417" s="163"/>
      <c r="DT417" s="163"/>
      <c r="DU417" s="163"/>
      <c r="DV417" s="163"/>
      <c r="DW417" s="163"/>
      <c r="DX417" s="163"/>
      <c r="DY417" s="163"/>
      <c r="DZ417" s="163"/>
      <c r="EA417" s="163"/>
      <c r="EB417" s="163"/>
      <c r="EC417" s="163"/>
      <c r="ED417" s="163"/>
      <c r="EE417" s="163"/>
      <c r="EF417" s="163"/>
      <c r="EG417" s="163"/>
      <c r="EH417" s="163"/>
      <c r="EI417" s="163"/>
      <c r="EJ417" s="163"/>
      <c r="EK417" s="163"/>
      <c r="EL417" s="163"/>
      <c r="EM417" s="163"/>
      <c r="EN417" s="163"/>
      <c r="EO417" s="163"/>
      <c r="EP417" s="163"/>
      <c r="EQ417" s="163"/>
      <c r="ER417" s="163"/>
      <c r="ES417" s="163"/>
      <c r="ET417" s="163"/>
      <c r="EU417" s="163"/>
      <c r="EV417" s="163"/>
      <c r="EW417" s="163"/>
      <c r="EX417" s="163"/>
      <c r="EY417" s="163"/>
      <c r="EZ417" s="163"/>
      <c r="FA417" s="163"/>
      <c r="FB417" s="163"/>
      <c r="FC417" s="163"/>
      <c r="FD417" s="163"/>
      <c r="FE417" s="163"/>
      <c r="FF417" s="163"/>
      <c r="FG417" s="163"/>
      <c r="FH417" s="163"/>
      <c r="FI417" s="163"/>
      <c r="FJ417" s="163"/>
      <c r="FK417" s="163"/>
      <c r="FL417" s="163"/>
      <c r="FM417" s="163"/>
      <c r="FN417" s="163"/>
      <c r="FO417" s="163"/>
      <c r="FP417" s="163"/>
      <c r="FQ417" s="163"/>
      <c r="FR417" s="163"/>
      <c r="FS417" s="163"/>
      <c r="FT417" s="163"/>
      <c r="FU417" s="163"/>
      <c r="FV417" s="163"/>
      <c r="FW417" s="163"/>
      <c r="FX417" s="163"/>
      <c r="FY417" s="163"/>
      <c r="FZ417" s="163"/>
      <c r="GA417" s="163"/>
      <c r="GB417" s="163"/>
      <c r="GC417" s="163"/>
      <c r="GD417" s="163"/>
      <c r="GE417" s="163"/>
      <c r="GF417" s="163"/>
      <c r="GG417" s="163"/>
      <c r="GH417" s="163"/>
      <c r="GI417" s="163"/>
      <c r="GJ417" s="163"/>
      <c r="GK417" s="163"/>
      <c r="GL417" s="163"/>
      <c r="GM417" s="163"/>
      <c r="GN417" s="163"/>
      <c r="GO417" s="163"/>
      <c r="GP417" s="163"/>
      <c r="GQ417" s="163"/>
      <c r="GR417" s="163"/>
      <c r="GS417" s="163"/>
      <c r="GT417" s="163"/>
      <c r="GU417" s="163"/>
      <c r="GV417" s="163"/>
      <c r="GW417" s="163"/>
      <c r="GX417" s="163"/>
      <c r="GY417" s="163"/>
      <c r="GZ417" s="163"/>
      <c r="HA417" s="163"/>
      <c r="HB417" s="163"/>
      <c r="HC417" s="163"/>
      <c r="HD417" s="163"/>
      <c r="HE417" s="163"/>
      <c r="HF417" s="163"/>
    </row>
    <row r="418" spans="1:214" outlineLevel="1" x14ac:dyDescent="0.2">
      <c r="A418" s="163"/>
      <c r="B418" s="177" t="s">
        <v>249</v>
      </c>
      <c r="C418" s="173">
        <v>2021</v>
      </c>
      <c r="D418" s="163"/>
      <c r="E418" s="163" t="s">
        <v>142</v>
      </c>
      <c r="F418" s="163"/>
      <c r="G418" s="163"/>
      <c r="H418" s="163"/>
      <c r="I418" s="163"/>
      <c r="J418" s="195">
        <f>IF(AND(J$16=2017,$C418&lt;J$16),J$47/10,IF(J$16=$C418,J$47-SUM(J$404:J417),IF(J$16-$C418&lt;10,I418,0)))</f>
        <v>0</v>
      </c>
      <c r="K418" s="195">
        <f>IF(AND(K$16=2017,$C418&lt;K$16),K$47/10,IF(K$16=$C418,K$47-SUM(K$404:K417),IF(K$16-$C418&lt;10,J418,0)))</f>
        <v>0</v>
      </c>
      <c r="L418" s="195">
        <f>IF(AND(L$16=2017,$C418&lt;L$16),L$47/10,IF(L$16=$C418,L$47-SUM(L$404:L417),IF(L$16-$C418&lt;10,K418,0)))</f>
        <v>0</v>
      </c>
      <c r="M418" s="195">
        <f>IF(AND(M$16=2017,$C418&lt;M$16),M$47/10,IF(M$16=$C418,M$47-SUM(M$404:M417),IF(M$16-$C418&lt;10,L418,0)))</f>
        <v>0</v>
      </c>
      <c r="N418" s="195">
        <f>IF(AND(N$16=2017,$C418&lt;N$16),N$47/10,IF(N$16=$C418,N$47-SUM(N$404:N417),IF(N$16-$C418&lt;10,M418,0)))</f>
        <v>20953083.076290548</v>
      </c>
      <c r="O418" s="195">
        <f>IF(AND(O$16=2017,$C418&lt;O$16),O$47/10,IF(O$16=$C418,O$47-SUM(O$404:O417),IF(O$16-$C418&lt;10,N418,0)))</f>
        <v>20953083.076290548</v>
      </c>
      <c r="P418" s="195">
        <f>IF(AND(P$16=2017,$C418&lt;P$16),P$47/10,IF(P$16=$C418,P$47-SUM(P$404:P417),IF(P$16-$C418&lt;10,O418,0)))</f>
        <v>20953083.076290548</v>
      </c>
      <c r="Q418" s="195">
        <f>IF(AND(Q$16=2017,$C418&lt;Q$16),Q$47/10,IF(Q$16=$C418,Q$47-SUM(Q$404:Q417),IF(Q$16-$C418&lt;10,P418,0)))</f>
        <v>20953083.076290548</v>
      </c>
      <c r="R418" s="195">
        <f>IF(AND(R$16=2017,$C418&lt;R$16),R$47/10,IF(R$16=$C418,R$47-SUM(R$404:R417),IF(R$16-$C418&lt;10,Q418,0)))</f>
        <v>20953083.076290548</v>
      </c>
      <c r="S418" s="195">
        <f>IF(AND(S$16=2017,$C418&lt;S$16),S$47/10,IF(S$16=$C418,S$47-SUM(S$404:S417),IF(S$16-$C418&lt;10,R418,0)))</f>
        <v>20953083.076290548</v>
      </c>
      <c r="T418" s="195">
        <f>IF(AND(T$16=2017,$C418&lt;T$16),T$47/10,IF(T$16=$C418,T$47-SUM(T$404:T417),IF(T$16-$C418&lt;10,S418,0)))</f>
        <v>20953083.076290548</v>
      </c>
      <c r="U418" s="195">
        <f>IF(AND(U$16=2017,$C418&lt;U$16),U$47/10,IF(U$16=$C418,U$47-SUM(U$404:U417),IF(U$16-$C418&lt;10,T418,0)))</f>
        <v>20953083.076290548</v>
      </c>
      <c r="V418" s="195">
        <f>IF(AND(V$16=2017,$C418&lt;V$16),V$47/10,IF(V$16=$C418,V$47-SUM(V$404:V417),IF(V$16-$C418&lt;10,U418,0)))</f>
        <v>20953083.076290548</v>
      </c>
      <c r="W418" s="195">
        <f>IF(AND(W$16=2017,$C418&lt;W$16),W$47/10,IF(W$16=$C418,W$47-SUM(W$404:W417),IF(W$16-$C418&lt;10,V418,0)))</f>
        <v>20953083.076290548</v>
      </c>
      <c r="X418" s="195">
        <f>IF(AND(X$16=2017,$C418&lt;X$16),X$47/10,IF(X$16=$C418,X$47-SUM(X$404:X417),IF(X$16-$C418&lt;10,W418,0)))</f>
        <v>0</v>
      </c>
      <c r="Y418" s="163"/>
      <c r="Z418" s="163"/>
      <c r="AA418" s="163"/>
      <c r="AB418" s="163"/>
      <c r="AC418" s="163"/>
      <c r="AD418" s="163"/>
      <c r="AE418" s="163"/>
      <c r="AF418" s="163"/>
      <c r="AG418" s="163"/>
      <c r="AH418" s="163"/>
      <c r="AI418" s="163"/>
      <c r="AJ418" s="163"/>
      <c r="AK418" s="163"/>
      <c r="AL418" s="163"/>
      <c r="AM418" s="163"/>
      <c r="AN418" s="163"/>
      <c r="AO418" s="163"/>
      <c r="AP418" s="163"/>
      <c r="AQ418" s="163"/>
      <c r="AR418" s="163"/>
      <c r="AS418" s="163"/>
      <c r="AT418" s="163"/>
      <c r="AU418" s="163"/>
      <c r="AV418" s="163"/>
      <c r="AW418" s="163"/>
      <c r="AX418" s="163"/>
      <c r="AY418" s="163"/>
      <c r="AZ418" s="163"/>
      <c r="BA418" s="163"/>
      <c r="BB418" s="163"/>
      <c r="BC418" s="163"/>
      <c r="BD418" s="163"/>
      <c r="BE418" s="163"/>
      <c r="BF418" s="163"/>
      <c r="BG418" s="163"/>
      <c r="BH418" s="163"/>
      <c r="BI418" s="163"/>
      <c r="BJ418" s="163"/>
      <c r="BK418" s="163"/>
      <c r="BL418" s="163"/>
      <c r="BM418" s="163"/>
      <c r="BN418" s="163"/>
      <c r="BO418" s="163"/>
      <c r="BP418" s="163"/>
      <c r="BQ418" s="163"/>
      <c r="BR418" s="163"/>
      <c r="BS418" s="163"/>
      <c r="BT418" s="163"/>
      <c r="BU418" s="163"/>
      <c r="BV418" s="163"/>
      <c r="BW418" s="163"/>
      <c r="BX418" s="163"/>
      <c r="BY418" s="163"/>
      <c r="BZ418" s="163"/>
      <c r="CA418" s="163"/>
      <c r="CB418" s="163"/>
      <c r="CC418" s="163"/>
      <c r="CD418" s="163"/>
      <c r="CE418" s="163"/>
      <c r="CF418" s="163"/>
      <c r="CG418" s="163"/>
      <c r="CH418" s="163"/>
      <c r="CI418" s="163"/>
      <c r="CJ418" s="163"/>
      <c r="CK418" s="163"/>
      <c r="CL418" s="163"/>
      <c r="CM418" s="163"/>
      <c r="CN418" s="163"/>
      <c r="CO418" s="163"/>
      <c r="CP418" s="163"/>
      <c r="CQ418" s="163"/>
      <c r="CR418" s="163"/>
      <c r="CS418" s="163"/>
      <c r="CT418" s="163"/>
      <c r="CU418" s="163"/>
      <c r="CV418" s="163"/>
      <c r="CW418" s="163"/>
      <c r="CX418" s="163"/>
      <c r="CY418" s="163"/>
      <c r="CZ418" s="163"/>
      <c r="DA418" s="163"/>
      <c r="DB418" s="163"/>
      <c r="DC418" s="163"/>
      <c r="DD418" s="163"/>
      <c r="DE418" s="163"/>
      <c r="DF418" s="163"/>
      <c r="DG418" s="163"/>
      <c r="DH418" s="163"/>
      <c r="DI418" s="163"/>
      <c r="DJ418" s="163"/>
      <c r="DK418" s="163"/>
      <c r="DL418" s="163"/>
      <c r="DM418" s="163"/>
      <c r="DN418" s="163"/>
      <c r="DO418" s="163"/>
      <c r="DP418" s="163"/>
      <c r="DQ418" s="163"/>
      <c r="DR418" s="163"/>
      <c r="DS418" s="163"/>
      <c r="DT418" s="163"/>
      <c r="DU418" s="163"/>
      <c r="DV418" s="163"/>
      <c r="DW418" s="163"/>
      <c r="DX418" s="163"/>
      <c r="DY418" s="163"/>
      <c r="DZ418" s="163"/>
      <c r="EA418" s="163"/>
      <c r="EB418" s="163"/>
      <c r="EC418" s="163"/>
      <c r="ED418" s="163"/>
      <c r="EE418" s="163"/>
      <c r="EF418" s="163"/>
      <c r="EG418" s="163"/>
      <c r="EH418" s="163"/>
      <c r="EI418" s="163"/>
      <c r="EJ418" s="163"/>
      <c r="EK418" s="163"/>
      <c r="EL418" s="163"/>
      <c r="EM418" s="163"/>
      <c r="EN418" s="163"/>
      <c r="EO418" s="163"/>
      <c r="EP418" s="163"/>
      <c r="EQ418" s="163"/>
      <c r="ER418" s="163"/>
      <c r="ES418" s="163"/>
      <c r="ET418" s="163"/>
      <c r="EU418" s="163"/>
      <c r="EV418" s="163"/>
      <c r="EW418" s="163"/>
      <c r="EX418" s="163"/>
      <c r="EY418" s="163"/>
      <c r="EZ418" s="163"/>
      <c r="FA418" s="163"/>
      <c r="FB418" s="163"/>
      <c r="FC418" s="163"/>
      <c r="FD418" s="163"/>
      <c r="FE418" s="163"/>
      <c r="FF418" s="163"/>
      <c r="FG418" s="163"/>
      <c r="FH418" s="163"/>
      <c r="FI418" s="163"/>
      <c r="FJ418" s="163"/>
      <c r="FK418" s="163"/>
      <c r="FL418" s="163"/>
      <c r="FM418" s="163"/>
      <c r="FN418" s="163"/>
      <c r="FO418" s="163"/>
      <c r="FP418" s="163"/>
      <c r="FQ418" s="163"/>
      <c r="FR418" s="163"/>
      <c r="FS418" s="163"/>
      <c r="FT418" s="163"/>
      <c r="FU418" s="163"/>
      <c r="FV418" s="163"/>
      <c r="FW418" s="163"/>
      <c r="FX418" s="163"/>
      <c r="FY418" s="163"/>
      <c r="FZ418" s="163"/>
      <c r="GA418" s="163"/>
      <c r="GB418" s="163"/>
      <c r="GC418" s="163"/>
      <c r="GD418" s="163"/>
      <c r="GE418" s="163"/>
      <c r="GF418" s="163"/>
      <c r="GG418" s="163"/>
      <c r="GH418" s="163"/>
      <c r="GI418" s="163"/>
      <c r="GJ418" s="163"/>
      <c r="GK418" s="163"/>
      <c r="GL418" s="163"/>
      <c r="GM418" s="163"/>
      <c r="GN418" s="163"/>
      <c r="GO418" s="163"/>
      <c r="GP418" s="163"/>
      <c r="GQ418" s="163"/>
      <c r="GR418" s="163"/>
      <c r="GS418" s="163"/>
      <c r="GT418" s="163"/>
      <c r="GU418" s="163"/>
      <c r="GV418" s="163"/>
      <c r="GW418" s="163"/>
      <c r="GX418" s="163"/>
      <c r="GY418" s="163"/>
      <c r="GZ418" s="163"/>
      <c r="HA418" s="163"/>
      <c r="HB418" s="163"/>
      <c r="HC418" s="163"/>
      <c r="HD418" s="163"/>
      <c r="HE418" s="163"/>
      <c r="HF418" s="163"/>
    </row>
    <row r="419" spans="1:214" outlineLevel="1" x14ac:dyDescent="0.2">
      <c r="A419" s="163"/>
      <c r="B419" s="177" t="s">
        <v>249</v>
      </c>
      <c r="C419" s="177">
        <v>2022</v>
      </c>
      <c r="D419" s="163"/>
      <c r="E419" s="163" t="s">
        <v>142</v>
      </c>
      <c r="F419" s="163"/>
      <c r="G419" s="163"/>
      <c r="H419" s="163"/>
      <c r="I419" s="163"/>
      <c r="J419" s="195">
        <f>IF(AND(J$16=2017,$C419&lt;J$16),J$47/10,IF(J$16=$C419,J$47-SUM(J$404:J418),IF(J$16-$C419&lt;10,I419,0)))</f>
        <v>0</v>
      </c>
      <c r="K419" s="195">
        <f>IF(AND(K$16=2017,$C419&lt;K$16),K$47/10,IF(K$16=$C419,K$47-SUM(K$404:K418),IF(K$16-$C419&lt;10,J419,0)))</f>
        <v>0</v>
      </c>
      <c r="L419" s="195">
        <f>IF(AND(L$16=2017,$C419&lt;L$16),L$47/10,IF(L$16=$C419,L$47-SUM(L$404:L418),IF(L$16-$C419&lt;10,K419,0)))</f>
        <v>0</v>
      </c>
      <c r="M419" s="195">
        <f>IF(AND(M$16=2017,$C419&lt;M$16),M$47/10,IF(M$16=$C419,M$47-SUM(M$404:M418),IF(M$16-$C419&lt;10,L419,0)))</f>
        <v>0</v>
      </c>
      <c r="N419" s="195">
        <f>IF(AND(N$16=2017,$C419&lt;N$16),N$47/10,IF(N$16=$C419,N$47-SUM(N$404:N418),IF(N$16-$C419&lt;10,M419,0)))</f>
        <v>0</v>
      </c>
      <c r="O419" s="195">
        <f>IF(AND(O$16=2017,$C419&lt;O$16),O$47/10,IF(O$16=$C419,O$47-SUM(O$404:O418),IF(O$16-$C419&lt;10,N419,0)))</f>
        <v>23382961.429799169</v>
      </c>
      <c r="P419" s="195">
        <f>IF(AND(P$16=2017,$C419&lt;P$16),P$47/10,IF(P$16=$C419,P$47-SUM(P$404:P418),IF(P$16-$C419&lt;10,O419,0)))</f>
        <v>23382961.429799169</v>
      </c>
      <c r="Q419" s="195">
        <f>IF(AND(Q$16=2017,$C419&lt;Q$16),Q$47/10,IF(Q$16=$C419,Q$47-SUM(Q$404:Q418),IF(Q$16-$C419&lt;10,P419,0)))</f>
        <v>23382961.429799169</v>
      </c>
      <c r="R419" s="195">
        <f>IF(AND(R$16=2017,$C419&lt;R$16),R$47/10,IF(R$16=$C419,R$47-SUM(R$404:R418),IF(R$16-$C419&lt;10,Q419,0)))</f>
        <v>23382961.429799169</v>
      </c>
      <c r="S419" s="195">
        <f>IF(AND(S$16=2017,$C419&lt;S$16),S$47/10,IF(S$16=$C419,S$47-SUM(S$404:S418),IF(S$16-$C419&lt;10,R419,0)))</f>
        <v>23382961.429799169</v>
      </c>
      <c r="T419" s="195">
        <f>IF(AND(T$16=2017,$C419&lt;T$16),T$47/10,IF(T$16=$C419,T$47-SUM(T$404:T418),IF(T$16-$C419&lt;10,S419,0)))</f>
        <v>23382961.429799169</v>
      </c>
      <c r="U419" s="195">
        <f>IF(AND(U$16=2017,$C419&lt;U$16),U$47/10,IF(U$16=$C419,U$47-SUM(U$404:U418),IF(U$16-$C419&lt;10,T419,0)))</f>
        <v>23382961.429799169</v>
      </c>
      <c r="V419" s="195">
        <f>IF(AND(V$16=2017,$C419&lt;V$16),V$47/10,IF(V$16=$C419,V$47-SUM(V$404:V418),IF(V$16-$C419&lt;10,U419,0)))</f>
        <v>23382961.429799169</v>
      </c>
      <c r="W419" s="195">
        <f>IF(AND(W$16=2017,$C419&lt;W$16),W$47/10,IF(W$16=$C419,W$47-SUM(W$404:W418),IF(W$16-$C419&lt;10,V419,0)))</f>
        <v>23382961.429799169</v>
      </c>
      <c r="X419" s="195">
        <f>IF(AND(X$16=2017,$C419&lt;X$16),X$47/10,IF(X$16=$C419,X$47-SUM(X$404:X418),IF(X$16-$C419&lt;10,W419,0)))</f>
        <v>23382961.429799169</v>
      </c>
      <c r="Y419" s="163"/>
      <c r="Z419" s="163"/>
      <c r="AA419" s="163"/>
      <c r="AB419" s="163"/>
      <c r="AC419" s="163"/>
      <c r="AD419" s="163"/>
      <c r="AE419" s="163"/>
      <c r="AF419" s="163"/>
      <c r="AG419" s="163"/>
      <c r="AH419" s="163"/>
      <c r="AI419" s="163"/>
      <c r="AJ419" s="163"/>
      <c r="AK419" s="163"/>
      <c r="AL419" s="163"/>
      <c r="AM419" s="163"/>
      <c r="AN419" s="163"/>
      <c r="AO419" s="163"/>
      <c r="AP419" s="163"/>
      <c r="AQ419" s="163"/>
      <c r="AR419" s="163"/>
      <c r="AS419" s="163"/>
      <c r="AT419" s="163"/>
      <c r="AU419" s="163"/>
      <c r="AV419" s="163"/>
      <c r="AW419" s="163"/>
      <c r="AX419" s="163"/>
      <c r="AY419" s="163"/>
      <c r="AZ419" s="163"/>
      <c r="BA419" s="163"/>
      <c r="BB419" s="163"/>
      <c r="BC419" s="163"/>
      <c r="BD419" s="163"/>
      <c r="BE419" s="163"/>
      <c r="BF419" s="163"/>
      <c r="BG419" s="163"/>
      <c r="BH419" s="163"/>
      <c r="BI419" s="163"/>
      <c r="BJ419" s="163"/>
      <c r="BK419" s="163"/>
      <c r="BL419" s="163"/>
      <c r="BM419" s="163"/>
      <c r="BN419" s="163"/>
      <c r="BO419" s="163"/>
      <c r="BP419" s="163"/>
      <c r="BQ419" s="163"/>
      <c r="BR419" s="163"/>
      <c r="BS419" s="163"/>
      <c r="BT419" s="163"/>
      <c r="BU419" s="163"/>
      <c r="BV419" s="163"/>
      <c r="BW419" s="163"/>
      <c r="BX419" s="163"/>
      <c r="BY419" s="163"/>
      <c r="BZ419" s="163"/>
      <c r="CA419" s="163"/>
      <c r="CB419" s="163"/>
      <c r="CC419" s="163"/>
      <c r="CD419" s="163"/>
      <c r="CE419" s="163"/>
      <c r="CF419" s="163"/>
      <c r="CG419" s="163"/>
      <c r="CH419" s="163"/>
      <c r="CI419" s="163"/>
      <c r="CJ419" s="163"/>
      <c r="CK419" s="163"/>
      <c r="CL419" s="163"/>
      <c r="CM419" s="163"/>
      <c r="CN419" s="163"/>
      <c r="CO419" s="163"/>
      <c r="CP419" s="163"/>
      <c r="CQ419" s="163"/>
      <c r="CR419" s="163"/>
      <c r="CS419" s="163"/>
      <c r="CT419" s="163"/>
      <c r="CU419" s="163"/>
      <c r="CV419" s="163"/>
      <c r="CW419" s="163"/>
      <c r="CX419" s="163"/>
      <c r="CY419" s="163"/>
      <c r="CZ419" s="163"/>
      <c r="DA419" s="163"/>
      <c r="DB419" s="163"/>
      <c r="DC419" s="163"/>
      <c r="DD419" s="163"/>
      <c r="DE419" s="163"/>
      <c r="DF419" s="163"/>
      <c r="DG419" s="163"/>
      <c r="DH419" s="163"/>
      <c r="DI419" s="163"/>
      <c r="DJ419" s="163"/>
      <c r="DK419" s="163"/>
      <c r="DL419" s="163"/>
      <c r="DM419" s="163"/>
      <c r="DN419" s="163"/>
      <c r="DO419" s="163"/>
      <c r="DP419" s="163"/>
      <c r="DQ419" s="163"/>
      <c r="DR419" s="163"/>
      <c r="DS419" s="163"/>
      <c r="DT419" s="163"/>
      <c r="DU419" s="163"/>
      <c r="DV419" s="163"/>
      <c r="DW419" s="163"/>
      <c r="DX419" s="163"/>
      <c r="DY419" s="163"/>
      <c r="DZ419" s="163"/>
      <c r="EA419" s="163"/>
      <c r="EB419" s="163"/>
      <c r="EC419" s="163"/>
      <c r="ED419" s="163"/>
      <c r="EE419" s="163"/>
      <c r="EF419" s="163"/>
      <c r="EG419" s="163"/>
      <c r="EH419" s="163"/>
      <c r="EI419" s="163"/>
      <c r="EJ419" s="163"/>
      <c r="EK419" s="163"/>
      <c r="EL419" s="163"/>
      <c r="EM419" s="163"/>
      <c r="EN419" s="163"/>
      <c r="EO419" s="163"/>
      <c r="EP419" s="163"/>
      <c r="EQ419" s="163"/>
      <c r="ER419" s="163"/>
      <c r="ES419" s="163"/>
      <c r="ET419" s="163"/>
      <c r="EU419" s="163"/>
      <c r="EV419" s="163"/>
      <c r="EW419" s="163"/>
      <c r="EX419" s="163"/>
      <c r="EY419" s="163"/>
      <c r="EZ419" s="163"/>
      <c r="FA419" s="163"/>
      <c r="FB419" s="163"/>
      <c r="FC419" s="163"/>
      <c r="FD419" s="163"/>
      <c r="FE419" s="163"/>
      <c r="FF419" s="163"/>
      <c r="FG419" s="163"/>
      <c r="FH419" s="163"/>
      <c r="FI419" s="163"/>
      <c r="FJ419" s="163"/>
      <c r="FK419" s="163"/>
      <c r="FL419" s="163"/>
      <c r="FM419" s="163"/>
      <c r="FN419" s="163"/>
      <c r="FO419" s="163"/>
      <c r="FP419" s="163"/>
      <c r="FQ419" s="163"/>
      <c r="FR419" s="163"/>
      <c r="FS419" s="163"/>
      <c r="FT419" s="163"/>
      <c r="FU419" s="163"/>
      <c r="FV419" s="163"/>
      <c r="FW419" s="163"/>
      <c r="FX419" s="163"/>
      <c r="FY419" s="163"/>
      <c r="FZ419" s="163"/>
      <c r="GA419" s="163"/>
      <c r="GB419" s="163"/>
      <c r="GC419" s="163"/>
      <c r="GD419" s="163"/>
      <c r="GE419" s="163"/>
      <c r="GF419" s="163"/>
      <c r="GG419" s="163"/>
      <c r="GH419" s="163"/>
      <c r="GI419" s="163"/>
      <c r="GJ419" s="163"/>
      <c r="GK419" s="163"/>
      <c r="GL419" s="163"/>
      <c r="GM419" s="163"/>
      <c r="GN419" s="163"/>
      <c r="GO419" s="163"/>
      <c r="GP419" s="163"/>
      <c r="GQ419" s="163"/>
      <c r="GR419" s="163"/>
      <c r="GS419" s="163"/>
      <c r="GT419" s="163"/>
      <c r="GU419" s="163"/>
      <c r="GV419" s="163"/>
      <c r="GW419" s="163"/>
      <c r="GX419" s="163"/>
      <c r="GY419" s="163"/>
      <c r="GZ419" s="163"/>
      <c r="HA419" s="163"/>
      <c r="HB419" s="163"/>
      <c r="HC419" s="163"/>
      <c r="HD419" s="163"/>
      <c r="HE419" s="163"/>
      <c r="HF419" s="163"/>
    </row>
    <row r="420" spans="1:214" outlineLevel="1" x14ac:dyDescent="0.2">
      <c r="A420" s="163"/>
      <c r="B420" s="177" t="s">
        <v>249</v>
      </c>
      <c r="C420" s="173">
        <v>2023</v>
      </c>
      <c r="D420" s="163"/>
      <c r="E420" s="163" t="s">
        <v>142</v>
      </c>
      <c r="F420" s="163"/>
      <c r="G420" s="163"/>
      <c r="H420" s="163"/>
      <c r="I420" s="163"/>
      <c r="J420" s="195">
        <f>IF(AND(J$16=2017,$C420&lt;J$16),J$47/10,IF(J$16=$C420,J$47-SUM(J$404:J419),IF(J$16-$C420&lt;10,I420,0)))</f>
        <v>0</v>
      </c>
      <c r="K420" s="195">
        <f>IF(AND(K$16=2017,$C420&lt;K$16),K$47/10,IF(K$16=$C420,K$47-SUM(K$404:K419),IF(K$16-$C420&lt;10,J420,0)))</f>
        <v>0</v>
      </c>
      <c r="L420" s="195">
        <f>IF(AND(L$16=2017,$C420&lt;L$16),L$47/10,IF(L$16=$C420,L$47-SUM(L$404:L419),IF(L$16-$C420&lt;10,K420,0)))</f>
        <v>0</v>
      </c>
      <c r="M420" s="195">
        <f>IF(AND(M$16=2017,$C420&lt;M$16),M$47/10,IF(M$16=$C420,M$47-SUM(M$404:M419),IF(M$16-$C420&lt;10,L420,0)))</f>
        <v>0</v>
      </c>
      <c r="N420" s="195">
        <f>IF(AND(N$16=2017,$C420&lt;N$16),N$47/10,IF(N$16=$C420,N$47-SUM(N$404:N419),IF(N$16-$C420&lt;10,M420,0)))</f>
        <v>0</v>
      </c>
      <c r="O420" s="195">
        <f>IF(AND(O$16=2017,$C420&lt;O$16),O$47/10,IF(O$16=$C420,O$47-SUM(O$404:O419),IF(O$16-$C420&lt;10,N420,0)))</f>
        <v>0</v>
      </c>
      <c r="P420" s="195">
        <f>IF(AND(P$16=2017,$C420&lt;P$16),P$47/10,IF(P$16=$C420,P$47-SUM(P$404:P419),IF(P$16-$C420&lt;10,O420,0)))</f>
        <v>24733858.878631443</v>
      </c>
      <c r="Q420" s="195">
        <f>IF(AND(Q$16=2017,$C420&lt;Q$16),Q$47/10,IF(Q$16=$C420,Q$47-SUM(Q$404:Q419),IF(Q$16-$C420&lt;10,P420,0)))</f>
        <v>24733858.878631443</v>
      </c>
      <c r="R420" s="195">
        <f>IF(AND(R$16=2017,$C420&lt;R$16),R$47/10,IF(R$16=$C420,R$47-SUM(R$404:R419),IF(R$16-$C420&lt;10,Q420,0)))</f>
        <v>24733858.878631443</v>
      </c>
      <c r="S420" s="195">
        <f>IF(AND(S$16=2017,$C420&lt;S$16),S$47/10,IF(S$16=$C420,S$47-SUM(S$404:S419),IF(S$16-$C420&lt;10,R420,0)))</f>
        <v>24733858.878631443</v>
      </c>
      <c r="T420" s="195">
        <f>IF(AND(T$16=2017,$C420&lt;T$16),T$47/10,IF(T$16=$C420,T$47-SUM(T$404:T419),IF(T$16-$C420&lt;10,S420,0)))</f>
        <v>24733858.878631443</v>
      </c>
      <c r="U420" s="195">
        <f>IF(AND(U$16=2017,$C420&lt;U$16),U$47/10,IF(U$16=$C420,U$47-SUM(U$404:U419),IF(U$16-$C420&lt;10,T420,0)))</f>
        <v>24733858.878631443</v>
      </c>
      <c r="V420" s="195">
        <f>IF(AND(V$16=2017,$C420&lt;V$16),V$47/10,IF(V$16=$C420,V$47-SUM(V$404:V419),IF(V$16-$C420&lt;10,U420,0)))</f>
        <v>24733858.878631443</v>
      </c>
      <c r="W420" s="195">
        <f>IF(AND(W$16=2017,$C420&lt;W$16),W$47/10,IF(W$16=$C420,W$47-SUM(W$404:W419),IF(W$16-$C420&lt;10,V420,0)))</f>
        <v>24733858.878631443</v>
      </c>
      <c r="X420" s="195">
        <f>IF(AND(X$16=2017,$C420&lt;X$16),X$47/10,IF(X$16=$C420,X$47-SUM(X$404:X419),IF(X$16-$C420&lt;10,W420,0)))</f>
        <v>24733858.878631443</v>
      </c>
      <c r="Y420" s="163"/>
      <c r="Z420" s="163"/>
      <c r="AA420" s="163"/>
      <c r="AB420" s="163"/>
      <c r="AC420" s="163"/>
      <c r="AD420" s="163"/>
      <c r="AE420" s="163"/>
      <c r="AF420" s="163"/>
      <c r="AG420" s="163"/>
      <c r="AH420" s="163"/>
      <c r="AI420" s="163"/>
      <c r="AJ420" s="163"/>
      <c r="AK420" s="163"/>
      <c r="AL420" s="163"/>
      <c r="AM420" s="163"/>
      <c r="AN420" s="163"/>
      <c r="AO420" s="163"/>
      <c r="AP420" s="163"/>
      <c r="AQ420" s="163"/>
      <c r="AR420" s="163"/>
      <c r="AS420" s="163"/>
      <c r="AT420" s="163"/>
      <c r="AU420" s="163"/>
      <c r="AV420" s="163"/>
      <c r="AW420" s="163"/>
      <c r="AX420" s="163"/>
      <c r="AY420" s="163"/>
      <c r="AZ420" s="163"/>
      <c r="BA420" s="163"/>
      <c r="BB420" s="163"/>
      <c r="BC420" s="163"/>
      <c r="BD420" s="163"/>
      <c r="BE420" s="163"/>
      <c r="BF420" s="163"/>
      <c r="BG420" s="163"/>
      <c r="BH420" s="163"/>
      <c r="BI420" s="163"/>
      <c r="BJ420" s="163"/>
      <c r="BK420" s="163"/>
      <c r="BL420" s="163"/>
      <c r="BM420" s="163"/>
      <c r="BN420" s="163"/>
      <c r="BO420" s="163"/>
      <c r="BP420" s="163"/>
      <c r="BQ420" s="163"/>
      <c r="BR420" s="163"/>
      <c r="BS420" s="163"/>
      <c r="BT420" s="163"/>
      <c r="BU420" s="163"/>
      <c r="BV420" s="163"/>
      <c r="BW420" s="163"/>
      <c r="BX420" s="163"/>
      <c r="BY420" s="163"/>
      <c r="BZ420" s="163"/>
      <c r="CA420" s="163"/>
      <c r="CB420" s="163"/>
      <c r="CC420" s="163"/>
      <c r="CD420" s="163"/>
      <c r="CE420" s="163"/>
      <c r="CF420" s="163"/>
      <c r="CG420" s="163"/>
      <c r="CH420" s="163"/>
      <c r="CI420" s="163"/>
      <c r="CJ420" s="163"/>
      <c r="CK420" s="163"/>
      <c r="CL420" s="163"/>
      <c r="CM420" s="163"/>
      <c r="CN420" s="163"/>
      <c r="CO420" s="163"/>
      <c r="CP420" s="163"/>
      <c r="CQ420" s="163"/>
      <c r="CR420" s="163"/>
      <c r="CS420" s="163"/>
      <c r="CT420" s="163"/>
      <c r="CU420" s="163"/>
      <c r="CV420" s="163"/>
      <c r="CW420" s="163"/>
      <c r="CX420" s="163"/>
      <c r="CY420" s="163"/>
      <c r="CZ420" s="163"/>
      <c r="DA420" s="163"/>
      <c r="DB420" s="163"/>
      <c r="DC420" s="163"/>
      <c r="DD420" s="163"/>
      <c r="DE420" s="163"/>
      <c r="DF420" s="163"/>
      <c r="DG420" s="163"/>
      <c r="DH420" s="163"/>
      <c r="DI420" s="163"/>
      <c r="DJ420" s="163"/>
      <c r="DK420" s="163"/>
      <c r="DL420" s="163"/>
      <c r="DM420" s="163"/>
      <c r="DN420" s="163"/>
      <c r="DO420" s="163"/>
      <c r="DP420" s="163"/>
      <c r="DQ420" s="163"/>
      <c r="DR420" s="163"/>
      <c r="DS420" s="163"/>
      <c r="DT420" s="163"/>
      <c r="DU420" s="163"/>
      <c r="DV420" s="163"/>
      <c r="DW420" s="163"/>
      <c r="DX420" s="163"/>
      <c r="DY420" s="163"/>
      <c r="DZ420" s="163"/>
      <c r="EA420" s="163"/>
      <c r="EB420" s="163"/>
      <c r="EC420" s="163"/>
      <c r="ED420" s="163"/>
      <c r="EE420" s="163"/>
      <c r="EF420" s="163"/>
      <c r="EG420" s="163"/>
      <c r="EH420" s="163"/>
      <c r="EI420" s="163"/>
      <c r="EJ420" s="163"/>
      <c r="EK420" s="163"/>
      <c r="EL420" s="163"/>
      <c r="EM420" s="163"/>
      <c r="EN420" s="163"/>
      <c r="EO420" s="163"/>
      <c r="EP420" s="163"/>
      <c r="EQ420" s="163"/>
      <c r="ER420" s="163"/>
      <c r="ES420" s="163"/>
      <c r="ET420" s="163"/>
      <c r="EU420" s="163"/>
      <c r="EV420" s="163"/>
      <c r="EW420" s="163"/>
      <c r="EX420" s="163"/>
      <c r="EY420" s="163"/>
      <c r="EZ420" s="163"/>
      <c r="FA420" s="163"/>
      <c r="FB420" s="163"/>
      <c r="FC420" s="163"/>
      <c r="FD420" s="163"/>
      <c r="FE420" s="163"/>
      <c r="FF420" s="163"/>
      <c r="FG420" s="163"/>
      <c r="FH420" s="163"/>
      <c r="FI420" s="163"/>
      <c r="FJ420" s="163"/>
      <c r="FK420" s="163"/>
      <c r="FL420" s="163"/>
      <c r="FM420" s="163"/>
      <c r="FN420" s="163"/>
      <c r="FO420" s="163"/>
      <c r="FP420" s="163"/>
      <c r="FQ420" s="163"/>
      <c r="FR420" s="163"/>
      <c r="FS420" s="163"/>
      <c r="FT420" s="163"/>
      <c r="FU420" s="163"/>
      <c r="FV420" s="163"/>
      <c r="FW420" s="163"/>
      <c r="FX420" s="163"/>
      <c r="FY420" s="163"/>
      <c r="FZ420" s="163"/>
      <c r="GA420" s="163"/>
      <c r="GB420" s="163"/>
      <c r="GC420" s="163"/>
      <c r="GD420" s="163"/>
      <c r="GE420" s="163"/>
      <c r="GF420" s="163"/>
      <c r="GG420" s="163"/>
      <c r="GH420" s="163"/>
      <c r="GI420" s="163"/>
      <c r="GJ420" s="163"/>
      <c r="GK420" s="163"/>
      <c r="GL420" s="163"/>
      <c r="GM420" s="163"/>
      <c r="GN420" s="163"/>
      <c r="GO420" s="163"/>
      <c r="GP420" s="163"/>
      <c r="GQ420" s="163"/>
      <c r="GR420" s="163"/>
      <c r="GS420" s="163"/>
      <c r="GT420" s="163"/>
      <c r="GU420" s="163"/>
      <c r="GV420" s="163"/>
      <c r="GW420" s="163"/>
      <c r="GX420" s="163"/>
      <c r="GY420" s="163"/>
      <c r="GZ420" s="163"/>
      <c r="HA420" s="163"/>
      <c r="HB420" s="163"/>
      <c r="HC420" s="163"/>
      <c r="HD420" s="163"/>
      <c r="HE420" s="163"/>
      <c r="HF420" s="163"/>
    </row>
    <row r="421" spans="1:214" outlineLevel="1" x14ac:dyDescent="0.2">
      <c r="A421" s="163"/>
      <c r="B421" s="177" t="s">
        <v>249</v>
      </c>
      <c r="C421" s="177">
        <v>2024</v>
      </c>
      <c r="D421" s="163"/>
      <c r="E421" s="163" t="s">
        <v>142</v>
      </c>
      <c r="F421" s="163"/>
      <c r="G421" s="163"/>
      <c r="H421" s="163"/>
      <c r="I421" s="163"/>
      <c r="J421" s="195">
        <f>IF(AND(J$16=2017,$C421&lt;J$16),J$47/10,IF(J$16=$C421,J$47-SUM(J$404:J420),IF(J$16-$C421&lt;10,I421,0)))</f>
        <v>0</v>
      </c>
      <c r="K421" s="195">
        <f>IF(AND(K$16=2017,$C421&lt;K$16),K$47/10,IF(K$16=$C421,K$47-SUM(K$404:K420),IF(K$16-$C421&lt;10,J421,0)))</f>
        <v>0</v>
      </c>
      <c r="L421" s="195">
        <f>IF(AND(L$16=2017,$C421&lt;L$16),L$47/10,IF(L$16=$C421,L$47-SUM(L$404:L420),IF(L$16-$C421&lt;10,K421,0)))</f>
        <v>0</v>
      </c>
      <c r="M421" s="195">
        <f>IF(AND(M$16=2017,$C421&lt;M$16),M$47/10,IF(M$16=$C421,M$47-SUM(M$404:M420),IF(M$16-$C421&lt;10,L421,0)))</f>
        <v>0</v>
      </c>
      <c r="N421" s="195">
        <f>IF(AND(N$16=2017,$C421&lt;N$16),N$47/10,IF(N$16=$C421,N$47-SUM(N$404:N420),IF(N$16-$C421&lt;10,M421,0)))</f>
        <v>0</v>
      </c>
      <c r="O421" s="195">
        <f>IF(AND(O$16=2017,$C421&lt;O$16),O$47/10,IF(O$16=$C421,O$47-SUM(O$404:O420),IF(O$16-$C421&lt;10,N421,0)))</f>
        <v>0</v>
      </c>
      <c r="P421" s="195">
        <f>IF(AND(P$16=2017,$C421&lt;P$16),P$47/10,IF(P$16=$C421,P$47-SUM(P$404:P420),IF(P$16-$C421&lt;10,O421,0)))</f>
        <v>0</v>
      </c>
      <c r="Q421" s="195">
        <f>IF(AND(Q$16=2017,$C421&lt;Q$16),Q$47/10,IF(Q$16=$C421,Q$47-SUM(Q$404:Q420),IF(Q$16-$C421&lt;10,P421,0)))</f>
        <v>35351669.749813795</v>
      </c>
      <c r="R421" s="195">
        <f>IF(AND(R$16=2017,$C421&lt;R$16),R$47/10,IF(R$16=$C421,R$47-SUM(R$404:R420),IF(R$16-$C421&lt;10,Q421,0)))</f>
        <v>35351669.749813795</v>
      </c>
      <c r="S421" s="195">
        <f>IF(AND(S$16=2017,$C421&lt;S$16),S$47/10,IF(S$16=$C421,S$47-SUM(S$404:S420),IF(S$16-$C421&lt;10,R421,0)))</f>
        <v>35351669.749813795</v>
      </c>
      <c r="T421" s="195">
        <f>IF(AND(T$16=2017,$C421&lt;T$16),T$47/10,IF(T$16=$C421,T$47-SUM(T$404:T420),IF(T$16-$C421&lt;10,S421,0)))</f>
        <v>35351669.749813795</v>
      </c>
      <c r="U421" s="195">
        <f>IF(AND(U$16=2017,$C421&lt;U$16),U$47/10,IF(U$16=$C421,U$47-SUM(U$404:U420),IF(U$16-$C421&lt;10,T421,0)))</f>
        <v>35351669.749813795</v>
      </c>
      <c r="V421" s="195">
        <f>IF(AND(V$16=2017,$C421&lt;V$16),V$47/10,IF(V$16=$C421,V$47-SUM(V$404:V420),IF(V$16-$C421&lt;10,U421,0)))</f>
        <v>35351669.749813795</v>
      </c>
      <c r="W421" s="195">
        <f>IF(AND(W$16=2017,$C421&lt;W$16),W$47/10,IF(W$16=$C421,W$47-SUM(W$404:W420),IF(W$16-$C421&lt;10,V421,0)))</f>
        <v>35351669.749813795</v>
      </c>
      <c r="X421" s="195">
        <f>IF(AND(X$16=2017,$C421&lt;X$16),X$47/10,IF(X$16=$C421,X$47-SUM(X$404:X420),IF(X$16-$C421&lt;10,W421,0)))</f>
        <v>35351669.749813795</v>
      </c>
      <c r="Y421" s="163"/>
      <c r="Z421" s="163"/>
      <c r="AA421" s="163"/>
      <c r="AB421" s="163"/>
      <c r="AC421" s="163"/>
      <c r="AD421" s="163"/>
      <c r="AE421" s="163"/>
      <c r="AF421" s="163"/>
      <c r="AG421" s="163"/>
      <c r="AH421" s="163"/>
      <c r="AI421" s="163"/>
      <c r="AJ421" s="163"/>
      <c r="AK421" s="163"/>
      <c r="AL421" s="163"/>
      <c r="AM421" s="163"/>
      <c r="AN421" s="163"/>
      <c r="AO421" s="163"/>
      <c r="AP421" s="163"/>
      <c r="AQ421" s="163"/>
      <c r="AR421" s="163"/>
      <c r="AS421" s="163"/>
      <c r="AT421" s="163"/>
      <c r="AU421" s="163"/>
      <c r="AV421" s="163"/>
      <c r="AW421" s="163"/>
      <c r="AX421" s="163"/>
      <c r="AY421" s="163"/>
      <c r="AZ421" s="163"/>
      <c r="BA421" s="163"/>
      <c r="BB421" s="163"/>
      <c r="BC421" s="163"/>
      <c r="BD421" s="163"/>
      <c r="BE421" s="163"/>
      <c r="BF421" s="163"/>
      <c r="BG421" s="163"/>
      <c r="BH421" s="163"/>
      <c r="BI421" s="163"/>
      <c r="BJ421" s="163"/>
      <c r="BK421" s="163"/>
      <c r="BL421" s="163"/>
      <c r="BM421" s="163"/>
      <c r="BN421" s="163"/>
      <c r="BO421" s="163"/>
      <c r="BP421" s="163"/>
      <c r="BQ421" s="163"/>
      <c r="BR421" s="163"/>
      <c r="BS421" s="163"/>
      <c r="BT421" s="163"/>
      <c r="BU421" s="163"/>
      <c r="BV421" s="163"/>
      <c r="BW421" s="163"/>
      <c r="BX421" s="163"/>
      <c r="BY421" s="163"/>
      <c r="BZ421" s="163"/>
      <c r="CA421" s="163"/>
      <c r="CB421" s="163"/>
      <c r="CC421" s="163"/>
      <c r="CD421" s="163"/>
      <c r="CE421" s="163"/>
      <c r="CF421" s="163"/>
      <c r="CG421" s="163"/>
      <c r="CH421" s="163"/>
      <c r="CI421" s="163"/>
      <c r="CJ421" s="163"/>
      <c r="CK421" s="163"/>
      <c r="CL421" s="163"/>
      <c r="CM421" s="163"/>
      <c r="CN421" s="163"/>
      <c r="CO421" s="163"/>
      <c r="CP421" s="163"/>
      <c r="CQ421" s="163"/>
      <c r="CR421" s="163"/>
      <c r="CS421" s="163"/>
      <c r="CT421" s="163"/>
      <c r="CU421" s="163"/>
      <c r="CV421" s="163"/>
      <c r="CW421" s="163"/>
      <c r="CX421" s="163"/>
      <c r="CY421" s="163"/>
      <c r="CZ421" s="163"/>
      <c r="DA421" s="163"/>
      <c r="DB421" s="163"/>
      <c r="DC421" s="163"/>
      <c r="DD421" s="163"/>
      <c r="DE421" s="163"/>
      <c r="DF421" s="163"/>
      <c r="DG421" s="163"/>
      <c r="DH421" s="163"/>
      <c r="DI421" s="163"/>
      <c r="DJ421" s="163"/>
      <c r="DK421" s="163"/>
      <c r="DL421" s="163"/>
      <c r="DM421" s="163"/>
      <c r="DN421" s="163"/>
      <c r="DO421" s="163"/>
      <c r="DP421" s="163"/>
      <c r="DQ421" s="163"/>
      <c r="DR421" s="163"/>
      <c r="DS421" s="163"/>
      <c r="DT421" s="163"/>
      <c r="DU421" s="163"/>
      <c r="DV421" s="163"/>
      <c r="DW421" s="163"/>
      <c r="DX421" s="163"/>
      <c r="DY421" s="163"/>
      <c r="DZ421" s="163"/>
      <c r="EA421" s="163"/>
      <c r="EB421" s="163"/>
      <c r="EC421" s="163"/>
      <c r="ED421" s="163"/>
      <c r="EE421" s="163"/>
      <c r="EF421" s="163"/>
      <c r="EG421" s="163"/>
      <c r="EH421" s="163"/>
      <c r="EI421" s="163"/>
      <c r="EJ421" s="163"/>
      <c r="EK421" s="163"/>
      <c r="EL421" s="163"/>
      <c r="EM421" s="163"/>
      <c r="EN421" s="163"/>
      <c r="EO421" s="163"/>
      <c r="EP421" s="163"/>
      <c r="EQ421" s="163"/>
      <c r="ER421" s="163"/>
      <c r="ES421" s="163"/>
      <c r="ET421" s="163"/>
      <c r="EU421" s="163"/>
      <c r="EV421" s="163"/>
      <c r="EW421" s="163"/>
      <c r="EX421" s="163"/>
      <c r="EY421" s="163"/>
      <c r="EZ421" s="163"/>
      <c r="FA421" s="163"/>
      <c r="FB421" s="163"/>
      <c r="FC421" s="163"/>
      <c r="FD421" s="163"/>
      <c r="FE421" s="163"/>
      <c r="FF421" s="163"/>
      <c r="FG421" s="163"/>
      <c r="FH421" s="163"/>
      <c r="FI421" s="163"/>
      <c r="FJ421" s="163"/>
      <c r="FK421" s="163"/>
      <c r="FL421" s="163"/>
      <c r="FM421" s="163"/>
      <c r="FN421" s="163"/>
      <c r="FO421" s="163"/>
      <c r="FP421" s="163"/>
      <c r="FQ421" s="163"/>
      <c r="FR421" s="163"/>
      <c r="FS421" s="163"/>
      <c r="FT421" s="163"/>
      <c r="FU421" s="163"/>
      <c r="FV421" s="163"/>
      <c r="FW421" s="163"/>
      <c r="FX421" s="163"/>
      <c r="FY421" s="163"/>
      <c r="FZ421" s="163"/>
      <c r="GA421" s="163"/>
      <c r="GB421" s="163"/>
      <c r="GC421" s="163"/>
      <c r="GD421" s="163"/>
      <c r="GE421" s="163"/>
      <c r="GF421" s="163"/>
      <c r="GG421" s="163"/>
      <c r="GH421" s="163"/>
      <c r="GI421" s="163"/>
      <c r="GJ421" s="163"/>
      <c r="GK421" s="163"/>
      <c r="GL421" s="163"/>
      <c r="GM421" s="163"/>
      <c r="GN421" s="163"/>
      <c r="GO421" s="163"/>
      <c r="GP421" s="163"/>
      <c r="GQ421" s="163"/>
      <c r="GR421" s="163"/>
      <c r="GS421" s="163"/>
      <c r="GT421" s="163"/>
      <c r="GU421" s="163"/>
      <c r="GV421" s="163"/>
      <c r="GW421" s="163"/>
      <c r="GX421" s="163"/>
      <c r="GY421" s="163"/>
      <c r="GZ421" s="163"/>
      <c r="HA421" s="163"/>
      <c r="HB421" s="163"/>
      <c r="HC421" s="163"/>
      <c r="HD421" s="163"/>
      <c r="HE421" s="163"/>
      <c r="HF421" s="163"/>
    </row>
    <row r="422" spans="1:214" outlineLevel="1" x14ac:dyDescent="0.2">
      <c r="A422" s="163"/>
      <c r="B422" s="177" t="s">
        <v>249</v>
      </c>
      <c r="C422" s="173">
        <v>2025</v>
      </c>
      <c r="D422" s="163"/>
      <c r="E422" s="163" t="s">
        <v>142</v>
      </c>
      <c r="F422" s="163"/>
      <c r="G422" s="163"/>
      <c r="H422" s="163"/>
      <c r="I422" s="163"/>
      <c r="J422" s="195">
        <f>IF(AND(J$16=2017,$C422&lt;J$16),J$47/10,IF(J$16=$C422,J$47-SUM(J$404:J421),IF(J$16-$C422&lt;10,I422,0)))</f>
        <v>0</v>
      </c>
      <c r="K422" s="195">
        <f>IF(AND(K$16=2017,$C422&lt;K$16),K$47/10,IF(K$16=$C422,K$47-SUM(K$404:K421),IF(K$16-$C422&lt;10,J422,0)))</f>
        <v>0</v>
      </c>
      <c r="L422" s="195">
        <f>IF(AND(L$16=2017,$C422&lt;L$16),L$47/10,IF(L$16=$C422,L$47-SUM(L$404:L421),IF(L$16-$C422&lt;10,K422,0)))</f>
        <v>0</v>
      </c>
      <c r="M422" s="195">
        <f>IF(AND(M$16=2017,$C422&lt;M$16),M$47/10,IF(M$16=$C422,M$47-SUM(M$404:M421),IF(M$16-$C422&lt;10,L422,0)))</f>
        <v>0</v>
      </c>
      <c r="N422" s="195">
        <f>IF(AND(N$16=2017,$C422&lt;N$16),N$47/10,IF(N$16=$C422,N$47-SUM(N$404:N421),IF(N$16-$C422&lt;10,M422,0)))</f>
        <v>0</v>
      </c>
      <c r="O422" s="195">
        <f>IF(AND(O$16=2017,$C422&lt;O$16),O$47/10,IF(O$16=$C422,O$47-SUM(O$404:O421),IF(O$16-$C422&lt;10,N422,0)))</f>
        <v>0</v>
      </c>
      <c r="P422" s="195">
        <f>IF(AND(P$16=2017,$C422&lt;P$16),P$47/10,IF(P$16=$C422,P$47-SUM(P$404:P421),IF(P$16-$C422&lt;10,O422,0)))</f>
        <v>0</v>
      </c>
      <c r="Q422" s="195">
        <f>IF(AND(Q$16=2017,$C422&lt;Q$16),Q$47/10,IF(Q$16=$C422,Q$47-SUM(Q$404:Q421),IF(Q$16-$C422&lt;10,P422,0)))</f>
        <v>0</v>
      </c>
      <c r="R422" s="195">
        <f>IF(AND(R$16=2017,$C422&lt;R$16),R$47/10,IF(R$16=$C422,R$47-SUM(R$404:R421),IF(R$16-$C422&lt;10,Q422,0)))</f>
        <v>33500921.406405747</v>
      </c>
      <c r="S422" s="195">
        <f>IF(AND(S$16=2017,$C422&lt;S$16),S$47/10,IF(S$16=$C422,S$47-SUM(S$404:S421),IF(S$16-$C422&lt;10,R422,0)))</f>
        <v>33500921.406405747</v>
      </c>
      <c r="T422" s="195">
        <f>IF(AND(T$16=2017,$C422&lt;T$16),T$47/10,IF(T$16=$C422,T$47-SUM(T$404:T421),IF(T$16-$C422&lt;10,S422,0)))</f>
        <v>33500921.406405747</v>
      </c>
      <c r="U422" s="195">
        <f>IF(AND(U$16=2017,$C422&lt;U$16),U$47/10,IF(U$16=$C422,U$47-SUM(U$404:U421),IF(U$16-$C422&lt;10,T422,0)))</f>
        <v>33500921.406405747</v>
      </c>
      <c r="V422" s="195">
        <f>IF(AND(V$16=2017,$C422&lt;V$16),V$47/10,IF(V$16=$C422,V$47-SUM(V$404:V421),IF(V$16-$C422&lt;10,U422,0)))</f>
        <v>33500921.406405747</v>
      </c>
      <c r="W422" s="195">
        <f>IF(AND(W$16=2017,$C422&lt;W$16),W$47/10,IF(W$16=$C422,W$47-SUM(W$404:W421),IF(W$16-$C422&lt;10,V422,0)))</f>
        <v>33500921.406405747</v>
      </c>
      <c r="X422" s="195">
        <f>IF(AND(X$16=2017,$C422&lt;X$16),X$47/10,IF(X$16=$C422,X$47-SUM(X$404:X421),IF(X$16-$C422&lt;10,W422,0)))</f>
        <v>33500921.406405747</v>
      </c>
      <c r="Y422" s="163"/>
      <c r="Z422" s="163"/>
      <c r="AA422" s="163"/>
      <c r="AB422" s="163"/>
      <c r="AC422" s="163"/>
      <c r="AD422" s="163"/>
      <c r="AE422" s="163"/>
      <c r="AF422" s="163"/>
      <c r="AG422" s="163"/>
      <c r="AH422" s="163"/>
      <c r="AI422" s="163"/>
      <c r="AJ422" s="163"/>
      <c r="AK422" s="163"/>
      <c r="AL422" s="163"/>
      <c r="AM422" s="163"/>
      <c r="AN422" s="163"/>
      <c r="AO422" s="163"/>
      <c r="AP422" s="163"/>
      <c r="AQ422" s="163"/>
      <c r="AR422" s="163"/>
      <c r="AS422" s="163"/>
      <c r="AT422" s="163"/>
      <c r="AU422" s="163"/>
      <c r="AV422" s="163"/>
      <c r="AW422" s="163"/>
      <c r="AX422" s="163"/>
      <c r="AY422" s="163"/>
      <c r="AZ422" s="163"/>
      <c r="BA422" s="163"/>
      <c r="BB422" s="163"/>
      <c r="BC422" s="163"/>
      <c r="BD422" s="163"/>
      <c r="BE422" s="163"/>
      <c r="BF422" s="163"/>
      <c r="BG422" s="163"/>
      <c r="BH422" s="163"/>
      <c r="BI422" s="163"/>
      <c r="BJ422" s="163"/>
      <c r="BK422" s="163"/>
      <c r="BL422" s="163"/>
      <c r="BM422" s="163"/>
      <c r="BN422" s="163"/>
      <c r="BO422" s="163"/>
      <c r="BP422" s="163"/>
      <c r="BQ422" s="163"/>
      <c r="BR422" s="163"/>
      <c r="BS422" s="163"/>
      <c r="BT422" s="163"/>
      <c r="BU422" s="163"/>
      <c r="BV422" s="163"/>
      <c r="BW422" s="163"/>
      <c r="BX422" s="163"/>
      <c r="BY422" s="163"/>
      <c r="BZ422" s="163"/>
      <c r="CA422" s="163"/>
      <c r="CB422" s="163"/>
      <c r="CC422" s="163"/>
      <c r="CD422" s="163"/>
      <c r="CE422" s="163"/>
      <c r="CF422" s="163"/>
      <c r="CG422" s="163"/>
      <c r="CH422" s="163"/>
      <c r="CI422" s="163"/>
      <c r="CJ422" s="163"/>
      <c r="CK422" s="163"/>
      <c r="CL422" s="163"/>
      <c r="CM422" s="163"/>
      <c r="CN422" s="163"/>
      <c r="CO422" s="163"/>
      <c r="CP422" s="163"/>
      <c r="CQ422" s="163"/>
      <c r="CR422" s="163"/>
      <c r="CS422" s="163"/>
      <c r="CT422" s="163"/>
      <c r="CU422" s="163"/>
      <c r="CV422" s="163"/>
      <c r="CW422" s="163"/>
      <c r="CX422" s="163"/>
      <c r="CY422" s="163"/>
      <c r="CZ422" s="163"/>
      <c r="DA422" s="163"/>
      <c r="DB422" s="163"/>
      <c r="DC422" s="163"/>
      <c r="DD422" s="163"/>
      <c r="DE422" s="163"/>
      <c r="DF422" s="163"/>
      <c r="DG422" s="163"/>
      <c r="DH422" s="163"/>
      <c r="DI422" s="163"/>
      <c r="DJ422" s="163"/>
      <c r="DK422" s="163"/>
      <c r="DL422" s="163"/>
      <c r="DM422" s="163"/>
      <c r="DN422" s="163"/>
      <c r="DO422" s="163"/>
      <c r="DP422" s="163"/>
      <c r="DQ422" s="163"/>
      <c r="DR422" s="163"/>
      <c r="DS422" s="163"/>
      <c r="DT422" s="163"/>
      <c r="DU422" s="163"/>
      <c r="DV422" s="163"/>
      <c r="DW422" s="163"/>
      <c r="DX422" s="163"/>
      <c r="DY422" s="163"/>
      <c r="DZ422" s="163"/>
      <c r="EA422" s="163"/>
      <c r="EB422" s="163"/>
      <c r="EC422" s="163"/>
      <c r="ED422" s="163"/>
      <c r="EE422" s="163"/>
      <c r="EF422" s="163"/>
      <c r="EG422" s="163"/>
      <c r="EH422" s="163"/>
      <c r="EI422" s="163"/>
      <c r="EJ422" s="163"/>
      <c r="EK422" s="163"/>
      <c r="EL422" s="163"/>
      <c r="EM422" s="163"/>
      <c r="EN422" s="163"/>
      <c r="EO422" s="163"/>
      <c r="EP422" s="163"/>
      <c r="EQ422" s="163"/>
      <c r="ER422" s="163"/>
      <c r="ES422" s="163"/>
      <c r="ET422" s="163"/>
      <c r="EU422" s="163"/>
      <c r="EV422" s="163"/>
      <c r="EW422" s="163"/>
      <c r="EX422" s="163"/>
      <c r="EY422" s="163"/>
      <c r="EZ422" s="163"/>
      <c r="FA422" s="163"/>
      <c r="FB422" s="163"/>
      <c r="FC422" s="163"/>
      <c r="FD422" s="163"/>
      <c r="FE422" s="163"/>
      <c r="FF422" s="163"/>
      <c r="FG422" s="163"/>
      <c r="FH422" s="163"/>
      <c r="FI422" s="163"/>
      <c r="FJ422" s="163"/>
      <c r="FK422" s="163"/>
      <c r="FL422" s="163"/>
      <c r="FM422" s="163"/>
      <c r="FN422" s="163"/>
      <c r="FO422" s="163"/>
      <c r="FP422" s="163"/>
      <c r="FQ422" s="163"/>
      <c r="FR422" s="163"/>
      <c r="FS422" s="163"/>
      <c r="FT422" s="163"/>
      <c r="FU422" s="163"/>
      <c r="FV422" s="163"/>
      <c r="FW422" s="163"/>
      <c r="FX422" s="163"/>
      <c r="FY422" s="163"/>
      <c r="FZ422" s="163"/>
      <c r="GA422" s="163"/>
      <c r="GB422" s="163"/>
      <c r="GC422" s="163"/>
      <c r="GD422" s="163"/>
      <c r="GE422" s="163"/>
      <c r="GF422" s="163"/>
      <c r="GG422" s="163"/>
      <c r="GH422" s="163"/>
      <c r="GI422" s="163"/>
      <c r="GJ422" s="163"/>
      <c r="GK422" s="163"/>
      <c r="GL422" s="163"/>
      <c r="GM422" s="163"/>
      <c r="GN422" s="163"/>
      <c r="GO422" s="163"/>
      <c r="GP422" s="163"/>
      <c r="GQ422" s="163"/>
      <c r="GR422" s="163"/>
      <c r="GS422" s="163"/>
      <c r="GT422" s="163"/>
      <c r="GU422" s="163"/>
      <c r="GV422" s="163"/>
      <c r="GW422" s="163"/>
      <c r="GX422" s="163"/>
      <c r="GY422" s="163"/>
      <c r="GZ422" s="163"/>
      <c r="HA422" s="163"/>
      <c r="HB422" s="163"/>
      <c r="HC422" s="163"/>
      <c r="HD422" s="163"/>
      <c r="HE422" s="163"/>
      <c r="HF422" s="163"/>
    </row>
    <row r="423" spans="1:214" outlineLevel="1" x14ac:dyDescent="0.2">
      <c r="A423" s="163"/>
      <c r="B423" s="177" t="s">
        <v>249</v>
      </c>
      <c r="C423" s="177">
        <v>2026</v>
      </c>
      <c r="D423" s="163"/>
      <c r="E423" s="163" t="s">
        <v>142</v>
      </c>
      <c r="F423" s="163"/>
      <c r="G423" s="163"/>
      <c r="H423" s="163"/>
      <c r="I423" s="163"/>
      <c r="J423" s="195">
        <f>IF(AND(J$16=2017,$C423&lt;J$16),J$47/10,IF(J$16=$C423,J$47-SUM(J$404:J422),IF(J$16-$C423&lt;10,I423,0)))</f>
        <v>0</v>
      </c>
      <c r="K423" s="195">
        <f>IF(AND(K$16=2017,$C423&lt;K$16),K$47/10,IF(K$16=$C423,K$47-SUM(K$404:K422),IF(K$16-$C423&lt;10,J423,0)))</f>
        <v>0</v>
      </c>
      <c r="L423" s="195">
        <f>IF(AND(L$16=2017,$C423&lt;L$16),L$47/10,IF(L$16=$C423,L$47-SUM(L$404:L422),IF(L$16-$C423&lt;10,K423,0)))</f>
        <v>0</v>
      </c>
      <c r="M423" s="195">
        <f>IF(AND(M$16=2017,$C423&lt;M$16),M$47/10,IF(M$16=$C423,M$47-SUM(M$404:M422),IF(M$16-$C423&lt;10,L423,0)))</f>
        <v>0</v>
      </c>
      <c r="N423" s="195">
        <f>IF(AND(N$16=2017,$C423&lt;N$16),N$47/10,IF(N$16=$C423,N$47-SUM(N$404:N422),IF(N$16-$C423&lt;10,M423,0)))</f>
        <v>0</v>
      </c>
      <c r="O423" s="195">
        <f>IF(AND(O$16=2017,$C423&lt;O$16),O$47/10,IF(O$16=$C423,O$47-SUM(O$404:O422),IF(O$16-$C423&lt;10,N423,0)))</f>
        <v>0</v>
      </c>
      <c r="P423" s="195">
        <f>IF(AND(P$16=2017,$C423&lt;P$16),P$47/10,IF(P$16=$C423,P$47-SUM(P$404:P422),IF(P$16-$C423&lt;10,O423,0)))</f>
        <v>0</v>
      </c>
      <c r="Q423" s="195">
        <f>IF(AND(Q$16=2017,$C423&lt;Q$16),Q$47/10,IF(Q$16=$C423,Q$47-SUM(Q$404:Q422),IF(Q$16-$C423&lt;10,P423,0)))</f>
        <v>0</v>
      </c>
      <c r="R423" s="195">
        <f>IF(AND(R$16=2017,$C423&lt;R$16),R$47/10,IF(R$16=$C423,R$47-SUM(R$404:R422),IF(R$16-$C423&lt;10,Q423,0)))</f>
        <v>0</v>
      </c>
      <c r="S423" s="195">
        <f>IF(AND(S$16=2017,$C423&lt;S$16),S$47/10,IF(S$16=$C423,S$47-SUM(S$404:S422),IF(S$16-$C423&lt;10,R423,0)))</f>
        <v>37017333.592849612</v>
      </c>
      <c r="T423" s="195">
        <f>IF(AND(T$16=2017,$C423&lt;T$16),T$47/10,IF(T$16=$C423,T$47-SUM(T$404:T422),IF(T$16-$C423&lt;10,S423,0)))</f>
        <v>37017333.592849612</v>
      </c>
      <c r="U423" s="195">
        <f>IF(AND(U$16=2017,$C423&lt;U$16),U$47/10,IF(U$16=$C423,U$47-SUM(U$404:U422),IF(U$16-$C423&lt;10,T423,0)))</f>
        <v>37017333.592849612</v>
      </c>
      <c r="V423" s="195">
        <f>IF(AND(V$16=2017,$C423&lt;V$16),V$47/10,IF(V$16=$C423,V$47-SUM(V$404:V422),IF(V$16-$C423&lt;10,U423,0)))</f>
        <v>37017333.592849612</v>
      </c>
      <c r="W423" s="195">
        <f>IF(AND(W$16=2017,$C423&lt;W$16),W$47/10,IF(W$16=$C423,W$47-SUM(W$404:W422),IF(W$16-$C423&lt;10,V423,0)))</f>
        <v>37017333.592849612</v>
      </c>
      <c r="X423" s="195">
        <f>IF(AND(X$16=2017,$C423&lt;X$16),X$47/10,IF(X$16=$C423,X$47-SUM(X$404:X422),IF(X$16-$C423&lt;10,W423,0)))</f>
        <v>37017333.592849612</v>
      </c>
      <c r="Y423" s="163"/>
      <c r="Z423" s="163"/>
      <c r="AA423" s="163"/>
      <c r="AB423" s="163"/>
      <c r="AC423" s="163"/>
      <c r="AD423" s="163"/>
      <c r="AE423" s="163"/>
      <c r="AF423" s="163"/>
      <c r="AG423" s="163"/>
      <c r="AH423" s="163"/>
      <c r="AI423" s="163"/>
      <c r="AJ423" s="163"/>
      <c r="AK423" s="163"/>
      <c r="AL423" s="163"/>
      <c r="AM423" s="163"/>
      <c r="AN423" s="163"/>
      <c r="AO423" s="163"/>
      <c r="AP423" s="163"/>
      <c r="AQ423" s="163"/>
      <c r="AR423" s="163"/>
      <c r="AS423" s="163"/>
      <c r="AT423" s="163"/>
      <c r="AU423" s="163"/>
      <c r="AV423" s="163"/>
      <c r="AW423" s="163"/>
      <c r="AX423" s="163"/>
      <c r="AY423" s="163"/>
      <c r="AZ423" s="163"/>
      <c r="BA423" s="163"/>
      <c r="BB423" s="163"/>
      <c r="BC423" s="163"/>
      <c r="BD423" s="163"/>
      <c r="BE423" s="163"/>
      <c r="BF423" s="163"/>
      <c r="BG423" s="163"/>
      <c r="BH423" s="163"/>
      <c r="BI423" s="163"/>
      <c r="BJ423" s="163"/>
      <c r="BK423" s="163"/>
      <c r="BL423" s="163"/>
      <c r="BM423" s="163"/>
      <c r="BN423" s="163"/>
      <c r="BO423" s="163"/>
      <c r="BP423" s="163"/>
      <c r="BQ423" s="163"/>
      <c r="BR423" s="163"/>
      <c r="BS423" s="163"/>
      <c r="BT423" s="163"/>
      <c r="BU423" s="163"/>
      <c r="BV423" s="163"/>
      <c r="BW423" s="163"/>
      <c r="BX423" s="163"/>
      <c r="BY423" s="163"/>
      <c r="BZ423" s="163"/>
      <c r="CA423" s="163"/>
      <c r="CB423" s="163"/>
      <c r="CC423" s="163"/>
      <c r="CD423" s="163"/>
      <c r="CE423" s="163"/>
      <c r="CF423" s="163"/>
      <c r="CG423" s="163"/>
      <c r="CH423" s="163"/>
      <c r="CI423" s="163"/>
      <c r="CJ423" s="163"/>
      <c r="CK423" s="163"/>
      <c r="CL423" s="163"/>
      <c r="CM423" s="163"/>
      <c r="CN423" s="163"/>
      <c r="CO423" s="163"/>
      <c r="CP423" s="163"/>
      <c r="CQ423" s="163"/>
      <c r="CR423" s="163"/>
      <c r="CS423" s="163"/>
      <c r="CT423" s="163"/>
      <c r="CU423" s="163"/>
      <c r="CV423" s="163"/>
      <c r="CW423" s="163"/>
      <c r="CX423" s="163"/>
      <c r="CY423" s="163"/>
      <c r="CZ423" s="163"/>
      <c r="DA423" s="163"/>
      <c r="DB423" s="163"/>
      <c r="DC423" s="163"/>
      <c r="DD423" s="163"/>
      <c r="DE423" s="163"/>
      <c r="DF423" s="163"/>
      <c r="DG423" s="163"/>
      <c r="DH423" s="163"/>
      <c r="DI423" s="163"/>
      <c r="DJ423" s="163"/>
      <c r="DK423" s="163"/>
      <c r="DL423" s="163"/>
      <c r="DM423" s="163"/>
      <c r="DN423" s="163"/>
      <c r="DO423" s="163"/>
      <c r="DP423" s="163"/>
      <c r="DQ423" s="163"/>
      <c r="DR423" s="163"/>
      <c r="DS423" s="163"/>
      <c r="DT423" s="163"/>
      <c r="DU423" s="163"/>
      <c r="DV423" s="163"/>
      <c r="DW423" s="163"/>
      <c r="DX423" s="163"/>
      <c r="DY423" s="163"/>
      <c r="DZ423" s="163"/>
      <c r="EA423" s="163"/>
      <c r="EB423" s="163"/>
      <c r="EC423" s="163"/>
      <c r="ED423" s="163"/>
      <c r="EE423" s="163"/>
      <c r="EF423" s="163"/>
      <c r="EG423" s="163"/>
      <c r="EH423" s="163"/>
      <c r="EI423" s="163"/>
      <c r="EJ423" s="163"/>
      <c r="EK423" s="163"/>
      <c r="EL423" s="163"/>
      <c r="EM423" s="163"/>
      <c r="EN423" s="163"/>
      <c r="EO423" s="163"/>
      <c r="EP423" s="163"/>
      <c r="EQ423" s="163"/>
      <c r="ER423" s="163"/>
      <c r="ES423" s="163"/>
      <c r="ET423" s="163"/>
      <c r="EU423" s="163"/>
      <c r="EV423" s="163"/>
      <c r="EW423" s="163"/>
      <c r="EX423" s="163"/>
      <c r="EY423" s="163"/>
      <c r="EZ423" s="163"/>
      <c r="FA423" s="163"/>
      <c r="FB423" s="163"/>
      <c r="FC423" s="163"/>
      <c r="FD423" s="163"/>
      <c r="FE423" s="163"/>
      <c r="FF423" s="163"/>
      <c r="FG423" s="163"/>
      <c r="FH423" s="163"/>
      <c r="FI423" s="163"/>
      <c r="FJ423" s="163"/>
      <c r="FK423" s="163"/>
      <c r="FL423" s="163"/>
      <c r="FM423" s="163"/>
      <c r="FN423" s="163"/>
      <c r="FO423" s="163"/>
      <c r="FP423" s="163"/>
      <c r="FQ423" s="163"/>
      <c r="FR423" s="163"/>
      <c r="FS423" s="163"/>
      <c r="FT423" s="163"/>
      <c r="FU423" s="163"/>
      <c r="FV423" s="163"/>
      <c r="FW423" s="163"/>
      <c r="FX423" s="163"/>
      <c r="FY423" s="163"/>
      <c r="FZ423" s="163"/>
      <c r="GA423" s="163"/>
      <c r="GB423" s="163"/>
      <c r="GC423" s="163"/>
      <c r="GD423" s="163"/>
      <c r="GE423" s="163"/>
      <c r="GF423" s="163"/>
      <c r="GG423" s="163"/>
      <c r="GH423" s="163"/>
      <c r="GI423" s="163"/>
      <c r="GJ423" s="163"/>
      <c r="GK423" s="163"/>
      <c r="GL423" s="163"/>
      <c r="GM423" s="163"/>
      <c r="GN423" s="163"/>
      <c r="GO423" s="163"/>
      <c r="GP423" s="163"/>
      <c r="GQ423" s="163"/>
      <c r="GR423" s="163"/>
      <c r="GS423" s="163"/>
      <c r="GT423" s="163"/>
      <c r="GU423" s="163"/>
      <c r="GV423" s="163"/>
      <c r="GW423" s="163"/>
      <c r="GX423" s="163"/>
      <c r="GY423" s="163"/>
      <c r="GZ423" s="163"/>
      <c r="HA423" s="163"/>
      <c r="HB423" s="163"/>
      <c r="HC423" s="163"/>
      <c r="HD423" s="163"/>
      <c r="HE423" s="163"/>
      <c r="HF423" s="163"/>
    </row>
    <row r="424" spans="1:214" outlineLevel="1" x14ac:dyDescent="0.2">
      <c r="A424" s="163"/>
      <c r="B424" s="177" t="s">
        <v>249</v>
      </c>
      <c r="C424" s="173">
        <v>2027</v>
      </c>
      <c r="D424" s="163"/>
      <c r="E424" s="163" t="s">
        <v>142</v>
      </c>
      <c r="F424" s="163"/>
      <c r="G424" s="163"/>
      <c r="H424" s="163"/>
      <c r="I424" s="163"/>
      <c r="J424" s="195">
        <f>IF(AND(J$16=2017,$C424&lt;J$16),J$47/10,IF(J$16=$C424,J$47-SUM(J$404:J423),IF(J$16-$C424&lt;10,I424,0)))</f>
        <v>0</v>
      </c>
      <c r="K424" s="195">
        <f>IF(AND(K$16=2017,$C424&lt;K$16),K$47/10,IF(K$16=$C424,K$47-SUM(K$404:K423),IF(K$16-$C424&lt;10,J424,0)))</f>
        <v>0</v>
      </c>
      <c r="L424" s="195">
        <f>IF(AND(L$16=2017,$C424&lt;L$16),L$47/10,IF(L$16=$C424,L$47-SUM(L$404:L423),IF(L$16-$C424&lt;10,K424,0)))</f>
        <v>0</v>
      </c>
      <c r="M424" s="195">
        <f>IF(AND(M$16=2017,$C424&lt;M$16),M$47/10,IF(M$16=$C424,M$47-SUM(M$404:M423),IF(M$16-$C424&lt;10,L424,0)))</f>
        <v>0</v>
      </c>
      <c r="N424" s="195">
        <f>IF(AND(N$16=2017,$C424&lt;N$16),N$47/10,IF(N$16=$C424,N$47-SUM(N$404:N423),IF(N$16-$C424&lt;10,M424,0)))</f>
        <v>0</v>
      </c>
      <c r="O424" s="195">
        <f>IF(AND(O$16=2017,$C424&lt;O$16),O$47/10,IF(O$16=$C424,O$47-SUM(O$404:O423),IF(O$16-$C424&lt;10,N424,0)))</f>
        <v>0</v>
      </c>
      <c r="P424" s="195">
        <f>IF(AND(P$16=2017,$C424&lt;P$16),P$47/10,IF(P$16=$C424,P$47-SUM(P$404:P423),IF(P$16-$C424&lt;10,O424,0)))</f>
        <v>0</v>
      </c>
      <c r="Q424" s="195">
        <f>IF(AND(Q$16=2017,$C424&lt;Q$16),Q$47/10,IF(Q$16=$C424,Q$47-SUM(Q$404:Q423),IF(Q$16-$C424&lt;10,P424,0)))</f>
        <v>0</v>
      </c>
      <c r="R424" s="195">
        <f>IF(AND(R$16=2017,$C424&lt;R$16),R$47/10,IF(R$16=$C424,R$47-SUM(R$404:R423),IF(R$16-$C424&lt;10,Q424,0)))</f>
        <v>0</v>
      </c>
      <c r="S424" s="195">
        <f>IF(AND(S$16=2017,$C424&lt;S$16),S$47/10,IF(S$16=$C424,S$47-SUM(S$404:S423),IF(S$16-$C424&lt;10,R424,0)))</f>
        <v>0</v>
      </c>
      <c r="T424" s="195">
        <f>IF(AND(T$16=2017,$C424&lt;T$16),T$47/10,IF(T$16=$C424,T$47-SUM(T$404:T423),IF(T$16-$C424&lt;10,S424,0)))</f>
        <v>36169264.222561449</v>
      </c>
      <c r="U424" s="195">
        <f>IF(AND(U$16=2017,$C424&lt;U$16),U$47/10,IF(U$16=$C424,U$47-SUM(U$404:U423),IF(U$16-$C424&lt;10,T424,0)))</f>
        <v>36169264.222561449</v>
      </c>
      <c r="V424" s="195">
        <f>IF(AND(V$16=2017,$C424&lt;V$16),V$47/10,IF(V$16=$C424,V$47-SUM(V$404:V423),IF(V$16-$C424&lt;10,U424,0)))</f>
        <v>36169264.222561449</v>
      </c>
      <c r="W424" s="195">
        <f>IF(AND(W$16=2017,$C424&lt;W$16),W$47/10,IF(W$16=$C424,W$47-SUM(W$404:W423),IF(W$16-$C424&lt;10,V424,0)))</f>
        <v>36169264.222561449</v>
      </c>
      <c r="X424" s="195">
        <f>IF(AND(X$16=2017,$C424&lt;X$16),X$47/10,IF(X$16=$C424,X$47-SUM(X$404:X423),IF(X$16-$C424&lt;10,W424,0)))</f>
        <v>36169264.222561449</v>
      </c>
      <c r="Y424" s="163"/>
      <c r="Z424" s="163"/>
      <c r="AA424" s="163"/>
      <c r="AB424" s="163"/>
      <c r="AC424" s="163"/>
      <c r="AD424" s="163"/>
      <c r="AE424" s="163"/>
      <c r="AF424" s="163"/>
      <c r="AG424" s="163"/>
      <c r="AH424" s="163"/>
      <c r="AI424" s="163"/>
      <c r="AJ424" s="163"/>
      <c r="AK424" s="163"/>
      <c r="AL424" s="163"/>
      <c r="AM424" s="163"/>
      <c r="AN424" s="163"/>
      <c r="AO424" s="163"/>
      <c r="AP424" s="163"/>
      <c r="AQ424" s="163"/>
      <c r="AR424" s="163"/>
      <c r="AS424" s="163"/>
      <c r="AT424" s="163"/>
      <c r="AU424" s="163"/>
      <c r="AV424" s="163"/>
      <c r="AW424" s="163"/>
      <c r="AX424" s="163"/>
      <c r="AY424" s="163"/>
      <c r="AZ424" s="163"/>
      <c r="BA424" s="163"/>
      <c r="BB424" s="163"/>
      <c r="BC424" s="163"/>
      <c r="BD424" s="163"/>
      <c r="BE424" s="163"/>
      <c r="BF424" s="163"/>
      <c r="BG424" s="163"/>
      <c r="BH424" s="163"/>
      <c r="BI424" s="163"/>
      <c r="BJ424" s="163"/>
      <c r="BK424" s="163"/>
      <c r="BL424" s="163"/>
      <c r="BM424" s="163"/>
      <c r="BN424" s="163"/>
      <c r="BO424" s="163"/>
      <c r="BP424" s="163"/>
      <c r="BQ424" s="163"/>
      <c r="BR424" s="163"/>
      <c r="BS424" s="163"/>
      <c r="BT424" s="163"/>
      <c r="BU424" s="163"/>
      <c r="BV424" s="163"/>
      <c r="BW424" s="163"/>
      <c r="BX424" s="163"/>
      <c r="BY424" s="163"/>
      <c r="BZ424" s="163"/>
      <c r="CA424" s="163"/>
      <c r="CB424" s="163"/>
      <c r="CC424" s="163"/>
      <c r="CD424" s="163"/>
      <c r="CE424" s="163"/>
      <c r="CF424" s="163"/>
      <c r="CG424" s="163"/>
      <c r="CH424" s="163"/>
      <c r="CI424" s="163"/>
      <c r="CJ424" s="163"/>
      <c r="CK424" s="163"/>
      <c r="CL424" s="163"/>
      <c r="CM424" s="163"/>
      <c r="CN424" s="163"/>
      <c r="CO424" s="163"/>
      <c r="CP424" s="163"/>
      <c r="CQ424" s="163"/>
      <c r="CR424" s="163"/>
      <c r="CS424" s="163"/>
      <c r="CT424" s="163"/>
      <c r="CU424" s="163"/>
      <c r="CV424" s="163"/>
      <c r="CW424" s="163"/>
      <c r="CX424" s="163"/>
      <c r="CY424" s="163"/>
      <c r="CZ424" s="163"/>
      <c r="DA424" s="163"/>
      <c r="DB424" s="163"/>
      <c r="DC424" s="163"/>
      <c r="DD424" s="163"/>
      <c r="DE424" s="163"/>
      <c r="DF424" s="163"/>
      <c r="DG424" s="163"/>
      <c r="DH424" s="163"/>
      <c r="DI424" s="163"/>
      <c r="DJ424" s="163"/>
      <c r="DK424" s="163"/>
      <c r="DL424" s="163"/>
      <c r="DM424" s="163"/>
      <c r="DN424" s="163"/>
      <c r="DO424" s="163"/>
      <c r="DP424" s="163"/>
      <c r="DQ424" s="163"/>
      <c r="DR424" s="163"/>
      <c r="DS424" s="163"/>
      <c r="DT424" s="163"/>
      <c r="DU424" s="163"/>
      <c r="DV424" s="163"/>
      <c r="DW424" s="163"/>
      <c r="DX424" s="163"/>
      <c r="DY424" s="163"/>
      <c r="DZ424" s="163"/>
      <c r="EA424" s="163"/>
      <c r="EB424" s="163"/>
      <c r="EC424" s="163"/>
      <c r="ED424" s="163"/>
      <c r="EE424" s="163"/>
      <c r="EF424" s="163"/>
      <c r="EG424" s="163"/>
      <c r="EH424" s="163"/>
      <c r="EI424" s="163"/>
      <c r="EJ424" s="163"/>
      <c r="EK424" s="163"/>
      <c r="EL424" s="163"/>
      <c r="EM424" s="163"/>
      <c r="EN424" s="163"/>
      <c r="EO424" s="163"/>
      <c r="EP424" s="163"/>
      <c r="EQ424" s="163"/>
      <c r="ER424" s="163"/>
      <c r="ES424" s="163"/>
      <c r="ET424" s="163"/>
      <c r="EU424" s="163"/>
      <c r="EV424" s="163"/>
      <c r="EW424" s="163"/>
      <c r="EX424" s="163"/>
      <c r="EY424" s="163"/>
      <c r="EZ424" s="163"/>
      <c r="FA424" s="163"/>
      <c r="FB424" s="163"/>
      <c r="FC424" s="163"/>
      <c r="FD424" s="163"/>
      <c r="FE424" s="163"/>
      <c r="FF424" s="163"/>
      <c r="FG424" s="163"/>
      <c r="FH424" s="163"/>
      <c r="FI424" s="163"/>
      <c r="FJ424" s="163"/>
      <c r="FK424" s="163"/>
      <c r="FL424" s="163"/>
      <c r="FM424" s="163"/>
      <c r="FN424" s="163"/>
      <c r="FO424" s="163"/>
      <c r="FP424" s="163"/>
      <c r="FQ424" s="163"/>
      <c r="FR424" s="163"/>
      <c r="FS424" s="163"/>
      <c r="FT424" s="163"/>
      <c r="FU424" s="163"/>
      <c r="FV424" s="163"/>
      <c r="FW424" s="163"/>
      <c r="FX424" s="163"/>
      <c r="FY424" s="163"/>
      <c r="FZ424" s="163"/>
      <c r="GA424" s="163"/>
      <c r="GB424" s="163"/>
      <c r="GC424" s="163"/>
      <c r="GD424" s="163"/>
      <c r="GE424" s="163"/>
      <c r="GF424" s="163"/>
      <c r="GG424" s="163"/>
      <c r="GH424" s="163"/>
      <c r="GI424" s="163"/>
      <c r="GJ424" s="163"/>
      <c r="GK424" s="163"/>
      <c r="GL424" s="163"/>
      <c r="GM424" s="163"/>
      <c r="GN424" s="163"/>
      <c r="GO424" s="163"/>
      <c r="GP424" s="163"/>
      <c r="GQ424" s="163"/>
      <c r="GR424" s="163"/>
      <c r="GS424" s="163"/>
      <c r="GT424" s="163"/>
      <c r="GU424" s="163"/>
      <c r="GV424" s="163"/>
      <c r="GW424" s="163"/>
      <c r="GX424" s="163"/>
      <c r="GY424" s="163"/>
      <c r="GZ424" s="163"/>
      <c r="HA424" s="163"/>
      <c r="HB424" s="163"/>
      <c r="HC424" s="163"/>
      <c r="HD424" s="163"/>
      <c r="HE424" s="163"/>
      <c r="HF424" s="163"/>
    </row>
    <row r="425" spans="1:214" outlineLevel="1" x14ac:dyDescent="0.2">
      <c r="A425" s="163"/>
      <c r="B425" s="177" t="s">
        <v>249</v>
      </c>
      <c r="C425" s="177">
        <v>2028</v>
      </c>
      <c r="D425" s="163"/>
      <c r="E425" s="163" t="s">
        <v>142</v>
      </c>
      <c r="F425" s="163"/>
      <c r="G425" s="163"/>
      <c r="H425" s="163"/>
      <c r="I425" s="163"/>
      <c r="J425" s="195">
        <f>IF(AND(J$16=2017,$C425&lt;J$16),J$47/10,IF(J$16=$C425,J$47-SUM(J$404:J424),IF(J$16-$C425&lt;10,I425,0)))</f>
        <v>0</v>
      </c>
      <c r="K425" s="195">
        <f>IF(AND(K$16=2017,$C425&lt;K$16),K$47/10,IF(K$16=$C425,K$47-SUM(K$404:K424),IF(K$16-$C425&lt;10,J425,0)))</f>
        <v>0</v>
      </c>
      <c r="L425" s="195">
        <f>IF(AND(L$16=2017,$C425&lt;L$16),L$47/10,IF(L$16=$C425,L$47-SUM(L$404:L424),IF(L$16-$C425&lt;10,K425,0)))</f>
        <v>0</v>
      </c>
      <c r="M425" s="195">
        <f>IF(AND(M$16=2017,$C425&lt;M$16),M$47/10,IF(M$16=$C425,M$47-SUM(M$404:M424),IF(M$16-$C425&lt;10,L425,0)))</f>
        <v>0</v>
      </c>
      <c r="N425" s="195">
        <f>IF(AND(N$16=2017,$C425&lt;N$16),N$47/10,IF(N$16=$C425,N$47-SUM(N$404:N424),IF(N$16-$C425&lt;10,M425,0)))</f>
        <v>0</v>
      </c>
      <c r="O425" s="195">
        <f>IF(AND(O$16=2017,$C425&lt;O$16),O$47/10,IF(O$16=$C425,O$47-SUM(O$404:O424),IF(O$16-$C425&lt;10,N425,0)))</f>
        <v>0</v>
      </c>
      <c r="P425" s="195">
        <f>IF(AND(P$16=2017,$C425&lt;P$16),P$47/10,IF(P$16=$C425,P$47-SUM(P$404:P424),IF(P$16-$C425&lt;10,O425,0)))</f>
        <v>0</v>
      </c>
      <c r="Q425" s="195">
        <f>IF(AND(Q$16=2017,$C425&lt;Q$16),Q$47/10,IF(Q$16=$C425,Q$47-SUM(Q$404:Q424),IF(Q$16-$C425&lt;10,P425,0)))</f>
        <v>0</v>
      </c>
      <c r="R425" s="195">
        <f>IF(AND(R$16=2017,$C425&lt;R$16),R$47/10,IF(R$16=$C425,R$47-SUM(R$404:R424),IF(R$16-$C425&lt;10,Q425,0)))</f>
        <v>0</v>
      </c>
      <c r="S425" s="195">
        <f>IF(AND(S$16=2017,$C425&lt;S$16),S$47/10,IF(S$16=$C425,S$47-SUM(S$404:S424),IF(S$16-$C425&lt;10,R425,0)))</f>
        <v>0</v>
      </c>
      <c r="T425" s="195">
        <f>IF(AND(T$16=2017,$C425&lt;T$16),T$47/10,IF(T$16=$C425,T$47-SUM(T$404:T424),IF(T$16-$C425&lt;10,S425,0)))</f>
        <v>0</v>
      </c>
      <c r="U425" s="195">
        <f>IF(AND(U$16=2017,$C425&lt;U$16),U$47/10,IF(U$16=$C425,U$47-SUM(U$404:U424),IF(U$16-$C425&lt;10,T425,0)))</f>
        <v>36799459.665523499</v>
      </c>
      <c r="V425" s="195">
        <f>IF(AND(V$16=2017,$C425&lt;V$16),V$47/10,IF(V$16=$C425,V$47-SUM(V$404:V424),IF(V$16-$C425&lt;10,U425,0)))</f>
        <v>36799459.665523499</v>
      </c>
      <c r="W425" s="195">
        <f>IF(AND(W$16=2017,$C425&lt;W$16),W$47/10,IF(W$16=$C425,W$47-SUM(W$404:W424),IF(W$16-$C425&lt;10,V425,0)))</f>
        <v>36799459.665523499</v>
      </c>
      <c r="X425" s="195">
        <f>IF(AND(X$16=2017,$C425&lt;X$16),X$47/10,IF(X$16=$C425,X$47-SUM(X$404:X424),IF(X$16-$C425&lt;10,W425,0)))</f>
        <v>36799459.665523499</v>
      </c>
      <c r="Y425" s="163"/>
      <c r="Z425" s="163"/>
      <c r="AA425" s="163"/>
      <c r="AB425" s="163"/>
      <c r="AC425" s="163"/>
      <c r="AD425" s="163"/>
      <c r="AE425" s="163"/>
      <c r="AF425" s="163"/>
      <c r="AG425" s="163"/>
      <c r="AH425" s="163"/>
      <c r="AI425" s="163"/>
      <c r="AJ425" s="163"/>
      <c r="AK425" s="163"/>
      <c r="AL425" s="163"/>
      <c r="AM425" s="163"/>
      <c r="AN425" s="163"/>
      <c r="AO425" s="163"/>
      <c r="AP425" s="163"/>
      <c r="AQ425" s="163"/>
      <c r="AR425" s="163"/>
      <c r="AS425" s="163"/>
      <c r="AT425" s="163"/>
      <c r="AU425" s="163"/>
      <c r="AV425" s="163"/>
      <c r="AW425" s="163"/>
      <c r="AX425" s="163"/>
      <c r="AY425" s="163"/>
      <c r="AZ425" s="163"/>
      <c r="BA425" s="163"/>
      <c r="BB425" s="163"/>
      <c r="BC425" s="163"/>
      <c r="BD425" s="163"/>
      <c r="BE425" s="163"/>
      <c r="BF425" s="163"/>
      <c r="BG425" s="163"/>
      <c r="BH425" s="163"/>
      <c r="BI425" s="163"/>
      <c r="BJ425" s="163"/>
      <c r="BK425" s="163"/>
      <c r="BL425" s="163"/>
      <c r="BM425" s="163"/>
      <c r="BN425" s="163"/>
      <c r="BO425" s="163"/>
      <c r="BP425" s="163"/>
      <c r="BQ425" s="163"/>
      <c r="BR425" s="163"/>
      <c r="BS425" s="163"/>
      <c r="BT425" s="163"/>
      <c r="BU425" s="163"/>
      <c r="BV425" s="163"/>
      <c r="BW425" s="163"/>
      <c r="BX425" s="163"/>
      <c r="BY425" s="163"/>
      <c r="BZ425" s="163"/>
      <c r="CA425" s="163"/>
      <c r="CB425" s="163"/>
      <c r="CC425" s="163"/>
      <c r="CD425" s="163"/>
      <c r="CE425" s="163"/>
      <c r="CF425" s="163"/>
      <c r="CG425" s="163"/>
      <c r="CH425" s="163"/>
      <c r="CI425" s="163"/>
      <c r="CJ425" s="163"/>
      <c r="CK425" s="163"/>
      <c r="CL425" s="163"/>
      <c r="CM425" s="163"/>
      <c r="CN425" s="163"/>
      <c r="CO425" s="163"/>
      <c r="CP425" s="163"/>
      <c r="CQ425" s="163"/>
      <c r="CR425" s="163"/>
      <c r="CS425" s="163"/>
      <c r="CT425" s="163"/>
      <c r="CU425" s="163"/>
      <c r="CV425" s="163"/>
      <c r="CW425" s="163"/>
      <c r="CX425" s="163"/>
      <c r="CY425" s="163"/>
      <c r="CZ425" s="163"/>
      <c r="DA425" s="163"/>
      <c r="DB425" s="163"/>
      <c r="DC425" s="163"/>
      <c r="DD425" s="163"/>
      <c r="DE425" s="163"/>
      <c r="DF425" s="163"/>
      <c r="DG425" s="163"/>
      <c r="DH425" s="163"/>
      <c r="DI425" s="163"/>
      <c r="DJ425" s="163"/>
      <c r="DK425" s="163"/>
      <c r="DL425" s="163"/>
      <c r="DM425" s="163"/>
      <c r="DN425" s="163"/>
      <c r="DO425" s="163"/>
      <c r="DP425" s="163"/>
      <c r="DQ425" s="163"/>
      <c r="DR425" s="163"/>
      <c r="DS425" s="163"/>
      <c r="DT425" s="163"/>
      <c r="DU425" s="163"/>
      <c r="DV425" s="163"/>
      <c r="DW425" s="163"/>
      <c r="DX425" s="163"/>
      <c r="DY425" s="163"/>
      <c r="DZ425" s="163"/>
      <c r="EA425" s="163"/>
      <c r="EB425" s="163"/>
      <c r="EC425" s="163"/>
      <c r="ED425" s="163"/>
      <c r="EE425" s="163"/>
      <c r="EF425" s="163"/>
      <c r="EG425" s="163"/>
      <c r="EH425" s="163"/>
      <c r="EI425" s="163"/>
      <c r="EJ425" s="163"/>
      <c r="EK425" s="163"/>
      <c r="EL425" s="163"/>
      <c r="EM425" s="163"/>
      <c r="EN425" s="163"/>
      <c r="EO425" s="163"/>
      <c r="EP425" s="163"/>
      <c r="EQ425" s="163"/>
      <c r="ER425" s="163"/>
      <c r="ES425" s="163"/>
      <c r="ET425" s="163"/>
      <c r="EU425" s="163"/>
      <c r="EV425" s="163"/>
      <c r="EW425" s="163"/>
      <c r="EX425" s="163"/>
      <c r="EY425" s="163"/>
      <c r="EZ425" s="163"/>
      <c r="FA425" s="163"/>
      <c r="FB425" s="163"/>
      <c r="FC425" s="163"/>
      <c r="FD425" s="163"/>
      <c r="FE425" s="163"/>
      <c r="FF425" s="163"/>
      <c r="FG425" s="163"/>
      <c r="FH425" s="163"/>
      <c r="FI425" s="163"/>
      <c r="FJ425" s="163"/>
      <c r="FK425" s="163"/>
      <c r="FL425" s="163"/>
      <c r="FM425" s="163"/>
      <c r="FN425" s="163"/>
      <c r="FO425" s="163"/>
      <c r="FP425" s="163"/>
      <c r="FQ425" s="163"/>
      <c r="FR425" s="163"/>
      <c r="FS425" s="163"/>
      <c r="FT425" s="163"/>
      <c r="FU425" s="163"/>
      <c r="FV425" s="163"/>
      <c r="FW425" s="163"/>
      <c r="FX425" s="163"/>
      <c r="FY425" s="163"/>
      <c r="FZ425" s="163"/>
      <c r="GA425" s="163"/>
      <c r="GB425" s="163"/>
      <c r="GC425" s="163"/>
      <c r="GD425" s="163"/>
      <c r="GE425" s="163"/>
      <c r="GF425" s="163"/>
      <c r="GG425" s="163"/>
      <c r="GH425" s="163"/>
      <c r="GI425" s="163"/>
      <c r="GJ425" s="163"/>
      <c r="GK425" s="163"/>
      <c r="GL425" s="163"/>
      <c r="GM425" s="163"/>
      <c r="GN425" s="163"/>
      <c r="GO425" s="163"/>
      <c r="GP425" s="163"/>
      <c r="GQ425" s="163"/>
      <c r="GR425" s="163"/>
      <c r="GS425" s="163"/>
      <c r="GT425" s="163"/>
      <c r="GU425" s="163"/>
      <c r="GV425" s="163"/>
      <c r="GW425" s="163"/>
      <c r="GX425" s="163"/>
      <c r="GY425" s="163"/>
      <c r="GZ425" s="163"/>
      <c r="HA425" s="163"/>
      <c r="HB425" s="163"/>
      <c r="HC425" s="163"/>
      <c r="HD425" s="163"/>
      <c r="HE425" s="163"/>
      <c r="HF425" s="163"/>
    </row>
    <row r="426" spans="1:214" outlineLevel="1" x14ac:dyDescent="0.2">
      <c r="A426" s="163"/>
      <c r="B426" s="177" t="s">
        <v>249</v>
      </c>
      <c r="C426" s="173">
        <v>2029</v>
      </c>
      <c r="D426" s="163"/>
      <c r="E426" s="163" t="s">
        <v>142</v>
      </c>
      <c r="F426" s="163"/>
      <c r="G426" s="163"/>
      <c r="H426" s="163"/>
      <c r="I426" s="163"/>
      <c r="J426" s="195">
        <f>IF(AND(J$16=2017,$C426&lt;J$16),J$47/10,IF(J$16=$C426,J$47-SUM(J$404:J425),IF(J$16-$C426&lt;10,I426,0)))</f>
        <v>0</v>
      </c>
      <c r="K426" s="195">
        <f>IF(AND(K$16=2017,$C426&lt;K$16),K$47/10,IF(K$16=$C426,K$47-SUM(K$404:K425),IF(K$16-$C426&lt;10,J426,0)))</f>
        <v>0</v>
      </c>
      <c r="L426" s="195">
        <f>IF(AND(L$16=2017,$C426&lt;L$16),L$47/10,IF(L$16=$C426,L$47-SUM(L$404:L425),IF(L$16-$C426&lt;10,K426,0)))</f>
        <v>0</v>
      </c>
      <c r="M426" s="195">
        <f>IF(AND(M$16=2017,$C426&lt;M$16),M$47/10,IF(M$16=$C426,M$47-SUM(M$404:M425),IF(M$16-$C426&lt;10,L426,0)))</f>
        <v>0</v>
      </c>
      <c r="N426" s="195">
        <f>IF(AND(N$16=2017,$C426&lt;N$16),N$47/10,IF(N$16=$C426,N$47-SUM(N$404:N425),IF(N$16-$C426&lt;10,M426,0)))</f>
        <v>0</v>
      </c>
      <c r="O426" s="195">
        <f>IF(AND(O$16=2017,$C426&lt;O$16),O$47/10,IF(O$16=$C426,O$47-SUM(O$404:O425),IF(O$16-$C426&lt;10,N426,0)))</f>
        <v>0</v>
      </c>
      <c r="P426" s="195">
        <f>IF(AND(P$16=2017,$C426&lt;P$16),P$47/10,IF(P$16=$C426,P$47-SUM(P$404:P425),IF(P$16-$C426&lt;10,O426,0)))</f>
        <v>0</v>
      </c>
      <c r="Q426" s="195">
        <f>IF(AND(Q$16=2017,$C426&lt;Q$16),Q$47/10,IF(Q$16=$C426,Q$47-SUM(Q$404:Q425),IF(Q$16-$C426&lt;10,P426,0)))</f>
        <v>0</v>
      </c>
      <c r="R426" s="195">
        <f>IF(AND(R$16=2017,$C426&lt;R$16),R$47/10,IF(R$16=$C426,R$47-SUM(R$404:R425),IF(R$16-$C426&lt;10,Q426,0)))</f>
        <v>0</v>
      </c>
      <c r="S426" s="195">
        <f>IF(AND(S$16=2017,$C426&lt;S$16),S$47/10,IF(S$16=$C426,S$47-SUM(S$404:S425),IF(S$16-$C426&lt;10,R426,0)))</f>
        <v>0</v>
      </c>
      <c r="T426" s="195">
        <f>IF(AND(T$16=2017,$C426&lt;T$16),T$47/10,IF(T$16=$C426,T$47-SUM(T$404:T425),IF(T$16-$C426&lt;10,S426,0)))</f>
        <v>0</v>
      </c>
      <c r="U426" s="195">
        <f>IF(AND(U$16=2017,$C426&lt;U$16),U$47/10,IF(U$16=$C426,U$47-SUM(U$404:U425),IF(U$16-$C426&lt;10,T426,0)))</f>
        <v>0</v>
      </c>
      <c r="V426" s="195">
        <f>IF(AND(V$16=2017,$C426&lt;V$16),V$47/10,IF(V$16=$C426,V$47-SUM(V$404:V425),IF(V$16-$C426&lt;10,U426,0)))</f>
        <v>39963203.464839995</v>
      </c>
      <c r="W426" s="195">
        <f>IF(AND(W$16=2017,$C426&lt;W$16),W$47/10,IF(W$16=$C426,W$47-SUM(W$404:W425),IF(W$16-$C426&lt;10,V426,0)))</f>
        <v>39963203.464839995</v>
      </c>
      <c r="X426" s="195">
        <f>IF(AND(X$16=2017,$C426&lt;X$16),X$47/10,IF(X$16=$C426,X$47-SUM(X$404:X425),IF(X$16-$C426&lt;10,W426,0)))</f>
        <v>39963203.464839995</v>
      </c>
      <c r="Y426" s="163"/>
      <c r="Z426" s="163"/>
      <c r="AA426" s="163"/>
      <c r="AB426" s="163"/>
      <c r="AC426" s="163"/>
      <c r="AD426" s="163"/>
      <c r="AE426" s="163"/>
      <c r="AF426" s="163"/>
      <c r="AG426" s="163"/>
      <c r="AH426" s="163"/>
      <c r="AI426" s="163"/>
      <c r="AJ426" s="163"/>
      <c r="AK426" s="163"/>
      <c r="AL426" s="163"/>
      <c r="AM426" s="163"/>
      <c r="AN426" s="163"/>
      <c r="AO426" s="163"/>
      <c r="AP426" s="163"/>
      <c r="AQ426" s="163"/>
      <c r="AR426" s="163"/>
      <c r="AS426" s="163"/>
      <c r="AT426" s="163"/>
      <c r="AU426" s="163"/>
      <c r="AV426" s="163"/>
      <c r="AW426" s="163"/>
      <c r="AX426" s="163"/>
      <c r="AY426" s="163"/>
      <c r="AZ426" s="163"/>
      <c r="BA426" s="163"/>
      <c r="BB426" s="163"/>
      <c r="BC426" s="163"/>
      <c r="BD426" s="163"/>
      <c r="BE426" s="163"/>
      <c r="BF426" s="163"/>
      <c r="BG426" s="163"/>
      <c r="BH426" s="163"/>
      <c r="BI426" s="163"/>
      <c r="BJ426" s="163"/>
      <c r="BK426" s="163"/>
      <c r="BL426" s="163"/>
      <c r="BM426" s="163"/>
      <c r="BN426" s="163"/>
      <c r="BO426" s="163"/>
      <c r="BP426" s="163"/>
      <c r="BQ426" s="163"/>
      <c r="BR426" s="163"/>
      <c r="BS426" s="163"/>
      <c r="BT426" s="163"/>
      <c r="BU426" s="163"/>
      <c r="BV426" s="163"/>
      <c r="BW426" s="163"/>
      <c r="BX426" s="163"/>
      <c r="BY426" s="163"/>
      <c r="BZ426" s="163"/>
      <c r="CA426" s="163"/>
      <c r="CB426" s="163"/>
      <c r="CC426" s="163"/>
      <c r="CD426" s="163"/>
      <c r="CE426" s="163"/>
      <c r="CF426" s="163"/>
      <c r="CG426" s="163"/>
      <c r="CH426" s="163"/>
      <c r="CI426" s="163"/>
      <c r="CJ426" s="163"/>
      <c r="CK426" s="163"/>
      <c r="CL426" s="163"/>
      <c r="CM426" s="163"/>
      <c r="CN426" s="163"/>
      <c r="CO426" s="163"/>
      <c r="CP426" s="163"/>
      <c r="CQ426" s="163"/>
      <c r="CR426" s="163"/>
      <c r="CS426" s="163"/>
      <c r="CT426" s="163"/>
      <c r="CU426" s="163"/>
      <c r="CV426" s="163"/>
      <c r="CW426" s="163"/>
      <c r="CX426" s="163"/>
      <c r="CY426" s="163"/>
      <c r="CZ426" s="163"/>
      <c r="DA426" s="163"/>
      <c r="DB426" s="163"/>
      <c r="DC426" s="163"/>
      <c r="DD426" s="163"/>
      <c r="DE426" s="163"/>
      <c r="DF426" s="163"/>
      <c r="DG426" s="163"/>
      <c r="DH426" s="163"/>
      <c r="DI426" s="163"/>
      <c r="DJ426" s="163"/>
      <c r="DK426" s="163"/>
      <c r="DL426" s="163"/>
      <c r="DM426" s="163"/>
      <c r="DN426" s="163"/>
      <c r="DO426" s="163"/>
      <c r="DP426" s="163"/>
      <c r="DQ426" s="163"/>
      <c r="DR426" s="163"/>
      <c r="DS426" s="163"/>
      <c r="DT426" s="163"/>
      <c r="DU426" s="163"/>
      <c r="DV426" s="163"/>
      <c r="DW426" s="163"/>
      <c r="DX426" s="163"/>
      <c r="DY426" s="163"/>
      <c r="DZ426" s="163"/>
      <c r="EA426" s="163"/>
      <c r="EB426" s="163"/>
      <c r="EC426" s="163"/>
      <c r="ED426" s="163"/>
      <c r="EE426" s="163"/>
      <c r="EF426" s="163"/>
      <c r="EG426" s="163"/>
      <c r="EH426" s="163"/>
      <c r="EI426" s="163"/>
      <c r="EJ426" s="163"/>
      <c r="EK426" s="163"/>
      <c r="EL426" s="163"/>
      <c r="EM426" s="163"/>
      <c r="EN426" s="163"/>
      <c r="EO426" s="163"/>
      <c r="EP426" s="163"/>
      <c r="EQ426" s="163"/>
      <c r="ER426" s="163"/>
      <c r="ES426" s="163"/>
      <c r="ET426" s="163"/>
      <c r="EU426" s="163"/>
      <c r="EV426" s="163"/>
      <c r="EW426" s="163"/>
      <c r="EX426" s="163"/>
      <c r="EY426" s="163"/>
      <c r="EZ426" s="163"/>
      <c r="FA426" s="163"/>
      <c r="FB426" s="163"/>
      <c r="FC426" s="163"/>
      <c r="FD426" s="163"/>
      <c r="FE426" s="163"/>
      <c r="FF426" s="163"/>
      <c r="FG426" s="163"/>
      <c r="FH426" s="163"/>
      <c r="FI426" s="163"/>
      <c r="FJ426" s="163"/>
      <c r="FK426" s="163"/>
      <c r="FL426" s="163"/>
      <c r="FM426" s="163"/>
      <c r="FN426" s="163"/>
      <c r="FO426" s="163"/>
      <c r="FP426" s="163"/>
      <c r="FQ426" s="163"/>
      <c r="FR426" s="163"/>
      <c r="FS426" s="163"/>
      <c r="FT426" s="163"/>
      <c r="FU426" s="163"/>
      <c r="FV426" s="163"/>
      <c r="FW426" s="163"/>
      <c r="FX426" s="163"/>
      <c r="FY426" s="163"/>
      <c r="FZ426" s="163"/>
      <c r="GA426" s="163"/>
      <c r="GB426" s="163"/>
      <c r="GC426" s="163"/>
      <c r="GD426" s="163"/>
      <c r="GE426" s="163"/>
      <c r="GF426" s="163"/>
      <c r="GG426" s="163"/>
      <c r="GH426" s="163"/>
      <c r="GI426" s="163"/>
      <c r="GJ426" s="163"/>
      <c r="GK426" s="163"/>
      <c r="GL426" s="163"/>
      <c r="GM426" s="163"/>
      <c r="GN426" s="163"/>
      <c r="GO426" s="163"/>
      <c r="GP426" s="163"/>
      <c r="GQ426" s="163"/>
      <c r="GR426" s="163"/>
      <c r="GS426" s="163"/>
      <c r="GT426" s="163"/>
      <c r="GU426" s="163"/>
      <c r="GV426" s="163"/>
      <c r="GW426" s="163"/>
      <c r="GX426" s="163"/>
      <c r="GY426" s="163"/>
      <c r="GZ426" s="163"/>
      <c r="HA426" s="163"/>
      <c r="HB426" s="163"/>
      <c r="HC426" s="163"/>
      <c r="HD426" s="163"/>
      <c r="HE426" s="163"/>
      <c r="HF426" s="163"/>
    </row>
    <row r="427" spans="1:214" outlineLevel="1" x14ac:dyDescent="0.2">
      <c r="A427" s="163"/>
      <c r="B427" s="177" t="s">
        <v>249</v>
      </c>
      <c r="C427" s="177">
        <v>2030</v>
      </c>
      <c r="D427" s="163"/>
      <c r="E427" s="163" t="s">
        <v>142</v>
      </c>
      <c r="F427" s="163"/>
      <c r="G427" s="163"/>
      <c r="H427" s="163"/>
      <c r="I427" s="163"/>
      <c r="J427" s="195">
        <f>IF(AND(J$16=2017,$C427&lt;J$16),J$47/10,IF(J$16=$C427,J$47-SUM(J$404:J426),IF(J$16-$C427&lt;10,I427,0)))</f>
        <v>0</v>
      </c>
      <c r="K427" s="195">
        <f>IF(AND(K$16=2017,$C427&lt;K$16),K$47/10,IF(K$16=$C427,K$47-SUM(K$404:K426),IF(K$16-$C427&lt;10,J427,0)))</f>
        <v>0</v>
      </c>
      <c r="L427" s="195">
        <f>IF(AND(L$16=2017,$C427&lt;L$16),L$47/10,IF(L$16=$C427,L$47-SUM(L$404:L426),IF(L$16-$C427&lt;10,K427,0)))</f>
        <v>0</v>
      </c>
      <c r="M427" s="195">
        <f>IF(AND(M$16=2017,$C427&lt;M$16),M$47/10,IF(M$16=$C427,M$47-SUM(M$404:M426),IF(M$16-$C427&lt;10,L427,0)))</f>
        <v>0</v>
      </c>
      <c r="N427" s="195">
        <f>IF(AND(N$16=2017,$C427&lt;N$16),N$47/10,IF(N$16=$C427,N$47-SUM(N$404:N426),IF(N$16-$C427&lt;10,M427,0)))</f>
        <v>0</v>
      </c>
      <c r="O427" s="195">
        <f>IF(AND(O$16=2017,$C427&lt;O$16),O$47/10,IF(O$16=$C427,O$47-SUM(O$404:O426),IF(O$16-$C427&lt;10,N427,0)))</f>
        <v>0</v>
      </c>
      <c r="P427" s="195">
        <f>IF(AND(P$16=2017,$C427&lt;P$16),P$47/10,IF(P$16=$C427,P$47-SUM(P$404:P426),IF(P$16-$C427&lt;10,O427,0)))</f>
        <v>0</v>
      </c>
      <c r="Q427" s="195">
        <f>IF(AND(Q$16=2017,$C427&lt;Q$16),Q$47/10,IF(Q$16=$C427,Q$47-SUM(Q$404:Q426),IF(Q$16-$C427&lt;10,P427,0)))</f>
        <v>0</v>
      </c>
      <c r="R427" s="195">
        <f>IF(AND(R$16=2017,$C427&lt;R$16),R$47/10,IF(R$16=$C427,R$47-SUM(R$404:R426),IF(R$16-$C427&lt;10,Q427,0)))</f>
        <v>0</v>
      </c>
      <c r="S427" s="195">
        <f>IF(AND(S$16=2017,$C427&lt;S$16),S$47/10,IF(S$16=$C427,S$47-SUM(S$404:S426),IF(S$16-$C427&lt;10,R427,0)))</f>
        <v>0</v>
      </c>
      <c r="T427" s="195">
        <f>IF(AND(T$16=2017,$C427&lt;T$16),T$47/10,IF(T$16=$C427,T$47-SUM(T$404:T426),IF(T$16-$C427&lt;10,S427,0)))</f>
        <v>0</v>
      </c>
      <c r="U427" s="195">
        <f>IF(AND(U$16=2017,$C427&lt;U$16),U$47/10,IF(U$16=$C427,U$47-SUM(U$404:U426),IF(U$16-$C427&lt;10,T427,0)))</f>
        <v>0</v>
      </c>
      <c r="V427" s="195">
        <f>IF(AND(V$16=2017,$C427&lt;V$16),V$47/10,IF(V$16=$C427,V$47-SUM(V$404:V426),IF(V$16-$C427&lt;10,U427,0)))</f>
        <v>0</v>
      </c>
      <c r="W427" s="195">
        <f>IF(AND(W$16=2017,$C427&lt;W$16),W$47/10,IF(W$16=$C427,W$47-SUM(W$404:W426),IF(W$16-$C427&lt;10,V427,0)))</f>
        <v>38814709.985866189</v>
      </c>
      <c r="X427" s="195">
        <f>IF(AND(X$16=2017,$C427&lt;X$16),X$47/10,IF(X$16=$C427,X$47-SUM(X$404:X426),IF(X$16-$C427&lt;10,W427,0)))</f>
        <v>38814709.985866189</v>
      </c>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3"/>
      <c r="AY427" s="163"/>
      <c r="AZ427" s="163"/>
      <c r="BA427" s="163"/>
      <c r="BB427" s="163"/>
      <c r="BC427" s="163"/>
      <c r="BD427" s="163"/>
      <c r="BE427" s="163"/>
      <c r="BF427" s="163"/>
      <c r="BG427" s="163"/>
      <c r="BH427" s="163"/>
      <c r="BI427" s="163"/>
      <c r="BJ427" s="163"/>
      <c r="BK427" s="163"/>
      <c r="BL427" s="163"/>
      <c r="BM427" s="163"/>
      <c r="BN427" s="163"/>
      <c r="BO427" s="163"/>
      <c r="BP427" s="163"/>
      <c r="BQ427" s="163"/>
      <c r="BR427" s="163"/>
      <c r="BS427" s="163"/>
      <c r="BT427" s="163"/>
      <c r="BU427" s="163"/>
      <c r="BV427" s="163"/>
      <c r="BW427" s="163"/>
      <c r="BX427" s="163"/>
      <c r="BY427" s="163"/>
      <c r="BZ427" s="163"/>
      <c r="CA427" s="163"/>
      <c r="CB427" s="163"/>
      <c r="CC427" s="163"/>
      <c r="CD427" s="163"/>
      <c r="CE427" s="163"/>
      <c r="CF427" s="163"/>
      <c r="CG427" s="163"/>
      <c r="CH427" s="163"/>
      <c r="CI427" s="163"/>
      <c r="CJ427" s="163"/>
      <c r="CK427" s="163"/>
      <c r="CL427" s="163"/>
      <c r="CM427" s="163"/>
      <c r="CN427" s="163"/>
      <c r="CO427" s="163"/>
      <c r="CP427" s="163"/>
      <c r="CQ427" s="163"/>
      <c r="CR427" s="163"/>
      <c r="CS427" s="163"/>
      <c r="CT427" s="163"/>
      <c r="CU427" s="163"/>
      <c r="CV427" s="163"/>
      <c r="CW427" s="163"/>
      <c r="CX427" s="163"/>
      <c r="CY427" s="163"/>
      <c r="CZ427" s="163"/>
      <c r="DA427" s="163"/>
      <c r="DB427" s="163"/>
      <c r="DC427" s="163"/>
      <c r="DD427" s="163"/>
      <c r="DE427" s="163"/>
      <c r="DF427" s="163"/>
      <c r="DG427" s="163"/>
      <c r="DH427" s="163"/>
      <c r="DI427" s="163"/>
      <c r="DJ427" s="163"/>
      <c r="DK427" s="163"/>
      <c r="DL427" s="163"/>
      <c r="DM427" s="163"/>
      <c r="DN427" s="163"/>
      <c r="DO427" s="163"/>
      <c r="DP427" s="163"/>
      <c r="DQ427" s="163"/>
      <c r="DR427" s="163"/>
      <c r="DS427" s="163"/>
      <c r="DT427" s="163"/>
      <c r="DU427" s="163"/>
      <c r="DV427" s="163"/>
      <c r="DW427" s="163"/>
      <c r="DX427" s="163"/>
      <c r="DY427" s="163"/>
      <c r="DZ427" s="163"/>
      <c r="EA427" s="163"/>
      <c r="EB427" s="163"/>
      <c r="EC427" s="163"/>
      <c r="ED427" s="163"/>
      <c r="EE427" s="163"/>
      <c r="EF427" s="163"/>
      <c r="EG427" s="163"/>
      <c r="EH427" s="163"/>
      <c r="EI427" s="163"/>
      <c r="EJ427" s="163"/>
      <c r="EK427" s="163"/>
      <c r="EL427" s="163"/>
      <c r="EM427" s="163"/>
      <c r="EN427" s="163"/>
      <c r="EO427" s="163"/>
      <c r="EP427" s="163"/>
      <c r="EQ427" s="163"/>
      <c r="ER427" s="163"/>
      <c r="ES427" s="163"/>
      <c r="ET427" s="163"/>
      <c r="EU427" s="163"/>
      <c r="EV427" s="163"/>
      <c r="EW427" s="163"/>
      <c r="EX427" s="163"/>
      <c r="EY427" s="163"/>
      <c r="EZ427" s="163"/>
      <c r="FA427" s="163"/>
      <c r="FB427" s="163"/>
      <c r="FC427" s="163"/>
      <c r="FD427" s="163"/>
      <c r="FE427" s="163"/>
      <c r="FF427" s="163"/>
      <c r="FG427" s="163"/>
      <c r="FH427" s="163"/>
      <c r="FI427" s="163"/>
      <c r="FJ427" s="163"/>
      <c r="FK427" s="163"/>
      <c r="FL427" s="163"/>
      <c r="FM427" s="163"/>
      <c r="FN427" s="163"/>
      <c r="FO427" s="163"/>
      <c r="FP427" s="163"/>
      <c r="FQ427" s="163"/>
      <c r="FR427" s="163"/>
      <c r="FS427" s="163"/>
      <c r="FT427" s="163"/>
      <c r="FU427" s="163"/>
      <c r="FV427" s="163"/>
      <c r="FW427" s="163"/>
      <c r="FX427" s="163"/>
      <c r="FY427" s="163"/>
      <c r="FZ427" s="163"/>
      <c r="GA427" s="163"/>
      <c r="GB427" s="163"/>
      <c r="GC427" s="163"/>
      <c r="GD427" s="163"/>
      <c r="GE427" s="163"/>
      <c r="GF427" s="163"/>
      <c r="GG427" s="163"/>
      <c r="GH427" s="163"/>
      <c r="GI427" s="163"/>
      <c r="GJ427" s="163"/>
      <c r="GK427" s="163"/>
      <c r="GL427" s="163"/>
      <c r="GM427" s="163"/>
      <c r="GN427" s="163"/>
      <c r="GO427" s="163"/>
      <c r="GP427" s="163"/>
      <c r="GQ427" s="163"/>
      <c r="GR427" s="163"/>
      <c r="GS427" s="163"/>
      <c r="GT427" s="163"/>
      <c r="GU427" s="163"/>
      <c r="GV427" s="163"/>
      <c r="GW427" s="163"/>
      <c r="GX427" s="163"/>
      <c r="GY427" s="163"/>
      <c r="GZ427" s="163"/>
      <c r="HA427" s="163"/>
      <c r="HB427" s="163"/>
      <c r="HC427" s="163"/>
      <c r="HD427" s="163"/>
      <c r="HE427" s="163"/>
      <c r="HF427" s="163"/>
    </row>
    <row r="428" spans="1:214" outlineLevel="1" x14ac:dyDescent="0.2">
      <c r="A428" s="163"/>
      <c r="B428" s="177" t="s">
        <v>249</v>
      </c>
      <c r="C428" s="173">
        <v>2031</v>
      </c>
      <c r="D428" s="163"/>
      <c r="E428" s="163" t="s">
        <v>142</v>
      </c>
      <c r="F428" s="163"/>
      <c r="G428" s="163"/>
      <c r="H428" s="163"/>
      <c r="I428" s="163"/>
      <c r="J428" s="195">
        <f>IF(AND(J$16=2017,$C428&lt;J$16),J$47/10,IF(J$16=$C428,J$47-SUM(J$404:J427),IF(J$16-$C428&lt;10,I428,0)))</f>
        <v>0</v>
      </c>
      <c r="K428" s="195">
        <f>IF(AND(K$16=2017,$C428&lt;K$16),K$47/10,IF(K$16=$C428,K$47-SUM(K$404:K427),IF(K$16-$C428&lt;10,J428,0)))</f>
        <v>0</v>
      </c>
      <c r="L428" s="195">
        <f>IF(AND(L$16=2017,$C428&lt;L$16),L$47/10,IF(L$16=$C428,L$47-SUM(L$404:L427),IF(L$16-$C428&lt;10,K428,0)))</f>
        <v>0</v>
      </c>
      <c r="M428" s="195">
        <f>IF(AND(M$16=2017,$C428&lt;M$16),M$47/10,IF(M$16=$C428,M$47-SUM(M$404:M427),IF(M$16-$C428&lt;10,L428,0)))</f>
        <v>0</v>
      </c>
      <c r="N428" s="195">
        <f>IF(AND(N$16=2017,$C428&lt;N$16),N$47/10,IF(N$16=$C428,N$47-SUM(N$404:N427),IF(N$16-$C428&lt;10,M428,0)))</f>
        <v>0</v>
      </c>
      <c r="O428" s="195">
        <f>IF(AND(O$16=2017,$C428&lt;O$16),O$47/10,IF(O$16=$C428,O$47-SUM(O$404:O427),IF(O$16-$C428&lt;10,N428,0)))</f>
        <v>0</v>
      </c>
      <c r="P428" s="195">
        <f>IF(AND(P$16=2017,$C428&lt;P$16),P$47/10,IF(P$16=$C428,P$47-SUM(P$404:P427),IF(P$16-$C428&lt;10,O428,0)))</f>
        <v>0</v>
      </c>
      <c r="Q428" s="195">
        <f>IF(AND(Q$16=2017,$C428&lt;Q$16),Q$47/10,IF(Q$16=$C428,Q$47-SUM(Q$404:Q427),IF(Q$16-$C428&lt;10,P428,0)))</f>
        <v>0</v>
      </c>
      <c r="R428" s="195">
        <f>IF(AND(R$16=2017,$C428&lt;R$16),R$47/10,IF(R$16=$C428,R$47-SUM(R$404:R427),IF(R$16-$C428&lt;10,Q428,0)))</f>
        <v>0</v>
      </c>
      <c r="S428" s="195">
        <f>IF(AND(S$16=2017,$C428&lt;S$16),S$47/10,IF(S$16=$C428,S$47-SUM(S$404:S427),IF(S$16-$C428&lt;10,R428,0)))</f>
        <v>0</v>
      </c>
      <c r="T428" s="195">
        <f>IF(AND(T$16=2017,$C428&lt;T$16),T$47/10,IF(T$16=$C428,T$47-SUM(T$404:T427),IF(T$16-$C428&lt;10,S428,0)))</f>
        <v>0</v>
      </c>
      <c r="U428" s="195">
        <f>IF(AND(U$16=2017,$C428&lt;U$16),U$47/10,IF(U$16=$C428,U$47-SUM(U$404:U427),IF(U$16-$C428&lt;10,T428,0)))</f>
        <v>0</v>
      </c>
      <c r="V428" s="195">
        <f>IF(AND(V$16=2017,$C428&lt;V$16),V$47/10,IF(V$16=$C428,V$47-SUM(V$404:V427),IF(V$16-$C428&lt;10,U428,0)))</f>
        <v>0</v>
      </c>
      <c r="W428" s="195">
        <f>IF(AND(W$16=2017,$C428&lt;W$16),W$47/10,IF(W$16=$C428,W$47-SUM(W$404:W427),IF(W$16-$C428&lt;10,V428,0)))</f>
        <v>0</v>
      </c>
      <c r="X428" s="195">
        <f>IF(AND(X$16=2017,$C428&lt;X$16),X$47/10,IF(X$16=$C428,X$47-SUM(X$404:X427),IF(X$16-$C428&lt;10,W428,0)))</f>
        <v>34383662.028782427</v>
      </c>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3"/>
      <c r="AY428" s="163"/>
      <c r="AZ428" s="163"/>
      <c r="BA428" s="163"/>
      <c r="BB428" s="163"/>
      <c r="BC428" s="163"/>
      <c r="BD428" s="163"/>
      <c r="BE428" s="163"/>
      <c r="BF428" s="163"/>
      <c r="BG428" s="163"/>
      <c r="BH428" s="163"/>
      <c r="BI428" s="163"/>
      <c r="BJ428" s="163"/>
      <c r="BK428" s="163"/>
      <c r="BL428" s="163"/>
      <c r="BM428" s="163"/>
      <c r="BN428" s="163"/>
      <c r="BO428" s="163"/>
      <c r="BP428" s="163"/>
      <c r="BQ428" s="163"/>
      <c r="BR428" s="163"/>
      <c r="BS428" s="163"/>
      <c r="BT428" s="163"/>
      <c r="BU428" s="163"/>
      <c r="BV428" s="163"/>
      <c r="BW428" s="163"/>
      <c r="BX428" s="163"/>
      <c r="BY428" s="163"/>
      <c r="BZ428" s="163"/>
      <c r="CA428" s="163"/>
      <c r="CB428" s="163"/>
      <c r="CC428" s="163"/>
      <c r="CD428" s="163"/>
      <c r="CE428" s="163"/>
      <c r="CF428" s="163"/>
      <c r="CG428" s="163"/>
      <c r="CH428" s="163"/>
      <c r="CI428" s="163"/>
      <c r="CJ428" s="163"/>
      <c r="CK428" s="163"/>
      <c r="CL428" s="163"/>
      <c r="CM428" s="163"/>
      <c r="CN428" s="163"/>
      <c r="CO428" s="163"/>
      <c r="CP428" s="163"/>
      <c r="CQ428" s="163"/>
      <c r="CR428" s="163"/>
      <c r="CS428" s="163"/>
      <c r="CT428" s="163"/>
      <c r="CU428" s="163"/>
      <c r="CV428" s="163"/>
      <c r="CW428" s="163"/>
      <c r="CX428" s="163"/>
      <c r="CY428" s="163"/>
      <c r="CZ428" s="163"/>
      <c r="DA428" s="163"/>
      <c r="DB428" s="163"/>
      <c r="DC428" s="163"/>
      <c r="DD428" s="163"/>
      <c r="DE428" s="163"/>
      <c r="DF428" s="163"/>
      <c r="DG428" s="163"/>
      <c r="DH428" s="163"/>
      <c r="DI428" s="163"/>
      <c r="DJ428" s="163"/>
      <c r="DK428" s="163"/>
      <c r="DL428" s="163"/>
      <c r="DM428" s="163"/>
      <c r="DN428" s="163"/>
      <c r="DO428" s="163"/>
      <c r="DP428" s="163"/>
      <c r="DQ428" s="163"/>
      <c r="DR428" s="163"/>
      <c r="DS428" s="163"/>
      <c r="DT428" s="163"/>
      <c r="DU428" s="163"/>
      <c r="DV428" s="163"/>
      <c r="DW428" s="163"/>
      <c r="DX428" s="163"/>
      <c r="DY428" s="163"/>
      <c r="DZ428" s="163"/>
      <c r="EA428" s="163"/>
      <c r="EB428" s="163"/>
      <c r="EC428" s="163"/>
      <c r="ED428" s="163"/>
      <c r="EE428" s="163"/>
      <c r="EF428" s="163"/>
      <c r="EG428" s="163"/>
      <c r="EH428" s="163"/>
      <c r="EI428" s="163"/>
      <c r="EJ428" s="163"/>
      <c r="EK428" s="163"/>
      <c r="EL428" s="163"/>
      <c r="EM428" s="163"/>
      <c r="EN428" s="163"/>
      <c r="EO428" s="163"/>
      <c r="EP428" s="163"/>
      <c r="EQ428" s="163"/>
      <c r="ER428" s="163"/>
      <c r="ES428" s="163"/>
      <c r="ET428" s="163"/>
      <c r="EU428" s="163"/>
      <c r="EV428" s="163"/>
      <c r="EW428" s="163"/>
      <c r="EX428" s="163"/>
      <c r="EY428" s="163"/>
      <c r="EZ428" s="163"/>
      <c r="FA428" s="163"/>
      <c r="FB428" s="163"/>
      <c r="FC428" s="163"/>
      <c r="FD428" s="163"/>
      <c r="FE428" s="163"/>
      <c r="FF428" s="163"/>
      <c r="FG428" s="163"/>
      <c r="FH428" s="163"/>
      <c r="FI428" s="163"/>
      <c r="FJ428" s="163"/>
      <c r="FK428" s="163"/>
      <c r="FL428" s="163"/>
      <c r="FM428" s="163"/>
      <c r="FN428" s="163"/>
      <c r="FO428" s="163"/>
      <c r="FP428" s="163"/>
      <c r="FQ428" s="163"/>
      <c r="FR428" s="163"/>
      <c r="FS428" s="163"/>
      <c r="FT428" s="163"/>
      <c r="FU428" s="163"/>
      <c r="FV428" s="163"/>
      <c r="FW428" s="163"/>
      <c r="FX428" s="163"/>
      <c r="FY428" s="163"/>
      <c r="FZ428" s="163"/>
      <c r="GA428" s="163"/>
      <c r="GB428" s="163"/>
      <c r="GC428" s="163"/>
      <c r="GD428" s="163"/>
      <c r="GE428" s="163"/>
      <c r="GF428" s="163"/>
      <c r="GG428" s="163"/>
      <c r="GH428" s="163"/>
      <c r="GI428" s="163"/>
      <c r="GJ428" s="163"/>
      <c r="GK428" s="163"/>
      <c r="GL428" s="163"/>
      <c r="GM428" s="163"/>
      <c r="GN428" s="163"/>
      <c r="GO428" s="163"/>
      <c r="GP428" s="163"/>
      <c r="GQ428" s="163"/>
      <c r="GR428" s="163"/>
      <c r="GS428" s="163"/>
      <c r="GT428" s="163"/>
      <c r="GU428" s="163"/>
      <c r="GV428" s="163"/>
      <c r="GW428" s="163"/>
      <c r="GX428" s="163"/>
      <c r="GY428" s="163"/>
      <c r="GZ428" s="163"/>
      <c r="HA428" s="163"/>
      <c r="HB428" s="163"/>
      <c r="HC428" s="163"/>
      <c r="HD428" s="163"/>
      <c r="HE428" s="163"/>
      <c r="HF428" s="163"/>
    </row>
    <row r="429" spans="1:214" outlineLevel="1" x14ac:dyDescent="0.2">
      <c r="A429" s="163"/>
      <c r="B429" s="173"/>
      <c r="C429" s="173"/>
      <c r="D429" s="163"/>
      <c r="E429" s="163"/>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3"/>
      <c r="AY429" s="163"/>
      <c r="AZ429" s="163"/>
      <c r="BA429" s="163"/>
      <c r="BB429" s="163"/>
      <c r="BC429" s="163"/>
      <c r="BD429" s="163"/>
      <c r="BE429" s="163"/>
      <c r="BF429" s="163"/>
      <c r="BG429" s="163"/>
      <c r="BH429" s="163"/>
      <c r="BI429" s="163"/>
      <c r="BJ429" s="163"/>
      <c r="BK429" s="163"/>
      <c r="BL429" s="163"/>
      <c r="BM429" s="163"/>
      <c r="BN429" s="163"/>
      <c r="BO429" s="163"/>
      <c r="BP429" s="163"/>
      <c r="BQ429" s="163"/>
      <c r="BR429" s="163"/>
      <c r="BS429" s="163"/>
      <c r="BT429" s="163"/>
      <c r="BU429" s="163"/>
      <c r="BV429" s="163"/>
      <c r="BW429" s="163"/>
      <c r="BX429" s="163"/>
      <c r="BY429" s="163"/>
      <c r="BZ429" s="163"/>
      <c r="CA429" s="163"/>
      <c r="CB429" s="163"/>
      <c r="CC429" s="163"/>
      <c r="CD429" s="163"/>
      <c r="CE429" s="163"/>
      <c r="CF429" s="163"/>
      <c r="CG429" s="163"/>
      <c r="CH429" s="163"/>
      <c r="CI429" s="163"/>
      <c r="CJ429" s="163"/>
      <c r="CK429" s="163"/>
      <c r="CL429" s="163"/>
      <c r="CM429" s="163"/>
      <c r="CN429" s="163"/>
      <c r="CO429" s="163"/>
      <c r="CP429" s="163"/>
      <c r="CQ429" s="163"/>
      <c r="CR429" s="163"/>
      <c r="CS429" s="163"/>
      <c r="CT429" s="163"/>
      <c r="CU429" s="163"/>
      <c r="CV429" s="163"/>
      <c r="CW429" s="163"/>
      <c r="CX429" s="163"/>
      <c r="CY429" s="163"/>
      <c r="CZ429" s="163"/>
      <c r="DA429" s="163"/>
      <c r="DB429" s="163"/>
      <c r="DC429" s="163"/>
      <c r="DD429" s="163"/>
      <c r="DE429" s="163"/>
      <c r="DF429" s="163"/>
      <c r="DG429" s="163"/>
      <c r="DH429" s="163"/>
      <c r="DI429" s="163"/>
      <c r="DJ429" s="163"/>
      <c r="DK429" s="163"/>
      <c r="DL429" s="163"/>
      <c r="DM429" s="163"/>
      <c r="DN429" s="163"/>
      <c r="DO429" s="163"/>
      <c r="DP429" s="163"/>
      <c r="DQ429" s="163"/>
      <c r="DR429" s="163"/>
      <c r="DS429" s="163"/>
      <c r="DT429" s="163"/>
      <c r="DU429" s="163"/>
      <c r="DV429" s="163"/>
      <c r="DW429" s="163"/>
      <c r="DX429" s="163"/>
      <c r="DY429" s="163"/>
      <c r="DZ429" s="163"/>
      <c r="EA429" s="163"/>
      <c r="EB429" s="163"/>
      <c r="EC429" s="163"/>
      <c r="ED429" s="163"/>
      <c r="EE429" s="163"/>
      <c r="EF429" s="163"/>
      <c r="EG429" s="163"/>
      <c r="EH429" s="163"/>
      <c r="EI429" s="163"/>
      <c r="EJ429" s="163"/>
      <c r="EK429" s="163"/>
      <c r="EL429" s="163"/>
      <c r="EM429" s="163"/>
      <c r="EN429" s="163"/>
      <c r="EO429" s="163"/>
      <c r="EP429" s="163"/>
      <c r="EQ429" s="163"/>
      <c r="ER429" s="163"/>
      <c r="ES429" s="163"/>
      <c r="ET429" s="163"/>
      <c r="EU429" s="163"/>
      <c r="EV429" s="163"/>
      <c r="EW429" s="163"/>
      <c r="EX429" s="163"/>
      <c r="EY429" s="163"/>
      <c r="EZ429" s="163"/>
      <c r="FA429" s="163"/>
      <c r="FB429" s="163"/>
      <c r="FC429" s="163"/>
      <c r="FD429" s="163"/>
      <c r="FE429" s="163"/>
      <c r="FF429" s="163"/>
      <c r="FG429" s="163"/>
      <c r="FH429" s="163"/>
      <c r="FI429" s="163"/>
      <c r="FJ429" s="163"/>
      <c r="FK429" s="163"/>
      <c r="FL429" s="163"/>
      <c r="FM429" s="163"/>
      <c r="FN429" s="163"/>
      <c r="FO429" s="163"/>
      <c r="FP429" s="163"/>
      <c r="FQ429" s="163"/>
      <c r="FR429" s="163"/>
      <c r="FS429" s="163"/>
      <c r="FT429" s="163"/>
      <c r="FU429" s="163"/>
      <c r="FV429" s="163"/>
      <c r="FW429" s="163"/>
      <c r="FX429" s="163"/>
      <c r="FY429" s="163"/>
      <c r="FZ429" s="163"/>
      <c r="GA429" s="163"/>
      <c r="GB429" s="163"/>
      <c r="GC429" s="163"/>
      <c r="GD429" s="163"/>
      <c r="GE429" s="163"/>
      <c r="GF429" s="163"/>
      <c r="GG429" s="163"/>
      <c r="GH429" s="163"/>
      <c r="GI429" s="163"/>
      <c r="GJ429" s="163"/>
      <c r="GK429" s="163"/>
      <c r="GL429" s="163"/>
      <c r="GM429" s="163"/>
      <c r="GN429" s="163"/>
      <c r="GO429" s="163"/>
      <c r="GP429" s="163"/>
      <c r="GQ429" s="163"/>
      <c r="GR429" s="163"/>
      <c r="GS429" s="163"/>
      <c r="GT429" s="163"/>
      <c r="GU429" s="163"/>
      <c r="GV429" s="163"/>
      <c r="GW429" s="163"/>
      <c r="GX429" s="163"/>
      <c r="GY429" s="163"/>
      <c r="GZ429" s="163"/>
      <c r="HA429" s="163"/>
      <c r="HB429" s="163"/>
      <c r="HC429" s="163"/>
      <c r="HD429" s="163"/>
      <c r="HE429" s="163"/>
      <c r="HF429" s="163"/>
    </row>
    <row r="430" spans="1:214" s="163" customFormat="1" outlineLevel="1" x14ac:dyDescent="0.2">
      <c r="B430" s="169" t="s">
        <v>244</v>
      </c>
      <c r="C430" s="169"/>
      <c r="J430" s="179">
        <v>2017</v>
      </c>
      <c r="K430" s="174">
        <v>2018</v>
      </c>
      <c r="L430" s="174">
        <v>2019</v>
      </c>
      <c r="M430" s="174">
        <v>2020</v>
      </c>
      <c r="N430" s="174">
        <v>2021</v>
      </c>
      <c r="O430" s="174">
        <v>2022</v>
      </c>
      <c r="P430" s="174">
        <v>2023</v>
      </c>
      <c r="Q430" s="174">
        <v>2024</v>
      </c>
      <c r="R430" s="174">
        <v>2025</v>
      </c>
      <c r="S430" s="174">
        <v>2026</v>
      </c>
      <c r="T430" s="174">
        <v>2027</v>
      </c>
      <c r="U430" s="174">
        <v>2028</v>
      </c>
      <c r="V430" s="174">
        <v>2029</v>
      </c>
      <c r="W430" s="174">
        <v>2030</v>
      </c>
      <c r="X430" s="174">
        <v>2031</v>
      </c>
    </row>
    <row r="431" spans="1:214" s="163" customFormat="1" outlineLevel="1" x14ac:dyDescent="0.2">
      <c r="B431" s="177" t="s">
        <v>249</v>
      </c>
      <c r="C431" s="173">
        <v>2018</v>
      </c>
      <c r="E431" s="163" t="s">
        <v>79</v>
      </c>
      <c r="J431" s="70"/>
      <c r="K431" s="178"/>
      <c r="L431" s="178"/>
      <c r="M431" s="178"/>
      <c r="N431" s="178"/>
      <c r="O431" s="178"/>
      <c r="P431" s="178"/>
      <c r="Q431" s="178"/>
      <c r="R431" s="178"/>
      <c r="S431" s="178"/>
      <c r="T431" s="85">
        <f>T415/$T$47</f>
        <v>8.6005014332862353E-2</v>
      </c>
      <c r="U431" s="85"/>
      <c r="V431" s="85"/>
      <c r="W431" s="85"/>
      <c r="X431" s="85"/>
    </row>
    <row r="432" spans="1:214" outlineLevel="1" x14ac:dyDescent="0.2">
      <c r="A432" s="163"/>
      <c r="B432" s="177" t="s">
        <v>249</v>
      </c>
      <c r="C432" s="173">
        <v>2019</v>
      </c>
      <c r="D432" s="163"/>
      <c r="E432" s="163" t="s">
        <v>79</v>
      </c>
      <c r="F432" s="163"/>
      <c r="G432" s="163"/>
      <c r="H432" s="163"/>
      <c r="I432" s="163"/>
      <c r="J432" s="70"/>
      <c r="K432" s="178"/>
      <c r="L432" s="178"/>
      <c r="M432" s="178"/>
      <c r="N432" s="178"/>
      <c r="O432" s="178"/>
      <c r="P432" s="178"/>
      <c r="Q432" s="178"/>
      <c r="R432" s="178"/>
      <c r="S432" s="178"/>
      <c r="T432" s="85">
        <f t="shared" ref="T432:T440" si="42">T416/$T$47</f>
        <v>9.5243391307984079E-2</v>
      </c>
      <c r="U432" s="85">
        <f>U416/$U$47</f>
        <v>9.1482409882230345E-2</v>
      </c>
      <c r="V432" s="85"/>
      <c r="W432" s="85"/>
      <c r="X432" s="85"/>
      <c r="Y432" s="163"/>
      <c r="Z432" s="163"/>
      <c r="AA432" s="163"/>
      <c r="AB432" s="163"/>
      <c r="AC432" s="163"/>
      <c r="AD432" s="163"/>
      <c r="AE432" s="163"/>
      <c r="AF432" s="163"/>
      <c r="AG432" s="163"/>
      <c r="AH432" s="163"/>
      <c r="AI432" s="163"/>
      <c r="AJ432" s="163"/>
      <c r="AK432" s="163"/>
      <c r="AL432" s="163"/>
      <c r="AM432" s="163"/>
      <c r="AN432" s="163"/>
      <c r="AO432" s="163"/>
      <c r="AP432" s="163"/>
      <c r="AQ432" s="163"/>
      <c r="AR432" s="163"/>
      <c r="AS432" s="163"/>
      <c r="AT432" s="163"/>
      <c r="AU432" s="163"/>
      <c r="AV432" s="163"/>
      <c r="AW432" s="163"/>
      <c r="AX432" s="163"/>
      <c r="AY432" s="163"/>
      <c r="AZ432" s="163"/>
      <c r="BA432" s="163"/>
      <c r="BB432" s="163"/>
      <c r="BC432" s="163"/>
      <c r="BD432" s="163"/>
      <c r="BE432" s="163"/>
      <c r="BF432" s="163"/>
      <c r="BG432" s="163"/>
      <c r="BH432" s="163"/>
      <c r="BI432" s="163"/>
      <c r="BJ432" s="163"/>
      <c r="BK432" s="163"/>
      <c r="BL432" s="163"/>
      <c r="BM432" s="163"/>
      <c r="BN432" s="163"/>
      <c r="BO432" s="163"/>
      <c r="BP432" s="163"/>
      <c r="BQ432" s="163"/>
      <c r="BR432" s="163"/>
      <c r="BS432" s="163"/>
      <c r="BT432" s="163"/>
      <c r="BU432" s="163"/>
      <c r="BV432" s="163"/>
      <c r="BW432" s="163"/>
      <c r="BX432" s="163"/>
      <c r="BY432" s="163"/>
      <c r="BZ432" s="163"/>
      <c r="CA432" s="163"/>
      <c r="CB432" s="163"/>
      <c r="CC432" s="163"/>
      <c r="CD432" s="163"/>
      <c r="CE432" s="163"/>
      <c r="CF432" s="163"/>
      <c r="CG432" s="163"/>
      <c r="CH432" s="163"/>
      <c r="CI432" s="163"/>
      <c r="CJ432" s="163"/>
      <c r="CK432" s="163"/>
      <c r="CL432" s="163"/>
      <c r="CM432" s="163"/>
      <c r="CN432" s="163"/>
      <c r="CO432" s="163"/>
      <c r="CP432" s="163"/>
      <c r="CQ432" s="163"/>
      <c r="CR432" s="163"/>
      <c r="CS432" s="163"/>
      <c r="CT432" s="163"/>
      <c r="CU432" s="163"/>
      <c r="CV432" s="163"/>
      <c r="CW432" s="163"/>
      <c r="CX432" s="163"/>
      <c r="CY432" s="163"/>
      <c r="CZ432" s="163"/>
      <c r="DA432" s="163"/>
      <c r="DB432" s="163"/>
      <c r="DC432" s="163"/>
      <c r="DD432" s="163"/>
      <c r="DE432" s="163"/>
      <c r="DF432" s="163"/>
      <c r="DG432" s="163"/>
      <c r="DH432" s="163"/>
      <c r="DI432" s="163"/>
      <c r="DJ432" s="163"/>
      <c r="DK432" s="163"/>
      <c r="DL432" s="163"/>
      <c r="DM432" s="163"/>
      <c r="DN432" s="163"/>
      <c r="DO432" s="163"/>
      <c r="DP432" s="163"/>
      <c r="DQ432" s="163"/>
      <c r="DR432" s="163"/>
      <c r="DS432" s="163"/>
      <c r="DT432" s="163"/>
      <c r="DU432" s="163"/>
      <c r="DV432" s="163"/>
      <c r="DW432" s="163"/>
      <c r="DX432" s="163"/>
      <c r="DY432" s="163"/>
      <c r="DZ432" s="163"/>
      <c r="EA432" s="163"/>
      <c r="EB432" s="163"/>
      <c r="EC432" s="163"/>
      <c r="ED432" s="163"/>
      <c r="EE432" s="163"/>
      <c r="EF432" s="163"/>
      <c r="EG432" s="163"/>
      <c r="EH432" s="163"/>
      <c r="EI432" s="163"/>
      <c r="EJ432" s="163"/>
      <c r="EK432" s="163"/>
      <c r="EL432" s="163"/>
      <c r="EM432" s="163"/>
      <c r="EN432" s="163"/>
      <c r="EO432" s="163"/>
      <c r="EP432" s="163"/>
      <c r="EQ432" s="163"/>
      <c r="ER432" s="163"/>
      <c r="ES432" s="163"/>
      <c r="ET432" s="163"/>
      <c r="EU432" s="163"/>
      <c r="EV432" s="163"/>
      <c r="EW432" s="163"/>
      <c r="EX432" s="163"/>
      <c r="EY432" s="163"/>
      <c r="EZ432" s="163"/>
      <c r="FA432" s="163"/>
      <c r="FB432" s="163"/>
      <c r="FC432" s="163"/>
      <c r="FD432" s="163"/>
      <c r="FE432" s="163"/>
      <c r="FF432" s="163"/>
      <c r="FG432" s="163"/>
      <c r="FH432" s="163"/>
      <c r="FI432" s="163"/>
      <c r="FJ432" s="163"/>
      <c r="FK432" s="163"/>
      <c r="FL432" s="163"/>
      <c r="FM432" s="163"/>
      <c r="FN432" s="163"/>
      <c r="FO432" s="163"/>
      <c r="FP432" s="163"/>
      <c r="FQ432" s="163"/>
      <c r="FR432" s="163"/>
      <c r="FS432" s="163"/>
      <c r="FT432" s="163"/>
      <c r="FU432" s="163"/>
      <c r="FV432" s="163"/>
      <c r="FW432" s="163"/>
      <c r="FX432" s="163"/>
      <c r="FY432" s="163"/>
      <c r="FZ432" s="163"/>
      <c r="GA432" s="163"/>
      <c r="GB432" s="163"/>
      <c r="GC432" s="163"/>
      <c r="GD432" s="163"/>
      <c r="GE432" s="163"/>
      <c r="GF432" s="163"/>
      <c r="GG432" s="163"/>
      <c r="GH432" s="163"/>
      <c r="GI432" s="163"/>
      <c r="GJ432" s="163"/>
      <c r="GK432" s="163"/>
      <c r="GL432" s="163"/>
      <c r="GM432" s="163"/>
      <c r="GN432" s="163"/>
      <c r="GO432" s="163"/>
      <c r="GP432" s="163"/>
      <c r="GQ432" s="163"/>
      <c r="GR432" s="163"/>
      <c r="GS432" s="163"/>
      <c r="GT432" s="163"/>
      <c r="GU432" s="163"/>
      <c r="GV432" s="163"/>
      <c r="GW432" s="163"/>
      <c r="GX432" s="163"/>
      <c r="GY432" s="163"/>
      <c r="GZ432" s="163"/>
      <c r="HA432" s="163"/>
      <c r="HB432" s="163"/>
      <c r="HC432" s="163"/>
      <c r="HD432" s="163"/>
      <c r="HE432" s="163"/>
      <c r="HF432" s="163"/>
    </row>
    <row r="433" spans="1:214" outlineLevel="1" x14ac:dyDescent="0.2">
      <c r="A433" s="163"/>
      <c r="B433" s="177" t="s">
        <v>249</v>
      </c>
      <c r="C433" s="173">
        <v>2020</v>
      </c>
      <c r="D433" s="163"/>
      <c r="E433" s="163" t="s">
        <v>79</v>
      </c>
      <c r="F433" s="163"/>
      <c r="G433" s="163"/>
      <c r="H433" s="163"/>
      <c r="I433" s="163"/>
      <c r="J433" s="70"/>
      <c r="K433" s="178"/>
      <c r="L433" s="178"/>
      <c r="M433" s="178"/>
      <c r="N433" s="178"/>
      <c r="O433" s="178"/>
      <c r="P433" s="178"/>
      <c r="Q433" s="178"/>
      <c r="R433" s="178"/>
      <c r="S433" s="178"/>
      <c r="T433" s="85">
        <f t="shared" si="42"/>
        <v>8.9516502611008089E-2</v>
      </c>
      <c r="U433" s="85">
        <f t="shared" ref="U433:U441" si="43">U417/$U$47</f>
        <v>8.5981665190847739E-2</v>
      </c>
      <c r="V433" s="85">
        <f>V417/$V$47</f>
        <v>8.2586411816338315E-2</v>
      </c>
      <c r="W433" s="85"/>
      <c r="X433" s="85"/>
      <c r="Y433" s="163"/>
      <c r="Z433" s="163"/>
      <c r="AA433" s="163"/>
      <c r="AB433" s="163"/>
      <c r="AC433" s="163"/>
      <c r="AD433" s="163"/>
      <c r="AE433" s="163"/>
      <c r="AF433" s="163"/>
      <c r="AG433" s="163"/>
      <c r="AH433" s="163"/>
      <c r="AI433" s="163"/>
      <c r="AJ433" s="163"/>
      <c r="AK433" s="163"/>
      <c r="AL433" s="163"/>
      <c r="AM433" s="163"/>
      <c r="AN433" s="163"/>
      <c r="AO433" s="163"/>
      <c r="AP433" s="163"/>
      <c r="AQ433" s="163"/>
      <c r="AR433" s="163"/>
      <c r="AS433" s="163"/>
      <c r="AT433" s="163"/>
      <c r="AU433" s="163"/>
      <c r="AV433" s="163"/>
      <c r="AW433" s="163"/>
      <c r="AX433" s="163"/>
      <c r="AY433" s="163"/>
      <c r="AZ433" s="163"/>
      <c r="BA433" s="163"/>
      <c r="BB433" s="163"/>
      <c r="BC433" s="163"/>
      <c r="BD433" s="163"/>
      <c r="BE433" s="163"/>
      <c r="BF433" s="163"/>
      <c r="BG433" s="163"/>
      <c r="BH433" s="163"/>
      <c r="BI433" s="163"/>
      <c r="BJ433" s="163"/>
      <c r="BK433" s="163"/>
      <c r="BL433" s="163"/>
      <c r="BM433" s="163"/>
      <c r="BN433" s="163"/>
      <c r="BO433" s="163"/>
      <c r="BP433" s="163"/>
      <c r="BQ433" s="163"/>
      <c r="BR433" s="163"/>
      <c r="BS433" s="163"/>
      <c r="BT433" s="163"/>
      <c r="BU433" s="163"/>
      <c r="BV433" s="163"/>
      <c r="BW433" s="163"/>
      <c r="BX433" s="163"/>
      <c r="BY433" s="163"/>
      <c r="BZ433" s="163"/>
      <c r="CA433" s="163"/>
      <c r="CB433" s="163"/>
      <c r="CC433" s="163"/>
      <c r="CD433" s="163"/>
      <c r="CE433" s="163"/>
      <c r="CF433" s="163"/>
      <c r="CG433" s="163"/>
      <c r="CH433" s="163"/>
      <c r="CI433" s="163"/>
      <c r="CJ433" s="163"/>
      <c r="CK433" s="163"/>
      <c r="CL433" s="163"/>
      <c r="CM433" s="163"/>
      <c r="CN433" s="163"/>
      <c r="CO433" s="163"/>
      <c r="CP433" s="163"/>
      <c r="CQ433" s="163"/>
      <c r="CR433" s="163"/>
      <c r="CS433" s="163"/>
      <c r="CT433" s="163"/>
      <c r="CU433" s="163"/>
      <c r="CV433" s="163"/>
      <c r="CW433" s="163"/>
      <c r="CX433" s="163"/>
      <c r="CY433" s="163"/>
      <c r="CZ433" s="163"/>
      <c r="DA433" s="163"/>
      <c r="DB433" s="163"/>
      <c r="DC433" s="163"/>
      <c r="DD433" s="163"/>
      <c r="DE433" s="163"/>
      <c r="DF433" s="163"/>
      <c r="DG433" s="163"/>
      <c r="DH433" s="163"/>
      <c r="DI433" s="163"/>
      <c r="DJ433" s="163"/>
      <c r="DK433" s="163"/>
      <c r="DL433" s="163"/>
      <c r="DM433" s="163"/>
      <c r="DN433" s="163"/>
      <c r="DO433" s="163"/>
      <c r="DP433" s="163"/>
      <c r="DQ433" s="163"/>
      <c r="DR433" s="163"/>
      <c r="DS433" s="163"/>
      <c r="DT433" s="163"/>
      <c r="DU433" s="163"/>
      <c r="DV433" s="163"/>
      <c r="DW433" s="163"/>
      <c r="DX433" s="163"/>
      <c r="DY433" s="163"/>
      <c r="DZ433" s="163"/>
      <c r="EA433" s="163"/>
      <c r="EB433" s="163"/>
      <c r="EC433" s="163"/>
      <c r="ED433" s="163"/>
      <c r="EE433" s="163"/>
      <c r="EF433" s="163"/>
      <c r="EG433" s="163"/>
      <c r="EH433" s="163"/>
      <c r="EI433" s="163"/>
      <c r="EJ433" s="163"/>
      <c r="EK433" s="163"/>
      <c r="EL433" s="163"/>
      <c r="EM433" s="163"/>
      <c r="EN433" s="163"/>
      <c r="EO433" s="163"/>
      <c r="EP433" s="163"/>
      <c r="EQ433" s="163"/>
      <c r="ER433" s="163"/>
      <c r="ES433" s="163"/>
      <c r="ET433" s="163"/>
      <c r="EU433" s="163"/>
      <c r="EV433" s="163"/>
      <c r="EW433" s="163"/>
      <c r="EX433" s="163"/>
      <c r="EY433" s="163"/>
      <c r="EZ433" s="163"/>
      <c r="FA433" s="163"/>
      <c r="FB433" s="163"/>
      <c r="FC433" s="163"/>
      <c r="FD433" s="163"/>
      <c r="FE433" s="163"/>
      <c r="FF433" s="163"/>
      <c r="FG433" s="163"/>
      <c r="FH433" s="163"/>
      <c r="FI433" s="163"/>
      <c r="FJ433" s="163"/>
      <c r="FK433" s="163"/>
      <c r="FL433" s="163"/>
      <c r="FM433" s="163"/>
      <c r="FN433" s="163"/>
      <c r="FO433" s="163"/>
      <c r="FP433" s="163"/>
      <c r="FQ433" s="163"/>
      <c r="FR433" s="163"/>
      <c r="FS433" s="163"/>
      <c r="FT433" s="163"/>
      <c r="FU433" s="163"/>
      <c r="FV433" s="163"/>
      <c r="FW433" s="163"/>
      <c r="FX433" s="163"/>
      <c r="FY433" s="163"/>
      <c r="FZ433" s="163"/>
      <c r="GA433" s="163"/>
      <c r="GB433" s="163"/>
      <c r="GC433" s="163"/>
      <c r="GD433" s="163"/>
      <c r="GE433" s="163"/>
      <c r="GF433" s="163"/>
      <c r="GG433" s="163"/>
      <c r="GH433" s="163"/>
      <c r="GI433" s="163"/>
      <c r="GJ433" s="163"/>
      <c r="GK433" s="163"/>
      <c r="GL433" s="163"/>
      <c r="GM433" s="163"/>
      <c r="GN433" s="163"/>
      <c r="GO433" s="163"/>
      <c r="GP433" s="163"/>
      <c r="GQ433" s="163"/>
      <c r="GR433" s="163"/>
      <c r="GS433" s="163"/>
      <c r="GT433" s="163"/>
      <c r="GU433" s="163"/>
      <c r="GV433" s="163"/>
      <c r="GW433" s="163"/>
      <c r="GX433" s="163"/>
      <c r="GY433" s="163"/>
      <c r="GZ433" s="163"/>
      <c r="HA433" s="163"/>
      <c r="HB433" s="163"/>
      <c r="HC433" s="163"/>
      <c r="HD433" s="163"/>
      <c r="HE433" s="163"/>
      <c r="HF433" s="163"/>
    </row>
    <row r="434" spans="1:214" outlineLevel="1" x14ac:dyDescent="0.2">
      <c r="A434" s="163"/>
      <c r="B434" s="177" t="s">
        <v>249</v>
      </c>
      <c r="C434" s="173">
        <v>2021</v>
      </c>
      <c r="D434" s="163"/>
      <c r="E434" s="163" t="s">
        <v>79</v>
      </c>
      <c r="F434" s="163"/>
      <c r="G434" s="163"/>
      <c r="H434" s="163"/>
      <c r="I434" s="163"/>
      <c r="J434" s="70"/>
      <c r="K434" s="178"/>
      <c r="L434" s="178"/>
      <c r="M434" s="178"/>
      <c r="N434" s="178"/>
      <c r="O434" s="178"/>
      <c r="P434" s="178"/>
      <c r="Q434" s="178"/>
      <c r="R434" s="178"/>
      <c r="S434" s="178"/>
      <c r="T434" s="85">
        <f t="shared" si="42"/>
        <v>7.2378329559359328E-2</v>
      </c>
      <c r="U434" s="85">
        <f t="shared" si="43"/>
        <v>6.952024618620864E-2</v>
      </c>
      <c r="V434" s="85">
        <f t="shared" ref="V434:V442" si="44">V418/$V$47</f>
        <v>6.6775023121075722E-2</v>
      </c>
      <c r="W434" s="85">
        <f>W418/$W$47</f>
        <v>6.413820372380602E-2</v>
      </c>
      <c r="X434" s="85"/>
      <c r="Y434" s="163"/>
      <c r="Z434" s="163"/>
      <c r="AA434" s="163"/>
      <c r="AB434" s="163"/>
      <c r="AC434" s="163"/>
      <c r="AD434" s="163"/>
      <c r="AE434" s="163"/>
      <c r="AF434" s="163"/>
      <c r="AG434" s="163"/>
      <c r="AH434" s="163"/>
      <c r="AI434" s="163"/>
      <c r="AJ434" s="163"/>
      <c r="AK434" s="163"/>
      <c r="AL434" s="163"/>
      <c r="AM434" s="163"/>
      <c r="AN434" s="163"/>
      <c r="AO434" s="163"/>
      <c r="AP434" s="163"/>
      <c r="AQ434" s="163"/>
      <c r="AR434" s="163"/>
      <c r="AS434" s="163"/>
      <c r="AT434" s="163"/>
      <c r="AU434" s="163"/>
      <c r="AV434" s="163"/>
      <c r="AW434" s="163"/>
      <c r="AX434" s="163"/>
      <c r="AY434" s="163"/>
      <c r="AZ434" s="163"/>
      <c r="BA434" s="163"/>
      <c r="BB434" s="163"/>
      <c r="BC434" s="163"/>
      <c r="BD434" s="163"/>
      <c r="BE434" s="163"/>
      <c r="BF434" s="163"/>
      <c r="BG434" s="163"/>
      <c r="BH434" s="163"/>
      <c r="BI434" s="163"/>
      <c r="BJ434" s="163"/>
      <c r="BK434" s="163"/>
      <c r="BL434" s="163"/>
      <c r="BM434" s="163"/>
      <c r="BN434" s="163"/>
      <c r="BO434" s="163"/>
      <c r="BP434" s="163"/>
      <c r="BQ434" s="163"/>
      <c r="BR434" s="163"/>
      <c r="BS434" s="163"/>
      <c r="BT434" s="163"/>
      <c r="BU434" s="163"/>
      <c r="BV434" s="163"/>
      <c r="BW434" s="163"/>
      <c r="BX434" s="163"/>
      <c r="BY434" s="163"/>
      <c r="BZ434" s="163"/>
      <c r="CA434" s="163"/>
      <c r="CB434" s="163"/>
      <c r="CC434" s="163"/>
      <c r="CD434" s="163"/>
      <c r="CE434" s="163"/>
      <c r="CF434" s="163"/>
      <c r="CG434" s="163"/>
      <c r="CH434" s="163"/>
      <c r="CI434" s="163"/>
      <c r="CJ434" s="163"/>
      <c r="CK434" s="163"/>
      <c r="CL434" s="163"/>
      <c r="CM434" s="163"/>
      <c r="CN434" s="163"/>
      <c r="CO434" s="163"/>
      <c r="CP434" s="163"/>
      <c r="CQ434" s="163"/>
      <c r="CR434" s="163"/>
      <c r="CS434" s="163"/>
      <c r="CT434" s="163"/>
      <c r="CU434" s="163"/>
      <c r="CV434" s="163"/>
      <c r="CW434" s="163"/>
      <c r="CX434" s="163"/>
      <c r="CY434" s="163"/>
      <c r="CZ434" s="163"/>
      <c r="DA434" s="163"/>
      <c r="DB434" s="163"/>
      <c r="DC434" s="163"/>
      <c r="DD434" s="163"/>
      <c r="DE434" s="163"/>
      <c r="DF434" s="163"/>
      <c r="DG434" s="163"/>
      <c r="DH434" s="163"/>
      <c r="DI434" s="163"/>
      <c r="DJ434" s="163"/>
      <c r="DK434" s="163"/>
      <c r="DL434" s="163"/>
      <c r="DM434" s="163"/>
      <c r="DN434" s="163"/>
      <c r="DO434" s="163"/>
      <c r="DP434" s="163"/>
      <c r="DQ434" s="163"/>
      <c r="DR434" s="163"/>
      <c r="DS434" s="163"/>
      <c r="DT434" s="163"/>
      <c r="DU434" s="163"/>
      <c r="DV434" s="163"/>
      <c r="DW434" s="163"/>
      <c r="DX434" s="163"/>
      <c r="DY434" s="163"/>
      <c r="DZ434" s="163"/>
      <c r="EA434" s="163"/>
      <c r="EB434" s="163"/>
      <c r="EC434" s="163"/>
      <c r="ED434" s="163"/>
      <c r="EE434" s="163"/>
      <c r="EF434" s="163"/>
      <c r="EG434" s="163"/>
      <c r="EH434" s="163"/>
      <c r="EI434" s="163"/>
      <c r="EJ434" s="163"/>
      <c r="EK434" s="163"/>
      <c r="EL434" s="163"/>
      <c r="EM434" s="163"/>
      <c r="EN434" s="163"/>
      <c r="EO434" s="163"/>
      <c r="EP434" s="163"/>
      <c r="EQ434" s="163"/>
      <c r="ER434" s="163"/>
      <c r="ES434" s="163"/>
      <c r="ET434" s="163"/>
      <c r="EU434" s="163"/>
      <c r="EV434" s="163"/>
      <c r="EW434" s="163"/>
      <c r="EX434" s="163"/>
      <c r="EY434" s="163"/>
      <c r="EZ434" s="163"/>
      <c r="FA434" s="163"/>
      <c r="FB434" s="163"/>
      <c r="FC434" s="163"/>
      <c r="FD434" s="163"/>
      <c r="FE434" s="163"/>
      <c r="FF434" s="163"/>
      <c r="FG434" s="163"/>
      <c r="FH434" s="163"/>
      <c r="FI434" s="163"/>
      <c r="FJ434" s="163"/>
      <c r="FK434" s="163"/>
      <c r="FL434" s="163"/>
      <c r="FM434" s="163"/>
      <c r="FN434" s="163"/>
      <c r="FO434" s="163"/>
      <c r="FP434" s="163"/>
      <c r="FQ434" s="163"/>
      <c r="FR434" s="163"/>
      <c r="FS434" s="163"/>
      <c r="FT434" s="163"/>
      <c r="FU434" s="163"/>
      <c r="FV434" s="163"/>
      <c r="FW434" s="163"/>
      <c r="FX434" s="163"/>
      <c r="FY434" s="163"/>
      <c r="FZ434" s="163"/>
      <c r="GA434" s="163"/>
      <c r="GB434" s="163"/>
      <c r="GC434" s="163"/>
      <c r="GD434" s="163"/>
      <c r="GE434" s="163"/>
      <c r="GF434" s="163"/>
      <c r="GG434" s="163"/>
      <c r="GH434" s="163"/>
      <c r="GI434" s="163"/>
      <c r="GJ434" s="163"/>
      <c r="GK434" s="163"/>
      <c r="GL434" s="163"/>
      <c r="GM434" s="163"/>
      <c r="GN434" s="163"/>
      <c r="GO434" s="163"/>
      <c r="GP434" s="163"/>
      <c r="GQ434" s="163"/>
      <c r="GR434" s="163"/>
      <c r="GS434" s="163"/>
      <c r="GT434" s="163"/>
      <c r="GU434" s="163"/>
      <c r="GV434" s="163"/>
      <c r="GW434" s="163"/>
      <c r="GX434" s="163"/>
      <c r="GY434" s="163"/>
      <c r="GZ434" s="163"/>
      <c r="HA434" s="163"/>
      <c r="HB434" s="163"/>
      <c r="HC434" s="163"/>
      <c r="HD434" s="163"/>
      <c r="HE434" s="163"/>
      <c r="HF434" s="163"/>
    </row>
    <row r="435" spans="1:214" outlineLevel="1" x14ac:dyDescent="0.2">
      <c r="A435" s="163"/>
      <c r="B435" s="177" t="s">
        <v>249</v>
      </c>
      <c r="C435" s="173">
        <v>2022</v>
      </c>
      <c r="D435" s="163"/>
      <c r="E435" s="163" t="s">
        <v>79</v>
      </c>
      <c r="F435" s="163"/>
      <c r="G435" s="163"/>
      <c r="H435" s="163"/>
      <c r="I435" s="163"/>
      <c r="J435" s="70"/>
      <c r="K435" s="178"/>
      <c r="L435" s="178"/>
      <c r="M435" s="178"/>
      <c r="N435" s="178"/>
      <c r="O435" s="178"/>
      <c r="P435" s="178"/>
      <c r="Q435" s="178"/>
      <c r="R435" s="178"/>
      <c r="S435" s="178"/>
      <c r="T435" s="85">
        <f t="shared" si="42"/>
        <v>8.0771869336730154E-2</v>
      </c>
      <c r="U435" s="85">
        <f t="shared" si="43"/>
        <v>7.7582340949227391E-2</v>
      </c>
      <c r="V435" s="85">
        <f t="shared" si="44"/>
        <v>7.4518761006625342E-2</v>
      </c>
      <c r="W435" s="85">
        <f t="shared" ref="W435:W443" si="45">W419/$W$47</f>
        <v>7.15761560429925E-2</v>
      </c>
      <c r="X435" s="85">
        <f>X419/$X$47</f>
        <v>6.8749748985162548E-2</v>
      </c>
      <c r="Y435" s="163"/>
      <c r="Z435" s="163"/>
      <c r="AA435" s="163"/>
      <c r="AB435" s="163"/>
      <c r="AC435" s="163"/>
      <c r="AD435" s="163"/>
      <c r="AE435" s="163"/>
      <c r="AF435" s="163"/>
      <c r="AG435" s="163"/>
      <c r="AH435" s="163"/>
      <c r="AI435" s="163"/>
      <c r="AJ435" s="163"/>
      <c r="AK435" s="163"/>
      <c r="AL435" s="163"/>
      <c r="AM435" s="163"/>
      <c r="AN435" s="163"/>
      <c r="AO435" s="163"/>
      <c r="AP435" s="163"/>
      <c r="AQ435" s="163"/>
      <c r="AR435" s="163"/>
      <c r="AS435" s="163"/>
      <c r="AT435" s="163"/>
      <c r="AU435" s="163"/>
      <c r="AV435" s="163"/>
      <c r="AW435" s="163"/>
      <c r="AX435" s="163"/>
      <c r="AY435" s="163"/>
      <c r="AZ435" s="163"/>
      <c r="BA435" s="163"/>
      <c r="BB435" s="163"/>
      <c r="BC435" s="163"/>
      <c r="BD435" s="163"/>
      <c r="BE435" s="163"/>
      <c r="BF435" s="163"/>
      <c r="BG435" s="163"/>
      <c r="BH435" s="163"/>
      <c r="BI435" s="163"/>
      <c r="BJ435" s="163"/>
      <c r="BK435" s="163"/>
      <c r="BL435" s="163"/>
      <c r="BM435" s="163"/>
      <c r="BN435" s="163"/>
      <c r="BO435" s="163"/>
      <c r="BP435" s="163"/>
      <c r="BQ435" s="163"/>
      <c r="BR435" s="163"/>
      <c r="BS435" s="163"/>
      <c r="BT435" s="163"/>
      <c r="BU435" s="163"/>
      <c r="BV435" s="163"/>
      <c r="BW435" s="163"/>
      <c r="BX435" s="163"/>
      <c r="BY435" s="163"/>
      <c r="BZ435" s="163"/>
      <c r="CA435" s="163"/>
      <c r="CB435" s="163"/>
      <c r="CC435" s="163"/>
      <c r="CD435" s="163"/>
      <c r="CE435" s="163"/>
      <c r="CF435" s="163"/>
      <c r="CG435" s="163"/>
      <c r="CH435" s="163"/>
      <c r="CI435" s="163"/>
      <c r="CJ435" s="163"/>
      <c r="CK435" s="163"/>
      <c r="CL435" s="163"/>
      <c r="CM435" s="163"/>
      <c r="CN435" s="163"/>
      <c r="CO435" s="163"/>
      <c r="CP435" s="163"/>
      <c r="CQ435" s="163"/>
      <c r="CR435" s="163"/>
      <c r="CS435" s="163"/>
      <c r="CT435" s="163"/>
      <c r="CU435" s="163"/>
      <c r="CV435" s="163"/>
      <c r="CW435" s="163"/>
      <c r="CX435" s="163"/>
      <c r="CY435" s="163"/>
      <c r="CZ435" s="163"/>
      <c r="DA435" s="163"/>
      <c r="DB435" s="163"/>
      <c r="DC435" s="163"/>
      <c r="DD435" s="163"/>
      <c r="DE435" s="163"/>
      <c r="DF435" s="163"/>
      <c r="DG435" s="163"/>
      <c r="DH435" s="163"/>
      <c r="DI435" s="163"/>
      <c r="DJ435" s="163"/>
      <c r="DK435" s="163"/>
      <c r="DL435" s="163"/>
      <c r="DM435" s="163"/>
      <c r="DN435" s="163"/>
      <c r="DO435" s="163"/>
      <c r="DP435" s="163"/>
      <c r="DQ435" s="163"/>
      <c r="DR435" s="163"/>
      <c r="DS435" s="163"/>
      <c r="DT435" s="163"/>
      <c r="DU435" s="163"/>
      <c r="DV435" s="163"/>
      <c r="DW435" s="163"/>
      <c r="DX435" s="163"/>
      <c r="DY435" s="163"/>
      <c r="DZ435" s="163"/>
      <c r="EA435" s="163"/>
      <c r="EB435" s="163"/>
      <c r="EC435" s="163"/>
      <c r="ED435" s="163"/>
      <c r="EE435" s="163"/>
      <c r="EF435" s="163"/>
      <c r="EG435" s="163"/>
      <c r="EH435" s="163"/>
      <c r="EI435" s="163"/>
      <c r="EJ435" s="163"/>
      <c r="EK435" s="163"/>
      <c r="EL435" s="163"/>
      <c r="EM435" s="163"/>
      <c r="EN435" s="163"/>
      <c r="EO435" s="163"/>
      <c r="EP435" s="163"/>
      <c r="EQ435" s="163"/>
      <c r="ER435" s="163"/>
      <c r="ES435" s="163"/>
      <c r="ET435" s="163"/>
      <c r="EU435" s="163"/>
      <c r="EV435" s="163"/>
      <c r="EW435" s="163"/>
      <c r="EX435" s="163"/>
      <c r="EY435" s="163"/>
      <c r="EZ435" s="163"/>
      <c r="FA435" s="163"/>
      <c r="FB435" s="163"/>
      <c r="FC435" s="163"/>
      <c r="FD435" s="163"/>
      <c r="FE435" s="163"/>
      <c r="FF435" s="163"/>
      <c r="FG435" s="163"/>
      <c r="FH435" s="163"/>
      <c r="FI435" s="163"/>
      <c r="FJ435" s="163"/>
      <c r="FK435" s="163"/>
      <c r="FL435" s="163"/>
      <c r="FM435" s="163"/>
      <c r="FN435" s="163"/>
      <c r="FO435" s="163"/>
      <c r="FP435" s="163"/>
      <c r="FQ435" s="163"/>
      <c r="FR435" s="163"/>
      <c r="FS435" s="163"/>
      <c r="FT435" s="163"/>
      <c r="FU435" s="163"/>
      <c r="FV435" s="163"/>
      <c r="FW435" s="163"/>
      <c r="FX435" s="163"/>
      <c r="FY435" s="163"/>
      <c r="FZ435" s="163"/>
      <c r="GA435" s="163"/>
      <c r="GB435" s="163"/>
      <c r="GC435" s="163"/>
      <c r="GD435" s="163"/>
      <c r="GE435" s="163"/>
      <c r="GF435" s="163"/>
      <c r="GG435" s="163"/>
      <c r="GH435" s="163"/>
      <c r="GI435" s="163"/>
      <c r="GJ435" s="163"/>
      <c r="GK435" s="163"/>
      <c r="GL435" s="163"/>
      <c r="GM435" s="163"/>
      <c r="GN435" s="163"/>
      <c r="GO435" s="163"/>
      <c r="GP435" s="163"/>
      <c r="GQ435" s="163"/>
      <c r="GR435" s="163"/>
      <c r="GS435" s="163"/>
      <c r="GT435" s="163"/>
      <c r="GU435" s="163"/>
      <c r="GV435" s="163"/>
      <c r="GW435" s="163"/>
      <c r="GX435" s="163"/>
      <c r="GY435" s="163"/>
      <c r="GZ435" s="163"/>
      <c r="HA435" s="163"/>
      <c r="HB435" s="163"/>
      <c r="HC435" s="163"/>
      <c r="HD435" s="163"/>
      <c r="HE435" s="163"/>
      <c r="HF435" s="163"/>
    </row>
    <row r="436" spans="1:214" outlineLevel="1" x14ac:dyDescent="0.2">
      <c r="A436" s="163"/>
      <c r="B436" s="177" t="s">
        <v>249</v>
      </c>
      <c r="C436" s="173">
        <v>2023</v>
      </c>
      <c r="D436" s="163"/>
      <c r="E436" s="163" t="s">
        <v>79</v>
      </c>
      <c r="F436" s="163"/>
      <c r="G436" s="163"/>
      <c r="H436" s="163"/>
      <c r="I436" s="163"/>
      <c r="J436" s="70"/>
      <c r="K436" s="178"/>
      <c r="L436" s="178"/>
      <c r="M436" s="178"/>
      <c r="N436" s="178"/>
      <c r="O436" s="178"/>
      <c r="P436" s="178"/>
      <c r="Q436" s="178"/>
      <c r="R436" s="178"/>
      <c r="S436" s="178"/>
      <c r="T436" s="85">
        <f t="shared" si="42"/>
        <v>8.5438280499062547E-2</v>
      </c>
      <c r="U436" s="85">
        <f t="shared" si="43"/>
        <v>8.2064484358538345E-2</v>
      </c>
      <c r="V436" s="85">
        <f t="shared" si="44"/>
        <v>7.8823913048047353E-2</v>
      </c>
      <c r="W436" s="85">
        <f t="shared" si="45"/>
        <v>7.5711305770968143E-2</v>
      </c>
      <c r="X436" s="85">
        <f t="shared" ref="X436:X444" si="46">X420/$X$47</f>
        <v>7.2721609469590193E-2</v>
      </c>
      <c r="Y436" s="163"/>
      <c r="Z436" s="163"/>
      <c r="AA436" s="163"/>
      <c r="AB436" s="163"/>
      <c r="AC436" s="163"/>
      <c r="AD436" s="163"/>
      <c r="AE436" s="163"/>
      <c r="AF436" s="163"/>
      <c r="AG436" s="163"/>
      <c r="AH436" s="163"/>
      <c r="AI436" s="163"/>
      <c r="AJ436" s="163"/>
      <c r="AK436" s="163"/>
      <c r="AL436" s="163"/>
      <c r="AM436" s="163"/>
      <c r="AN436" s="163"/>
      <c r="AO436" s="163"/>
      <c r="AP436" s="163"/>
      <c r="AQ436" s="163"/>
      <c r="AR436" s="163"/>
      <c r="AS436" s="163"/>
      <c r="AT436" s="163"/>
      <c r="AU436" s="163"/>
      <c r="AV436" s="163"/>
      <c r="AW436" s="163"/>
      <c r="AX436" s="163"/>
      <c r="AY436" s="163"/>
      <c r="AZ436" s="163"/>
      <c r="BA436" s="163"/>
      <c r="BB436" s="163"/>
      <c r="BC436" s="163"/>
      <c r="BD436" s="163"/>
      <c r="BE436" s="163"/>
      <c r="BF436" s="163"/>
      <c r="BG436" s="163"/>
      <c r="BH436" s="163"/>
      <c r="BI436" s="163"/>
      <c r="BJ436" s="163"/>
      <c r="BK436" s="163"/>
      <c r="BL436" s="163"/>
      <c r="BM436" s="163"/>
      <c r="BN436" s="163"/>
      <c r="BO436" s="163"/>
      <c r="BP436" s="163"/>
      <c r="BQ436" s="163"/>
      <c r="BR436" s="163"/>
      <c r="BS436" s="163"/>
      <c r="BT436" s="163"/>
      <c r="BU436" s="163"/>
      <c r="BV436" s="163"/>
      <c r="BW436" s="163"/>
      <c r="BX436" s="163"/>
      <c r="BY436" s="163"/>
      <c r="BZ436" s="163"/>
      <c r="CA436" s="163"/>
      <c r="CB436" s="163"/>
      <c r="CC436" s="163"/>
      <c r="CD436" s="163"/>
      <c r="CE436" s="163"/>
      <c r="CF436" s="163"/>
      <c r="CG436" s="163"/>
      <c r="CH436" s="163"/>
      <c r="CI436" s="163"/>
      <c r="CJ436" s="163"/>
      <c r="CK436" s="163"/>
      <c r="CL436" s="163"/>
      <c r="CM436" s="163"/>
      <c r="CN436" s="163"/>
      <c r="CO436" s="163"/>
      <c r="CP436" s="163"/>
      <c r="CQ436" s="163"/>
      <c r="CR436" s="163"/>
      <c r="CS436" s="163"/>
      <c r="CT436" s="163"/>
      <c r="CU436" s="163"/>
      <c r="CV436" s="163"/>
      <c r="CW436" s="163"/>
      <c r="CX436" s="163"/>
      <c r="CY436" s="163"/>
      <c r="CZ436" s="163"/>
      <c r="DA436" s="163"/>
      <c r="DB436" s="163"/>
      <c r="DC436" s="163"/>
      <c r="DD436" s="163"/>
      <c r="DE436" s="163"/>
      <c r="DF436" s="163"/>
      <c r="DG436" s="163"/>
      <c r="DH436" s="163"/>
      <c r="DI436" s="163"/>
      <c r="DJ436" s="163"/>
      <c r="DK436" s="163"/>
      <c r="DL436" s="163"/>
      <c r="DM436" s="163"/>
      <c r="DN436" s="163"/>
      <c r="DO436" s="163"/>
      <c r="DP436" s="163"/>
      <c r="DQ436" s="163"/>
      <c r="DR436" s="163"/>
      <c r="DS436" s="163"/>
      <c r="DT436" s="163"/>
      <c r="DU436" s="163"/>
      <c r="DV436" s="163"/>
      <c r="DW436" s="163"/>
      <c r="DX436" s="163"/>
      <c r="DY436" s="163"/>
      <c r="DZ436" s="163"/>
      <c r="EA436" s="163"/>
      <c r="EB436" s="163"/>
      <c r="EC436" s="163"/>
      <c r="ED436" s="163"/>
      <c r="EE436" s="163"/>
      <c r="EF436" s="163"/>
      <c r="EG436" s="163"/>
      <c r="EH436" s="163"/>
      <c r="EI436" s="163"/>
      <c r="EJ436" s="163"/>
      <c r="EK436" s="163"/>
      <c r="EL436" s="163"/>
      <c r="EM436" s="163"/>
      <c r="EN436" s="163"/>
      <c r="EO436" s="163"/>
      <c r="EP436" s="163"/>
      <c r="EQ436" s="163"/>
      <c r="ER436" s="163"/>
      <c r="ES436" s="163"/>
      <c r="ET436" s="163"/>
      <c r="EU436" s="163"/>
      <c r="EV436" s="163"/>
      <c r="EW436" s="163"/>
      <c r="EX436" s="163"/>
      <c r="EY436" s="163"/>
      <c r="EZ436" s="163"/>
      <c r="FA436" s="163"/>
      <c r="FB436" s="163"/>
      <c r="FC436" s="163"/>
      <c r="FD436" s="163"/>
      <c r="FE436" s="163"/>
      <c r="FF436" s="163"/>
      <c r="FG436" s="163"/>
      <c r="FH436" s="163"/>
      <c r="FI436" s="163"/>
      <c r="FJ436" s="163"/>
      <c r="FK436" s="163"/>
      <c r="FL436" s="163"/>
      <c r="FM436" s="163"/>
      <c r="FN436" s="163"/>
      <c r="FO436" s="163"/>
      <c r="FP436" s="163"/>
      <c r="FQ436" s="163"/>
      <c r="FR436" s="163"/>
      <c r="FS436" s="163"/>
      <c r="FT436" s="163"/>
      <c r="FU436" s="163"/>
      <c r="FV436" s="163"/>
      <c r="FW436" s="163"/>
      <c r="FX436" s="163"/>
      <c r="FY436" s="163"/>
      <c r="FZ436" s="163"/>
      <c r="GA436" s="163"/>
      <c r="GB436" s="163"/>
      <c r="GC436" s="163"/>
      <c r="GD436" s="163"/>
      <c r="GE436" s="163"/>
      <c r="GF436" s="163"/>
      <c r="GG436" s="163"/>
      <c r="GH436" s="163"/>
      <c r="GI436" s="163"/>
      <c r="GJ436" s="163"/>
      <c r="GK436" s="163"/>
      <c r="GL436" s="163"/>
      <c r="GM436" s="163"/>
      <c r="GN436" s="163"/>
      <c r="GO436" s="163"/>
      <c r="GP436" s="163"/>
      <c r="GQ436" s="163"/>
      <c r="GR436" s="163"/>
      <c r="GS436" s="163"/>
      <c r="GT436" s="163"/>
      <c r="GU436" s="163"/>
      <c r="GV436" s="163"/>
      <c r="GW436" s="163"/>
      <c r="GX436" s="163"/>
      <c r="GY436" s="163"/>
      <c r="GZ436" s="163"/>
      <c r="HA436" s="163"/>
      <c r="HB436" s="163"/>
      <c r="HC436" s="163"/>
      <c r="HD436" s="163"/>
      <c r="HE436" s="163"/>
      <c r="HF436" s="163"/>
    </row>
    <row r="437" spans="1:214" outlineLevel="1" x14ac:dyDescent="0.2">
      <c r="A437" s="163"/>
      <c r="B437" s="177" t="s">
        <v>249</v>
      </c>
      <c r="C437" s="173">
        <v>2024</v>
      </c>
      <c r="D437" s="163"/>
      <c r="E437" s="163" t="s">
        <v>79</v>
      </c>
      <c r="F437" s="163"/>
      <c r="G437" s="163"/>
      <c r="H437" s="163"/>
      <c r="I437" s="163"/>
      <c r="J437" s="70"/>
      <c r="K437" s="178"/>
      <c r="L437" s="178"/>
      <c r="M437" s="178"/>
      <c r="N437" s="178"/>
      <c r="O437" s="178"/>
      <c r="P437" s="178"/>
      <c r="Q437" s="178"/>
      <c r="R437" s="178"/>
      <c r="S437" s="178"/>
      <c r="T437" s="85">
        <f t="shared" si="42"/>
        <v>0.12211543257426143</v>
      </c>
      <c r="U437" s="85">
        <f t="shared" si="43"/>
        <v>0.11729332505160352</v>
      </c>
      <c r="V437" s="85">
        <f t="shared" si="44"/>
        <v>0.11266163343682797</v>
      </c>
      <c r="W437" s="85">
        <f t="shared" si="45"/>
        <v>0.10821283856579247</v>
      </c>
      <c r="X437" s="85">
        <f t="shared" si="46"/>
        <v>0.10393971819192864</v>
      </c>
      <c r="Y437" s="163"/>
      <c r="Z437" s="163"/>
      <c r="AA437" s="163"/>
      <c r="AB437" s="163"/>
      <c r="AC437" s="163"/>
      <c r="AD437" s="163"/>
      <c r="AE437" s="163"/>
      <c r="AF437" s="163"/>
      <c r="AG437" s="163"/>
      <c r="AH437" s="163"/>
      <c r="AI437" s="163"/>
      <c r="AJ437" s="163"/>
      <c r="AK437" s="163"/>
      <c r="AL437" s="163"/>
      <c r="AM437" s="163"/>
      <c r="AN437" s="163"/>
      <c r="AO437" s="163"/>
      <c r="AP437" s="163"/>
      <c r="AQ437" s="163"/>
      <c r="AR437" s="163"/>
      <c r="AS437" s="163"/>
      <c r="AT437" s="163"/>
      <c r="AU437" s="163"/>
      <c r="AV437" s="163"/>
      <c r="AW437" s="163"/>
      <c r="AX437" s="163"/>
      <c r="AY437" s="163"/>
      <c r="AZ437" s="163"/>
      <c r="BA437" s="163"/>
      <c r="BB437" s="163"/>
      <c r="BC437" s="163"/>
      <c r="BD437" s="163"/>
      <c r="BE437" s="163"/>
      <c r="BF437" s="163"/>
      <c r="BG437" s="163"/>
      <c r="BH437" s="163"/>
      <c r="BI437" s="163"/>
      <c r="BJ437" s="163"/>
      <c r="BK437" s="163"/>
      <c r="BL437" s="163"/>
      <c r="BM437" s="163"/>
      <c r="BN437" s="163"/>
      <c r="BO437" s="163"/>
      <c r="BP437" s="163"/>
      <c r="BQ437" s="163"/>
      <c r="BR437" s="163"/>
      <c r="BS437" s="163"/>
      <c r="BT437" s="163"/>
      <c r="BU437" s="163"/>
      <c r="BV437" s="163"/>
      <c r="BW437" s="163"/>
      <c r="BX437" s="163"/>
      <c r="BY437" s="163"/>
      <c r="BZ437" s="163"/>
      <c r="CA437" s="163"/>
      <c r="CB437" s="163"/>
      <c r="CC437" s="163"/>
      <c r="CD437" s="163"/>
      <c r="CE437" s="163"/>
      <c r="CF437" s="163"/>
      <c r="CG437" s="163"/>
      <c r="CH437" s="163"/>
      <c r="CI437" s="163"/>
      <c r="CJ437" s="163"/>
      <c r="CK437" s="163"/>
      <c r="CL437" s="163"/>
      <c r="CM437" s="163"/>
      <c r="CN437" s="163"/>
      <c r="CO437" s="163"/>
      <c r="CP437" s="163"/>
      <c r="CQ437" s="163"/>
      <c r="CR437" s="163"/>
      <c r="CS437" s="163"/>
      <c r="CT437" s="163"/>
      <c r="CU437" s="163"/>
      <c r="CV437" s="163"/>
      <c r="CW437" s="163"/>
      <c r="CX437" s="163"/>
      <c r="CY437" s="163"/>
      <c r="CZ437" s="163"/>
      <c r="DA437" s="163"/>
      <c r="DB437" s="163"/>
      <c r="DC437" s="163"/>
      <c r="DD437" s="163"/>
      <c r="DE437" s="163"/>
      <c r="DF437" s="163"/>
      <c r="DG437" s="163"/>
      <c r="DH437" s="163"/>
      <c r="DI437" s="163"/>
      <c r="DJ437" s="163"/>
      <c r="DK437" s="163"/>
      <c r="DL437" s="163"/>
      <c r="DM437" s="163"/>
      <c r="DN437" s="163"/>
      <c r="DO437" s="163"/>
      <c r="DP437" s="163"/>
      <c r="DQ437" s="163"/>
      <c r="DR437" s="163"/>
      <c r="DS437" s="163"/>
      <c r="DT437" s="163"/>
      <c r="DU437" s="163"/>
      <c r="DV437" s="163"/>
      <c r="DW437" s="163"/>
      <c r="DX437" s="163"/>
      <c r="DY437" s="163"/>
      <c r="DZ437" s="163"/>
      <c r="EA437" s="163"/>
      <c r="EB437" s="163"/>
      <c r="EC437" s="163"/>
      <c r="ED437" s="163"/>
      <c r="EE437" s="163"/>
      <c r="EF437" s="163"/>
      <c r="EG437" s="163"/>
      <c r="EH437" s="163"/>
      <c r="EI437" s="163"/>
      <c r="EJ437" s="163"/>
      <c r="EK437" s="163"/>
      <c r="EL437" s="163"/>
      <c r="EM437" s="163"/>
      <c r="EN437" s="163"/>
      <c r="EO437" s="163"/>
      <c r="EP437" s="163"/>
      <c r="EQ437" s="163"/>
      <c r="ER437" s="163"/>
      <c r="ES437" s="163"/>
      <c r="ET437" s="163"/>
      <c r="EU437" s="163"/>
      <c r="EV437" s="163"/>
      <c r="EW437" s="163"/>
      <c r="EX437" s="163"/>
      <c r="EY437" s="163"/>
      <c r="EZ437" s="163"/>
      <c r="FA437" s="163"/>
      <c r="FB437" s="163"/>
      <c r="FC437" s="163"/>
      <c r="FD437" s="163"/>
      <c r="FE437" s="163"/>
      <c r="FF437" s="163"/>
      <c r="FG437" s="163"/>
      <c r="FH437" s="163"/>
      <c r="FI437" s="163"/>
      <c r="FJ437" s="163"/>
      <c r="FK437" s="163"/>
      <c r="FL437" s="163"/>
      <c r="FM437" s="163"/>
      <c r="FN437" s="163"/>
      <c r="FO437" s="163"/>
      <c r="FP437" s="163"/>
      <c r="FQ437" s="163"/>
      <c r="FR437" s="163"/>
      <c r="FS437" s="163"/>
      <c r="FT437" s="163"/>
      <c r="FU437" s="163"/>
      <c r="FV437" s="163"/>
      <c r="FW437" s="163"/>
      <c r="FX437" s="163"/>
      <c r="FY437" s="163"/>
      <c r="FZ437" s="163"/>
      <c r="GA437" s="163"/>
      <c r="GB437" s="163"/>
      <c r="GC437" s="163"/>
      <c r="GD437" s="163"/>
      <c r="GE437" s="163"/>
      <c r="GF437" s="163"/>
      <c r="GG437" s="163"/>
      <c r="GH437" s="163"/>
      <c r="GI437" s="163"/>
      <c r="GJ437" s="163"/>
      <c r="GK437" s="163"/>
      <c r="GL437" s="163"/>
      <c r="GM437" s="163"/>
      <c r="GN437" s="163"/>
      <c r="GO437" s="163"/>
      <c r="GP437" s="163"/>
      <c r="GQ437" s="163"/>
      <c r="GR437" s="163"/>
      <c r="GS437" s="163"/>
      <c r="GT437" s="163"/>
      <c r="GU437" s="163"/>
      <c r="GV437" s="163"/>
      <c r="GW437" s="163"/>
      <c r="GX437" s="163"/>
      <c r="GY437" s="163"/>
      <c r="GZ437" s="163"/>
      <c r="HA437" s="163"/>
      <c r="HB437" s="163"/>
      <c r="HC437" s="163"/>
      <c r="HD437" s="163"/>
      <c r="HE437" s="163"/>
      <c r="HF437" s="163"/>
    </row>
    <row r="438" spans="1:214" outlineLevel="1" x14ac:dyDescent="0.2">
      <c r="A438" s="163"/>
      <c r="B438" s="177" t="s">
        <v>249</v>
      </c>
      <c r="C438" s="173">
        <v>2025</v>
      </c>
      <c r="D438" s="163"/>
      <c r="E438" s="163" t="s">
        <v>79</v>
      </c>
      <c r="F438" s="163"/>
      <c r="G438" s="163"/>
      <c r="H438" s="163"/>
      <c r="I438" s="163"/>
      <c r="J438" s="70"/>
      <c r="K438" s="178"/>
      <c r="L438" s="178"/>
      <c r="M438" s="178"/>
      <c r="N438" s="178"/>
      <c r="O438" s="178"/>
      <c r="P438" s="178"/>
      <c r="Q438" s="178"/>
      <c r="R438" s="178"/>
      <c r="S438" s="178"/>
      <c r="T438" s="85">
        <f t="shared" si="42"/>
        <v>0.11572238420792332</v>
      </c>
      <c r="U438" s="85">
        <f t="shared" si="43"/>
        <v>0.1111527260765517</v>
      </c>
      <c r="V438" s="85">
        <f t="shared" si="44"/>
        <v>0.10676351510396048</v>
      </c>
      <c r="W438" s="85">
        <f t="shared" si="45"/>
        <v>0.10254762577305931</v>
      </c>
      <c r="X438" s="85">
        <f t="shared" si="46"/>
        <v>9.8498213939954102E-2</v>
      </c>
      <c r="Y438" s="163"/>
      <c r="Z438" s="163"/>
      <c r="AA438" s="163"/>
      <c r="AB438" s="163"/>
      <c r="AC438" s="163"/>
      <c r="AD438" s="163"/>
      <c r="AE438" s="163"/>
      <c r="AF438" s="163"/>
      <c r="AG438" s="163"/>
      <c r="AH438" s="163"/>
      <c r="AI438" s="163"/>
      <c r="AJ438" s="163"/>
      <c r="AK438" s="163"/>
      <c r="AL438" s="163"/>
      <c r="AM438" s="163"/>
      <c r="AN438" s="163"/>
      <c r="AO438" s="163"/>
      <c r="AP438" s="163"/>
      <c r="AQ438" s="163"/>
      <c r="AR438" s="163"/>
      <c r="AS438" s="163"/>
      <c r="AT438" s="163"/>
      <c r="AU438" s="163"/>
      <c r="AV438" s="163"/>
      <c r="AW438" s="163"/>
      <c r="AX438" s="163"/>
      <c r="AY438" s="163"/>
      <c r="AZ438" s="163"/>
      <c r="BA438" s="163"/>
      <c r="BB438" s="163"/>
      <c r="BC438" s="163"/>
      <c r="BD438" s="163"/>
      <c r="BE438" s="163"/>
      <c r="BF438" s="163"/>
      <c r="BG438" s="163"/>
      <c r="BH438" s="163"/>
      <c r="BI438" s="163"/>
      <c r="BJ438" s="163"/>
      <c r="BK438" s="163"/>
      <c r="BL438" s="163"/>
      <c r="BM438" s="163"/>
      <c r="BN438" s="163"/>
      <c r="BO438" s="163"/>
      <c r="BP438" s="163"/>
      <c r="BQ438" s="163"/>
      <c r="BR438" s="163"/>
      <c r="BS438" s="163"/>
      <c r="BT438" s="163"/>
      <c r="BU438" s="163"/>
      <c r="BV438" s="163"/>
      <c r="BW438" s="163"/>
      <c r="BX438" s="163"/>
      <c r="BY438" s="163"/>
      <c r="BZ438" s="163"/>
      <c r="CA438" s="163"/>
      <c r="CB438" s="163"/>
      <c r="CC438" s="163"/>
      <c r="CD438" s="163"/>
      <c r="CE438" s="163"/>
      <c r="CF438" s="163"/>
      <c r="CG438" s="163"/>
      <c r="CH438" s="163"/>
      <c r="CI438" s="163"/>
      <c r="CJ438" s="163"/>
      <c r="CK438" s="163"/>
      <c r="CL438" s="163"/>
      <c r="CM438" s="163"/>
      <c r="CN438" s="163"/>
      <c r="CO438" s="163"/>
      <c r="CP438" s="163"/>
      <c r="CQ438" s="163"/>
      <c r="CR438" s="163"/>
      <c r="CS438" s="163"/>
      <c r="CT438" s="163"/>
      <c r="CU438" s="163"/>
      <c r="CV438" s="163"/>
      <c r="CW438" s="163"/>
      <c r="CX438" s="163"/>
      <c r="CY438" s="163"/>
      <c r="CZ438" s="163"/>
      <c r="DA438" s="163"/>
      <c r="DB438" s="163"/>
      <c r="DC438" s="163"/>
      <c r="DD438" s="163"/>
      <c r="DE438" s="163"/>
      <c r="DF438" s="163"/>
      <c r="DG438" s="163"/>
      <c r="DH438" s="163"/>
      <c r="DI438" s="163"/>
      <c r="DJ438" s="163"/>
      <c r="DK438" s="163"/>
      <c r="DL438" s="163"/>
      <c r="DM438" s="163"/>
      <c r="DN438" s="163"/>
      <c r="DO438" s="163"/>
      <c r="DP438" s="163"/>
      <c r="DQ438" s="163"/>
      <c r="DR438" s="163"/>
      <c r="DS438" s="163"/>
      <c r="DT438" s="163"/>
      <c r="DU438" s="163"/>
      <c r="DV438" s="163"/>
      <c r="DW438" s="163"/>
      <c r="DX438" s="163"/>
      <c r="DY438" s="163"/>
      <c r="DZ438" s="163"/>
      <c r="EA438" s="163"/>
      <c r="EB438" s="163"/>
      <c r="EC438" s="163"/>
      <c r="ED438" s="163"/>
      <c r="EE438" s="163"/>
      <c r="EF438" s="163"/>
      <c r="EG438" s="163"/>
      <c r="EH438" s="163"/>
      <c r="EI438" s="163"/>
      <c r="EJ438" s="163"/>
      <c r="EK438" s="163"/>
      <c r="EL438" s="163"/>
      <c r="EM438" s="163"/>
      <c r="EN438" s="163"/>
      <c r="EO438" s="163"/>
      <c r="EP438" s="163"/>
      <c r="EQ438" s="163"/>
      <c r="ER438" s="163"/>
      <c r="ES438" s="163"/>
      <c r="ET438" s="163"/>
      <c r="EU438" s="163"/>
      <c r="EV438" s="163"/>
      <c r="EW438" s="163"/>
      <c r="EX438" s="163"/>
      <c r="EY438" s="163"/>
      <c r="EZ438" s="163"/>
      <c r="FA438" s="163"/>
      <c r="FB438" s="163"/>
      <c r="FC438" s="163"/>
      <c r="FD438" s="163"/>
      <c r="FE438" s="163"/>
      <c r="FF438" s="163"/>
      <c r="FG438" s="163"/>
      <c r="FH438" s="163"/>
      <c r="FI438" s="163"/>
      <c r="FJ438" s="163"/>
      <c r="FK438" s="163"/>
      <c r="FL438" s="163"/>
      <c r="FM438" s="163"/>
      <c r="FN438" s="163"/>
      <c r="FO438" s="163"/>
      <c r="FP438" s="163"/>
      <c r="FQ438" s="163"/>
      <c r="FR438" s="163"/>
      <c r="FS438" s="163"/>
      <c r="FT438" s="163"/>
      <c r="FU438" s="163"/>
      <c r="FV438" s="163"/>
      <c r="FW438" s="163"/>
      <c r="FX438" s="163"/>
      <c r="FY438" s="163"/>
      <c r="FZ438" s="163"/>
      <c r="GA438" s="163"/>
      <c r="GB438" s="163"/>
      <c r="GC438" s="163"/>
      <c r="GD438" s="163"/>
      <c r="GE438" s="163"/>
      <c r="GF438" s="163"/>
      <c r="GG438" s="163"/>
      <c r="GH438" s="163"/>
      <c r="GI438" s="163"/>
      <c r="GJ438" s="163"/>
      <c r="GK438" s="163"/>
      <c r="GL438" s="163"/>
      <c r="GM438" s="163"/>
      <c r="GN438" s="163"/>
      <c r="GO438" s="163"/>
      <c r="GP438" s="163"/>
      <c r="GQ438" s="163"/>
      <c r="GR438" s="163"/>
      <c r="GS438" s="163"/>
      <c r="GT438" s="163"/>
      <c r="GU438" s="163"/>
      <c r="GV438" s="163"/>
      <c r="GW438" s="163"/>
      <c r="GX438" s="163"/>
      <c r="GY438" s="163"/>
      <c r="GZ438" s="163"/>
      <c r="HA438" s="163"/>
      <c r="HB438" s="163"/>
      <c r="HC438" s="163"/>
      <c r="HD438" s="163"/>
      <c r="HE438" s="163"/>
      <c r="HF438" s="163"/>
    </row>
    <row r="439" spans="1:214" outlineLevel="1" x14ac:dyDescent="0.2">
      <c r="A439" s="163"/>
      <c r="B439" s="177" t="s">
        <v>249</v>
      </c>
      <c r="C439" s="173">
        <v>2026</v>
      </c>
      <c r="D439" s="163"/>
      <c r="E439" s="163" t="s">
        <v>79</v>
      </c>
      <c r="F439" s="163"/>
      <c r="G439" s="163"/>
      <c r="H439" s="163"/>
      <c r="I439" s="163"/>
      <c r="J439" s="70"/>
      <c r="K439" s="178"/>
      <c r="L439" s="178"/>
      <c r="M439" s="178"/>
      <c r="N439" s="178"/>
      <c r="O439" s="178"/>
      <c r="P439" s="178"/>
      <c r="Q439" s="178"/>
      <c r="R439" s="178"/>
      <c r="S439" s="178"/>
      <c r="T439" s="85">
        <f t="shared" si="42"/>
        <v>0.12786914271454969</v>
      </c>
      <c r="U439" s="85">
        <f t="shared" si="43"/>
        <v>0.12281983205821902</v>
      </c>
      <c r="V439" s="85">
        <f t="shared" si="44"/>
        <v>0.11796990913189802</v>
      </c>
      <c r="W439" s="85">
        <f t="shared" si="45"/>
        <v>0.1133115004911535</v>
      </c>
      <c r="X439" s="85">
        <f t="shared" si="46"/>
        <v>0.10883704359898497</v>
      </c>
      <c r="Y439" s="163"/>
      <c r="Z439" s="163"/>
      <c r="AA439" s="163"/>
      <c r="AB439" s="163"/>
      <c r="AC439" s="163"/>
      <c r="AD439" s="163"/>
      <c r="AE439" s="163"/>
      <c r="AF439" s="163"/>
      <c r="AG439" s="163"/>
      <c r="AH439" s="163"/>
      <c r="AI439" s="163"/>
      <c r="AJ439" s="163"/>
      <c r="AK439" s="163"/>
      <c r="AL439" s="163"/>
      <c r="AM439" s="163"/>
      <c r="AN439" s="163"/>
      <c r="AO439" s="163"/>
      <c r="AP439" s="163"/>
      <c r="AQ439" s="163"/>
      <c r="AR439" s="163"/>
      <c r="AS439" s="163"/>
      <c r="AT439" s="163"/>
      <c r="AU439" s="163"/>
      <c r="AV439" s="163"/>
      <c r="AW439" s="163"/>
      <c r="AX439" s="163"/>
      <c r="AY439" s="163"/>
      <c r="AZ439" s="163"/>
      <c r="BA439" s="163"/>
      <c r="BB439" s="163"/>
      <c r="BC439" s="163"/>
      <c r="BD439" s="163"/>
      <c r="BE439" s="163"/>
      <c r="BF439" s="163"/>
      <c r="BG439" s="163"/>
      <c r="BH439" s="163"/>
      <c r="BI439" s="163"/>
      <c r="BJ439" s="163"/>
      <c r="BK439" s="163"/>
      <c r="BL439" s="163"/>
      <c r="BM439" s="163"/>
      <c r="BN439" s="163"/>
      <c r="BO439" s="163"/>
      <c r="BP439" s="163"/>
      <c r="BQ439" s="163"/>
      <c r="BR439" s="163"/>
      <c r="BS439" s="163"/>
      <c r="BT439" s="163"/>
      <c r="BU439" s="163"/>
      <c r="BV439" s="163"/>
      <c r="BW439" s="163"/>
      <c r="BX439" s="163"/>
      <c r="BY439" s="163"/>
      <c r="BZ439" s="163"/>
      <c r="CA439" s="163"/>
      <c r="CB439" s="163"/>
      <c r="CC439" s="163"/>
      <c r="CD439" s="163"/>
      <c r="CE439" s="163"/>
      <c r="CF439" s="163"/>
      <c r="CG439" s="163"/>
      <c r="CH439" s="163"/>
      <c r="CI439" s="163"/>
      <c r="CJ439" s="163"/>
      <c r="CK439" s="163"/>
      <c r="CL439" s="163"/>
      <c r="CM439" s="163"/>
      <c r="CN439" s="163"/>
      <c r="CO439" s="163"/>
      <c r="CP439" s="163"/>
      <c r="CQ439" s="163"/>
      <c r="CR439" s="163"/>
      <c r="CS439" s="163"/>
      <c r="CT439" s="163"/>
      <c r="CU439" s="163"/>
      <c r="CV439" s="163"/>
      <c r="CW439" s="163"/>
      <c r="CX439" s="163"/>
      <c r="CY439" s="163"/>
      <c r="CZ439" s="163"/>
      <c r="DA439" s="163"/>
      <c r="DB439" s="163"/>
      <c r="DC439" s="163"/>
      <c r="DD439" s="163"/>
      <c r="DE439" s="163"/>
      <c r="DF439" s="163"/>
      <c r="DG439" s="163"/>
      <c r="DH439" s="163"/>
      <c r="DI439" s="163"/>
      <c r="DJ439" s="163"/>
      <c r="DK439" s="163"/>
      <c r="DL439" s="163"/>
      <c r="DM439" s="163"/>
      <c r="DN439" s="163"/>
      <c r="DO439" s="163"/>
      <c r="DP439" s="163"/>
      <c r="DQ439" s="163"/>
      <c r="DR439" s="163"/>
      <c r="DS439" s="163"/>
      <c r="DT439" s="163"/>
      <c r="DU439" s="163"/>
      <c r="DV439" s="163"/>
      <c r="DW439" s="163"/>
      <c r="DX439" s="163"/>
      <c r="DY439" s="163"/>
      <c r="DZ439" s="163"/>
      <c r="EA439" s="163"/>
      <c r="EB439" s="163"/>
      <c r="EC439" s="163"/>
      <c r="ED439" s="163"/>
      <c r="EE439" s="163"/>
      <c r="EF439" s="163"/>
      <c r="EG439" s="163"/>
      <c r="EH439" s="163"/>
      <c r="EI439" s="163"/>
      <c r="EJ439" s="163"/>
      <c r="EK439" s="163"/>
      <c r="EL439" s="163"/>
      <c r="EM439" s="163"/>
      <c r="EN439" s="163"/>
      <c r="EO439" s="163"/>
      <c r="EP439" s="163"/>
      <c r="EQ439" s="163"/>
      <c r="ER439" s="163"/>
      <c r="ES439" s="163"/>
      <c r="ET439" s="163"/>
      <c r="EU439" s="163"/>
      <c r="EV439" s="163"/>
      <c r="EW439" s="163"/>
      <c r="EX439" s="163"/>
      <c r="EY439" s="163"/>
      <c r="EZ439" s="163"/>
      <c r="FA439" s="163"/>
      <c r="FB439" s="163"/>
      <c r="FC439" s="163"/>
      <c r="FD439" s="163"/>
      <c r="FE439" s="163"/>
      <c r="FF439" s="163"/>
      <c r="FG439" s="163"/>
      <c r="FH439" s="163"/>
      <c r="FI439" s="163"/>
      <c r="FJ439" s="163"/>
      <c r="FK439" s="163"/>
      <c r="FL439" s="163"/>
      <c r="FM439" s="163"/>
      <c r="FN439" s="163"/>
      <c r="FO439" s="163"/>
      <c r="FP439" s="163"/>
      <c r="FQ439" s="163"/>
      <c r="FR439" s="163"/>
      <c r="FS439" s="163"/>
      <c r="FT439" s="163"/>
      <c r="FU439" s="163"/>
      <c r="FV439" s="163"/>
      <c r="FW439" s="163"/>
      <c r="FX439" s="163"/>
      <c r="FY439" s="163"/>
      <c r="FZ439" s="163"/>
      <c r="GA439" s="163"/>
      <c r="GB439" s="163"/>
      <c r="GC439" s="163"/>
      <c r="GD439" s="163"/>
      <c r="GE439" s="163"/>
      <c r="GF439" s="163"/>
      <c r="GG439" s="163"/>
      <c r="GH439" s="163"/>
      <c r="GI439" s="163"/>
      <c r="GJ439" s="163"/>
      <c r="GK439" s="163"/>
      <c r="GL439" s="163"/>
      <c r="GM439" s="163"/>
      <c r="GN439" s="163"/>
      <c r="GO439" s="163"/>
      <c r="GP439" s="163"/>
      <c r="GQ439" s="163"/>
      <c r="GR439" s="163"/>
      <c r="GS439" s="163"/>
      <c r="GT439" s="163"/>
      <c r="GU439" s="163"/>
      <c r="GV439" s="163"/>
      <c r="GW439" s="163"/>
      <c r="GX439" s="163"/>
      <c r="GY439" s="163"/>
      <c r="GZ439" s="163"/>
      <c r="HA439" s="163"/>
      <c r="HB439" s="163"/>
      <c r="HC439" s="163"/>
      <c r="HD439" s="163"/>
      <c r="HE439" s="163"/>
      <c r="HF439" s="163"/>
    </row>
    <row r="440" spans="1:214" outlineLevel="1" x14ac:dyDescent="0.2">
      <c r="A440" s="163"/>
      <c r="B440" s="177" t="s">
        <v>249</v>
      </c>
      <c r="C440" s="173">
        <v>2027</v>
      </c>
      <c r="D440" s="163"/>
      <c r="E440" s="163" t="s">
        <v>79</v>
      </c>
      <c r="F440" s="163"/>
      <c r="G440" s="163"/>
      <c r="H440" s="163"/>
      <c r="I440" s="163"/>
      <c r="J440" s="70"/>
      <c r="K440" s="178"/>
      <c r="L440" s="178"/>
      <c r="M440" s="178"/>
      <c r="N440" s="178"/>
      <c r="O440" s="178"/>
      <c r="P440" s="178"/>
      <c r="Q440" s="178"/>
      <c r="R440" s="178"/>
      <c r="S440" s="178"/>
      <c r="T440" s="85">
        <f t="shared" si="42"/>
        <v>0.12493965285625902</v>
      </c>
      <c r="U440" s="85">
        <f t="shared" si="43"/>
        <v>0.12000602221502082</v>
      </c>
      <c r="V440" s="85">
        <f t="shared" si="44"/>
        <v>0.11526721131873716</v>
      </c>
      <c r="W440" s="85">
        <f t="shared" si="45"/>
        <v>0.11071552710406703</v>
      </c>
      <c r="X440" s="85">
        <f t="shared" si="46"/>
        <v>0.10634358029219386</v>
      </c>
      <c r="Y440" s="163"/>
      <c r="Z440" s="163"/>
      <c r="AA440" s="163"/>
      <c r="AB440" s="163"/>
      <c r="AC440" s="163"/>
      <c r="AD440" s="163"/>
      <c r="AE440" s="163"/>
      <c r="AF440" s="163"/>
      <c r="AG440" s="163"/>
      <c r="AH440" s="163"/>
      <c r="AI440" s="163"/>
      <c r="AJ440" s="163"/>
      <c r="AK440" s="163"/>
      <c r="AL440" s="163"/>
      <c r="AM440" s="163"/>
      <c r="AN440" s="163"/>
      <c r="AO440" s="163"/>
      <c r="AP440" s="163"/>
      <c r="AQ440" s="163"/>
      <c r="AR440" s="163"/>
      <c r="AS440" s="163"/>
      <c r="AT440" s="163"/>
      <c r="AU440" s="163"/>
      <c r="AV440" s="163"/>
      <c r="AW440" s="163"/>
      <c r="AX440" s="163"/>
      <c r="AY440" s="163"/>
      <c r="AZ440" s="163"/>
      <c r="BA440" s="163"/>
      <c r="BB440" s="163"/>
      <c r="BC440" s="163"/>
      <c r="BD440" s="163"/>
      <c r="BE440" s="163"/>
      <c r="BF440" s="163"/>
      <c r="BG440" s="163"/>
      <c r="BH440" s="163"/>
      <c r="BI440" s="163"/>
      <c r="BJ440" s="163"/>
      <c r="BK440" s="163"/>
      <c r="BL440" s="163"/>
      <c r="BM440" s="163"/>
      <c r="BN440" s="163"/>
      <c r="BO440" s="163"/>
      <c r="BP440" s="163"/>
      <c r="BQ440" s="163"/>
      <c r="BR440" s="163"/>
      <c r="BS440" s="163"/>
      <c r="BT440" s="163"/>
      <c r="BU440" s="163"/>
      <c r="BV440" s="163"/>
      <c r="BW440" s="163"/>
      <c r="BX440" s="163"/>
      <c r="BY440" s="163"/>
      <c r="BZ440" s="163"/>
      <c r="CA440" s="163"/>
      <c r="CB440" s="163"/>
      <c r="CC440" s="163"/>
      <c r="CD440" s="163"/>
      <c r="CE440" s="163"/>
      <c r="CF440" s="163"/>
      <c r="CG440" s="163"/>
      <c r="CH440" s="163"/>
      <c r="CI440" s="163"/>
      <c r="CJ440" s="163"/>
      <c r="CK440" s="163"/>
      <c r="CL440" s="163"/>
      <c r="CM440" s="163"/>
      <c r="CN440" s="163"/>
      <c r="CO440" s="163"/>
      <c r="CP440" s="163"/>
      <c r="CQ440" s="163"/>
      <c r="CR440" s="163"/>
      <c r="CS440" s="163"/>
      <c r="CT440" s="163"/>
      <c r="CU440" s="163"/>
      <c r="CV440" s="163"/>
      <c r="CW440" s="163"/>
      <c r="CX440" s="163"/>
      <c r="CY440" s="163"/>
      <c r="CZ440" s="163"/>
      <c r="DA440" s="163"/>
      <c r="DB440" s="163"/>
      <c r="DC440" s="163"/>
      <c r="DD440" s="163"/>
      <c r="DE440" s="163"/>
      <c r="DF440" s="163"/>
      <c r="DG440" s="163"/>
      <c r="DH440" s="163"/>
      <c r="DI440" s="163"/>
      <c r="DJ440" s="163"/>
      <c r="DK440" s="163"/>
      <c r="DL440" s="163"/>
      <c r="DM440" s="163"/>
      <c r="DN440" s="163"/>
      <c r="DO440" s="163"/>
      <c r="DP440" s="163"/>
      <c r="DQ440" s="163"/>
      <c r="DR440" s="163"/>
      <c r="DS440" s="163"/>
      <c r="DT440" s="163"/>
      <c r="DU440" s="163"/>
      <c r="DV440" s="163"/>
      <c r="DW440" s="163"/>
      <c r="DX440" s="163"/>
      <c r="DY440" s="163"/>
      <c r="DZ440" s="163"/>
      <c r="EA440" s="163"/>
      <c r="EB440" s="163"/>
      <c r="EC440" s="163"/>
      <c r="ED440" s="163"/>
      <c r="EE440" s="163"/>
      <c r="EF440" s="163"/>
      <c r="EG440" s="163"/>
      <c r="EH440" s="163"/>
      <c r="EI440" s="163"/>
      <c r="EJ440" s="163"/>
      <c r="EK440" s="163"/>
      <c r="EL440" s="163"/>
      <c r="EM440" s="163"/>
      <c r="EN440" s="163"/>
      <c r="EO440" s="163"/>
      <c r="EP440" s="163"/>
      <c r="EQ440" s="163"/>
      <c r="ER440" s="163"/>
      <c r="ES440" s="163"/>
      <c r="ET440" s="163"/>
      <c r="EU440" s="163"/>
      <c r="EV440" s="163"/>
      <c r="EW440" s="163"/>
      <c r="EX440" s="163"/>
      <c r="EY440" s="163"/>
      <c r="EZ440" s="163"/>
      <c r="FA440" s="163"/>
      <c r="FB440" s="163"/>
      <c r="FC440" s="163"/>
      <c r="FD440" s="163"/>
      <c r="FE440" s="163"/>
      <c r="FF440" s="163"/>
      <c r="FG440" s="163"/>
      <c r="FH440" s="163"/>
      <c r="FI440" s="163"/>
      <c r="FJ440" s="163"/>
      <c r="FK440" s="163"/>
      <c r="FL440" s="163"/>
      <c r="FM440" s="163"/>
      <c r="FN440" s="163"/>
      <c r="FO440" s="163"/>
      <c r="FP440" s="163"/>
      <c r="FQ440" s="163"/>
      <c r="FR440" s="163"/>
      <c r="FS440" s="163"/>
      <c r="FT440" s="163"/>
      <c r="FU440" s="163"/>
      <c r="FV440" s="163"/>
      <c r="FW440" s="163"/>
      <c r="FX440" s="163"/>
      <c r="FY440" s="163"/>
      <c r="FZ440" s="163"/>
      <c r="GA440" s="163"/>
      <c r="GB440" s="163"/>
      <c r="GC440" s="163"/>
      <c r="GD440" s="163"/>
      <c r="GE440" s="163"/>
      <c r="GF440" s="163"/>
      <c r="GG440" s="163"/>
      <c r="GH440" s="163"/>
      <c r="GI440" s="163"/>
      <c r="GJ440" s="163"/>
      <c r="GK440" s="163"/>
      <c r="GL440" s="163"/>
      <c r="GM440" s="163"/>
      <c r="GN440" s="163"/>
      <c r="GO440" s="163"/>
      <c r="GP440" s="163"/>
      <c r="GQ440" s="163"/>
      <c r="GR440" s="163"/>
      <c r="GS440" s="163"/>
      <c r="GT440" s="163"/>
      <c r="GU440" s="163"/>
      <c r="GV440" s="163"/>
      <c r="GW440" s="163"/>
      <c r="GX440" s="163"/>
      <c r="GY440" s="163"/>
      <c r="GZ440" s="163"/>
      <c r="HA440" s="163"/>
      <c r="HB440" s="163"/>
      <c r="HC440" s="163"/>
      <c r="HD440" s="163"/>
      <c r="HE440" s="163"/>
      <c r="HF440" s="163"/>
    </row>
    <row r="441" spans="1:214" outlineLevel="1" x14ac:dyDescent="0.2">
      <c r="A441" s="163"/>
      <c r="B441" s="177" t="s">
        <v>249</v>
      </c>
      <c r="C441" s="173">
        <v>2028</v>
      </c>
      <c r="D441" s="163"/>
      <c r="E441" s="163" t="s">
        <v>79</v>
      </c>
      <c r="F441" s="163"/>
      <c r="G441" s="163"/>
      <c r="H441" s="163"/>
      <c r="I441" s="163"/>
      <c r="J441" s="70"/>
      <c r="K441" s="178"/>
      <c r="L441" s="178"/>
      <c r="M441" s="178"/>
      <c r="N441" s="178"/>
      <c r="O441" s="178"/>
      <c r="P441" s="178"/>
      <c r="Q441" s="178"/>
      <c r="R441" s="178"/>
      <c r="S441" s="178"/>
      <c r="T441" s="85"/>
      <c r="U441" s="85">
        <f t="shared" si="43"/>
        <v>0.12209694803155248</v>
      </c>
      <c r="V441" s="85">
        <f t="shared" si="44"/>
        <v>0.1172755704285335</v>
      </c>
      <c r="W441" s="85">
        <f t="shared" si="45"/>
        <v>0.11264457991025052</v>
      </c>
      <c r="X441" s="85">
        <f t="shared" si="46"/>
        <v>0.10819645845073284</v>
      </c>
      <c r="Y441" s="163"/>
      <c r="Z441" s="163"/>
      <c r="AA441" s="163"/>
      <c r="AB441" s="163"/>
      <c r="AC441" s="163"/>
      <c r="AD441" s="163"/>
      <c r="AE441" s="163"/>
      <c r="AF441" s="163"/>
      <c r="AG441" s="163"/>
      <c r="AH441" s="163"/>
      <c r="AI441" s="163"/>
      <c r="AJ441" s="163"/>
      <c r="AK441" s="163"/>
      <c r="AL441" s="163"/>
      <c r="AM441" s="163"/>
      <c r="AN441" s="163"/>
      <c r="AO441" s="163"/>
      <c r="AP441" s="163"/>
      <c r="AQ441" s="163"/>
      <c r="AR441" s="163"/>
      <c r="AS441" s="163"/>
      <c r="AT441" s="163"/>
      <c r="AU441" s="163"/>
      <c r="AV441" s="163"/>
      <c r="AW441" s="163"/>
      <c r="AX441" s="163"/>
      <c r="AY441" s="163"/>
      <c r="AZ441" s="163"/>
      <c r="BA441" s="163"/>
      <c r="BB441" s="163"/>
      <c r="BC441" s="163"/>
      <c r="BD441" s="163"/>
      <c r="BE441" s="163"/>
      <c r="BF441" s="163"/>
      <c r="BG441" s="163"/>
      <c r="BH441" s="163"/>
      <c r="BI441" s="163"/>
      <c r="BJ441" s="163"/>
      <c r="BK441" s="163"/>
      <c r="BL441" s="163"/>
      <c r="BM441" s="163"/>
      <c r="BN441" s="163"/>
      <c r="BO441" s="163"/>
      <c r="BP441" s="163"/>
      <c r="BQ441" s="163"/>
      <c r="BR441" s="163"/>
      <c r="BS441" s="163"/>
      <c r="BT441" s="163"/>
      <c r="BU441" s="163"/>
      <c r="BV441" s="163"/>
      <c r="BW441" s="163"/>
      <c r="BX441" s="163"/>
      <c r="BY441" s="163"/>
      <c r="BZ441" s="163"/>
      <c r="CA441" s="163"/>
      <c r="CB441" s="163"/>
      <c r="CC441" s="163"/>
      <c r="CD441" s="163"/>
      <c r="CE441" s="163"/>
      <c r="CF441" s="163"/>
      <c r="CG441" s="163"/>
      <c r="CH441" s="163"/>
      <c r="CI441" s="163"/>
      <c r="CJ441" s="163"/>
      <c r="CK441" s="163"/>
      <c r="CL441" s="163"/>
      <c r="CM441" s="163"/>
      <c r="CN441" s="163"/>
      <c r="CO441" s="163"/>
      <c r="CP441" s="163"/>
      <c r="CQ441" s="163"/>
      <c r="CR441" s="163"/>
      <c r="CS441" s="163"/>
      <c r="CT441" s="163"/>
      <c r="CU441" s="163"/>
      <c r="CV441" s="163"/>
      <c r="CW441" s="163"/>
      <c r="CX441" s="163"/>
      <c r="CY441" s="163"/>
      <c r="CZ441" s="163"/>
      <c r="DA441" s="163"/>
      <c r="DB441" s="163"/>
      <c r="DC441" s="163"/>
      <c r="DD441" s="163"/>
      <c r="DE441" s="163"/>
      <c r="DF441" s="163"/>
      <c r="DG441" s="163"/>
      <c r="DH441" s="163"/>
      <c r="DI441" s="163"/>
      <c r="DJ441" s="163"/>
      <c r="DK441" s="163"/>
      <c r="DL441" s="163"/>
      <c r="DM441" s="163"/>
      <c r="DN441" s="163"/>
      <c r="DO441" s="163"/>
      <c r="DP441" s="163"/>
      <c r="DQ441" s="163"/>
      <c r="DR441" s="163"/>
      <c r="DS441" s="163"/>
      <c r="DT441" s="163"/>
      <c r="DU441" s="163"/>
      <c r="DV441" s="163"/>
      <c r="DW441" s="163"/>
      <c r="DX441" s="163"/>
      <c r="DY441" s="163"/>
      <c r="DZ441" s="163"/>
      <c r="EA441" s="163"/>
      <c r="EB441" s="163"/>
      <c r="EC441" s="163"/>
      <c r="ED441" s="163"/>
      <c r="EE441" s="163"/>
      <c r="EF441" s="163"/>
      <c r="EG441" s="163"/>
      <c r="EH441" s="163"/>
      <c r="EI441" s="163"/>
      <c r="EJ441" s="163"/>
      <c r="EK441" s="163"/>
      <c r="EL441" s="163"/>
      <c r="EM441" s="163"/>
      <c r="EN441" s="163"/>
      <c r="EO441" s="163"/>
      <c r="EP441" s="163"/>
      <c r="EQ441" s="163"/>
      <c r="ER441" s="163"/>
      <c r="ES441" s="163"/>
      <c r="ET441" s="163"/>
      <c r="EU441" s="163"/>
      <c r="EV441" s="163"/>
      <c r="EW441" s="163"/>
      <c r="EX441" s="163"/>
      <c r="EY441" s="163"/>
      <c r="EZ441" s="163"/>
      <c r="FA441" s="163"/>
      <c r="FB441" s="163"/>
      <c r="FC441" s="163"/>
      <c r="FD441" s="163"/>
      <c r="FE441" s="163"/>
      <c r="FF441" s="163"/>
      <c r="FG441" s="163"/>
      <c r="FH441" s="163"/>
      <c r="FI441" s="163"/>
      <c r="FJ441" s="163"/>
      <c r="FK441" s="163"/>
      <c r="FL441" s="163"/>
      <c r="FM441" s="163"/>
      <c r="FN441" s="163"/>
      <c r="FO441" s="163"/>
      <c r="FP441" s="163"/>
      <c r="FQ441" s="163"/>
      <c r="FR441" s="163"/>
      <c r="FS441" s="163"/>
      <c r="FT441" s="163"/>
      <c r="FU441" s="163"/>
      <c r="FV441" s="163"/>
      <c r="FW441" s="163"/>
      <c r="FX441" s="163"/>
      <c r="FY441" s="163"/>
      <c r="FZ441" s="163"/>
      <c r="GA441" s="163"/>
      <c r="GB441" s="163"/>
      <c r="GC441" s="163"/>
      <c r="GD441" s="163"/>
      <c r="GE441" s="163"/>
      <c r="GF441" s="163"/>
      <c r="GG441" s="163"/>
      <c r="GH441" s="163"/>
      <c r="GI441" s="163"/>
      <c r="GJ441" s="163"/>
      <c r="GK441" s="163"/>
      <c r="GL441" s="163"/>
      <c r="GM441" s="163"/>
      <c r="GN441" s="163"/>
      <c r="GO441" s="163"/>
      <c r="GP441" s="163"/>
      <c r="GQ441" s="163"/>
      <c r="GR441" s="163"/>
      <c r="GS441" s="163"/>
      <c r="GT441" s="163"/>
      <c r="GU441" s="163"/>
      <c r="GV441" s="163"/>
      <c r="GW441" s="163"/>
      <c r="GX441" s="163"/>
      <c r="GY441" s="163"/>
      <c r="GZ441" s="163"/>
      <c r="HA441" s="163"/>
      <c r="HB441" s="163"/>
      <c r="HC441" s="163"/>
      <c r="HD441" s="163"/>
      <c r="HE441" s="163"/>
      <c r="HF441" s="163"/>
    </row>
    <row r="442" spans="1:214" outlineLevel="1" x14ac:dyDescent="0.2">
      <c r="A442" s="163"/>
      <c r="B442" s="177" t="s">
        <v>249</v>
      </c>
      <c r="C442" s="173">
        <v>2029</v>
      </c>
      <c r="D442" s="163"/>
      <c r="E442" s="163" t="s">
        <v>79</v>
      </c>
      <c r="F442" s="163"/>
      <c r="G442" s="163"/>
      <c r="H442" s="163"/>
      <c r="I442" s="163"/>
      <c r="J442" s="70"/>
      <c r="K442" s="178"/>
      <c r="L442" s="178"/>
      <c r="M442" s="178"/>
      <c r="N442" s="178"/>
      <c r="O442" s="178"/>
      <c r="P442" s="178"/>
      <c r="Q442" s="178"/>
      <c r="R442" s="178"/>
      <c r="S442" s="178"/>
      <c r="T442" s="85"/>
      <c r="U442" s="85"/>
      <c r="V442" s="85">
        <f t="shared" si="44"/>
        <v>0.12735805158795624</v>
      </c>
      <c r="W442" s="85">
        <f t="shared" si="45"/>
        <v>0.12232892295378572</v>
      </c>
      <c r="X442" s="85">
        <f t="shared" si="46"/>
        <v>0.11749838509973222</v>
      </c>
      <c r="Y442" s="163"/>
      <c r="Z442" s="163"/>
      <c r="AA442" s="163"/>
      <c r="AB442" s="163"/>
      <c r="AC442" s="163"/>
      <c r="AD442" s="163"/>
      <c r="AE442" s="163"/>
      <c r="AF442" s="163"/>
      <c r="AG442" s="163"/>
      <c r="AH442" s="163"/>
      <c r="AI442" s="163"/>
      <c r="AJ442" s="163"/>
      <c r="AK442" s="163"/>
      <c r="AL442" s="163"/>
      <c r="AM442" s="163"/>
      <c r="AN442" s="163"/>
      <c r="AO442" s="163"/>
      <c r="AP442" s="163"/>
      <c r="AQ442" s="163"/>
      <c r="AR442" s="163"/>
      <c r="AS442" s="163"/>
      <c r="AT442" s="163"/>
      <c r="AU442" s="163"/>
      <c r="AV442" s="163"/>
      <c r="AW442" s="163"/>
      <c r="AX442" s="163"/>
      <c r="AY442" s="163"/>
      <c r="AZ442" s="163"/>
      <c r="BA442" s="163"/>
      <c r="BB442" s="163"/>
      <c r="BC442" s="163"/>
      <c r="BD442" s="163"/>
      <c r="BE442" s="163"/>
      <c r="BF442" s="163"/>
      <c r="BG442" s="163"/>
      <c r="BH442" s="163"/>
      <c r="BI442" s="163"/>
      <c r="BJ442" s="163"/>
      <c r="BK442" s="163"/>
      <c r="BL442" s="163"/>
      <c r="BM442" s="163"/>
      <c r="BN442" s="163"/>
      <c r="BO442" s="163"/>
      <c r="BP442" s="163"/>
      <c r="BQ442" s="163"/>
      <c r="BR442" s="163"/>
      <c r="BS442" s="163"/>
      <c r="BT442" s="163"/>
      <c r="BU442" s="163"/>
      <c r="BV442" s="163"/>
      <c r="BW442" s="163"/>
      <c r="BX442" s="163"/>
      <c r="BY442" s="163"/>
      <c r="BZ442" s="163"/>
      <c r="CA442" s="163"/>
      <c r="CB442" s="163"/>
      <c r="CC442" s="163"/>
      <c r="CD442" s="163"/>
      <c r="CE442" s="163"/>
      <c r="CF442" s="163"/>
      <c r="CG442" s="163"/>
      <c r="CH442" s="163"/>
      <c r="CI442" s="163"/>
      <c r="CJ442" s="163"/>
      <c r="CK442" s="163"/>
      <c r="CL442" s="163"/>
      <c r="CM442" s="163"/>
      <c r="CN442" s="163"/>
      <c r="CO442" s="163"/>
      <c r="CP442" s="163"/>
      <c r="CQ442" s="163"/>
      <c r="CR442" s="163"/>
      <c r="CS442" s="163"/>
      <c r="CT442" s="163"/>
      <c r="CU442" s="163"/>
      <c r="CV442" s="163"/>
      <c r="CW442" s="163"/>
      <c r="CX442" s="163"/>
      <c r="CY442" s="163"/>
      <c r="CZ442" s="163"/>
      <c r="DA442" s="163"/>
      <c r="DB442" s="163"/>
      <c r="DC442" s="163"/>
      <c r="DD442" s="163"/>
      <c r="DE442" s="163"/>
      <c r="DF442" s="163"/>
      <c r="DG442" s="163"/>
      <c r="DH442" s="163"/>
      <c r="DI442" s="163"/>
      <c r="DJ442" s="163"/>
      <c r="DK442" s="163"/>
      <c r="DL442" s="163"/>
      <c r="DM442" s="163"/>
      <c r="DN442" s="163"/>
      <c r="DO442" s="163"/>
      <c r="DP442" s="163"/>
      <c r="DQ442" s="163"/>
      <c r="DR442" s="163"/>
      <c r="DS442" s="163"/>
      <c r="DT442" s="163"/>
      <c r="DU442" s="163"/>
      <c r="DV442" s="163"/>
      <c r="DW442" s="163"/>
      <c r="DX442" s="163"/>
      <c r="DY442" s="163"/>
      <c r="DZ442" s="163"/>
      <c r="EA442" s="163"/>
      <c r="EB442" s="163"/>
      <c r="EC442" s="163"/>
      <c r="ED442" s="163"/>
      <c r="EE442" s="163"/>
      <c r="EF442" s="163"/>
      <c r="EG442" s="163"/>
      <c r="EH442" s="163"/>
      <c r="EI442" s="163"/>
      <c r="EJ442" s="163"/>
      <c r="EK442" s="163"/>
      <c r="EL442" s="163"/>
      <c r="EM442" s="163"/>
      <c r="EN442" s="163"/>
      <c r="EO442" s="163"/>
      <c r="EP442" s="163"/>
      <c r="EQ442" s="163"/>
      <c r="ER442" s="163"/>
      <c r="ES442" s="163"/>
      <c r="ET442" s="163"/>
      <c r="EU442" s="163"/>
      <c r="EV442" s="163"/>
      <c r="EW442" s="163"/>
      <c r="EX442" s="163"/>
      <c r="EY442" s="163"/>
      <c r="EZ442" s="163"/>
      <c r="FA442" s="163"/>
      <c r="FB442" s="163"/>
      <c r="FC442" s="163"/>
      <c r="FD442" s="163"/>
      <c r="FE442" s="163"/>
      <c r="FF442" s="163"/>
      <c r="FG442" s="163"/>
      <c r="FH442" s="163"/>
      <c r="FI442" s="163"/>
      <c r="FJ442" s="163"/>
      <c r="FK442" s="163"/>
      <c r="FL442" s="163"/>
      <c r="FM442" s="163"/>
      <c r="FN442" s="163"/>
      <c r="FO442" s="163"/>
      <c r="FP442" s="163"/>
      <c r="FQ442" s="163"/>
      <c r="FR442" s="163"/>
      <c r="FS442" s="163"/>
      <c r="FT442" s="163"/>
      <c r="FU442" s="163"/>
      <c r="FV442" s="163"/>
      <c r="FW442" s="163"/>
      <c r="FX442" s="163"/>
      <c r="FY442" s="163"/>
      <c r="FZ442" s="163"/>
      <c r="GA442" s="163"/>
      <c r="GB442" s="163"/>
      <c r="GC442" s="163"/>
      <c r="GD442" s="163"/>
      <c r="GE442" s="163"/>
      <c r="GF442" s="163"/>
      <c r="GG442" s="163"/>
      <c r="GH442" s="163"/>
      <c r="GI442" s="163"/>
      <c r="GJ442" s="163"/>
      <c r="GK442" s="163"/>
      <c r="GL442" s="163"/>
      <c r="GM442" s="163"/>
      <c r="GN442" s="163"/>
      <c r="GO442" s="163"/>
      <c r="GP442" s="163"/>
      <c r="GQ442" s="163"/>
      <c r="GR442" s="163"/>
      <c r="GS442" s="163"/>
      <c r="GT442" s="163"/>
      <c r="GU442" s="163"/>
      <c r="GV442" s="163"/>
      <c r="GW442" s="163"/>
      <c r="GX442" s="163"/>
      <c r="GY442" s="163"/>
      <c r="GZ442" s="163"/>
      <c r="HA442" s="163"/>
      <c r="HB442" s="163"/>
      <c r="HC442" s="163"/>
      <c r="HD442" s="163"/>
      <c r="HE442" s="163"/>
      <c r="HF442" s="163"/>
    </row>
    <row r="443" spans="1:214" outlineLevel="1" x14ac:dyDescent="0.2">
      <c r="A443" s="163"/>
      <c r="B443" s="177" t="s">
        <v>249</v>
      </c>
      <c r="C443" s="173">
        <v>2030</v>
      </c>
      <c r="D443" s="163"/>
      <c r="E443" s="163" t="s">
        <v>79</v>
      </c>
      <c r="F443" s="163"/>
      <c r="G443" s="163"/>
      <c r="H443" s="163"/>
      <c r="I443" s="163"/>
      <c r="J443" s="70"/>
      <c r="K443" s="178"/>
      <c r="L443" s="178"/>
      <c r="M443" s="178"/>
      <c r="N443" s="178"/>
      <c r="O443" s="178"/>
      <c r="P443" s="178"/>
      <c r="Q443" s="178"/>
      <c r="R443" s="178"/>
      <c r="S443" s="178"/>
      <c r="T443" s="85"/>
      <c r="U443" s="85"/>
      <c r="V443" s="85"/>
      <c r="W443" s="85">
        <f t="shared" si="45"/>
        <v>0.11881333966412477</v>
      </c>
      <c r="X443" s="85">
        <f t="shared" si="46"/>
        <v>0.11412162554651666</v>
      </c>
      <c r="Y443" s="163"/>
      <c r="Z443" s="163"/>
      <c r="AA443" s="163"/>
      <c r="AB443" s="163"/>
      <c r="AC443" s="163"/>
      <c r="AD443" s="163"/>
      <c r="AE443" s="163"/>
      <c r="AF443" s="163"/>
      <c r="AG443" s="163"/>
      <c r="AH443" s="163"/>
      <c r="AI443" s="163"/>
      <c r="AJ443" s="163"/>
      <c r="AK443" s="163"/>
      <c r="AL443" s="163"/>
      <c r="AM443" s="163"/>
      <c r="AN443" s="163"/>
      <c r="AO443" s="163"/>
      <c r="AP443" s="163"/>
      <c r="AQ443" s="163"/>
      <c r="AR443" s="163"/>
      <c r="AS443" s="163"/>
      <c r="AT443" s="163"/>
      <c r="AU443" s="163"/>
      <c r="AV443" s="163"/>
      <c r="AW443" s="163"/>
      <c r="AX443" s="163"/>
      <c r="AY443" s="163"/>
      <c r="AZ443" s="163"/>
      <c r="BA443" s="163"/>
      <c r="BB443" s="163"/>
      <c r="BC443" s="163"/>
      <c r="BD443" s="163"/>
      <c r="BE443" s="163"/>
      <c r="BF443" s="163"/>
      <c r="BG443" s="163"/>
      <c r="BH443" s="163"/>
      <c r="BI443" s="163"/>
      <c r="BJ443" s="163"/>
      <c r="BK443" s="163"/>
      <c r="BL443" s="163"/>
      <c r="BM443" s="163"/>
      <c r="BN443" s="163"/>
      <c r="BO443" s="163"/>
      <c r="BP443" s="163"/>
      <c r="BQ443" s="163"/>
      <c r="BR443" s="163"/>
      <c r="BS443" s="163"/>
      <c r="BT443" s="163"/>
      <c r="BU443" s="163"/>
      <c r="BV443" s="163"/>
      <c r="BW443" s="163"/>
      <c r="BX443" s="163"/>
      <c r="BY443" s="163"/>
      <c r="BZ443" s="163"/>
      <c r="CA443" s="163"/>
      <c r="CB443" s="163"/>
      <c r="CC443" s="163"/>
      <c r="CD443" s="163"/>
      <c r="CE443" s="163"/>
      <c r="CF443" s="163"/>
      <c r="CG443" s="163"/>
      <c r="CH443" s="163"/>
      <c r="CI443" s="163"/>
      <c r="CJ443" s="163"/>
      <c r="CK443" s="163"/>
      <c r="CL443" s="163"/>
      <c r="CM443" s="163"/>
      <c r="CN443" s="163"/>
      <c r="CO443" s="163"/>
      <c r="CP443" s="163"/>
      <c r="CQ443" s="163"/>
      <c r="CR443" s="163"/>
      <c r="CS443" s="163"/>
      <c r="CT443" s="163"/>
      <c r="CU443" s="163"/>
      <c r="CV443" s="163"/>
      <c r="CW443" s="163"/>
      <c r="CX443" s="163"/>
      <c r="CY443" s="163"/>
      <c r="CZ443" s="163"/>
      <c r="DA443" s="163"/>
      <c r="DB443" s="163"/>
      <c r="DC443" s="163"/>
      <c r="DD443" s="163"/>
      <c r="DE443" s="163"/>
      <c r="DF443" s="163"/>
      <c r="DG443" s="163"/>
      <c r="DH443" s="163"/>
      <c r="DI443" s="163"/>
      <c r="DJ443" s="163"/>
      <c r="DK443" s="163"/>
      <c r="DL443" s="163"/>
      <c r="DM443" s="163"/>
      <c r="DN443" s="163"/>
      <c r="DO443" s="163"/>
      <c r="DP443" s="163"/>
      <c r="DQ443" s="163"/>
      <c r="DR443" s="163"/>
      <c r="DS443" s="163"/>
      <c r="DT443" s="163"/>
      <c r="DU443" s="163"/>
      <c r="DV443" s="163"/>
      <c r="DW443" s="163"/>
      <c r="DX443" s="163"/>
      <c r="DY443" s="163"/>
      <c r="DZ443" s="163"/>
      <c r="EA443" s="163"/>
      <c r="EB443" s="163"/>
      <c r="EC443" s="163"/>
      <c r="ED443" s="163"/>
      <c r="EE443" s="163"/>
      <c r="EF443" s="163"/>
      <c r="EG443" s="163"/>
      <c r="EH443" s="163"/>
      <c r="EI443" s="163"/>
      <c r="EJ443" s="163"/>
      <c r="EK443" s="163"/>
      <c r="EL443" s="163"/>
      <c r="EM443" s="163"/>
      <c r="EN443" s="163"/>
      <c r="EO443" s="163"/>
      <c r="EP443" s="163"/>
      <c r="EQ443" s="163"/>
      <c r="ER443" s="163"/>
      <c r="ES443" s="163"/>
      <c r="ET443" s="163"/>
      <c r="EU443" s="163"/>
      <c r="EV443" s="163"/>
      <c r="EW443" s="163"/>
      <c r="EX443" s="163"/>
      <c r="EY443" s="163"/>
      <c r="EZ443" s="163"/>
      <c r="FA443" s="163"/>
      <c r="FB443" s="163"/>
      <c r="FC443" s="163"/>
      <c r="FD443" s="163"/>
      <c r="FE443" s="163"/>
      <c r="FF443" s="163"/>
      <c r="FG443" s="163"/>
      <c r="FH443" s="163"/>
      <c r="FI443" s="163"/>
      <c r="FJ443" s="163"/>
      <c r="FK443" s="163"/>
      <c r="FL443" s="163"/>
      <c r="FM443" s="163"/>
      <c r="FN443" s="163"/>
      <c r="FO443" s="163"/>
      <c r="FP443" s="163"/>
      <c r="FQ443" s="163"/>
      <c r="FR443" s="163"/>
      <c r="FS443" s="163"/>
      <c r="FT443" s="163"/>
      <c r="FU443" s="163"/>
      <c r="FV443" s="163"/>
      <c r="FW443" s="163"/>
      <c r="FX443" s="163"/>
      <c r="FY443" s="163"/>
      <c r="FZ443" s="163"/>
      <c r="GA443" s="163"/>
      <c r="GB443" s="163"/>
      <c r="GC443" s="163"/>
      <c r="GD443" s="163"/>
      <c r="GE443" s="163"/>
      <c r="GF443" s="163"/>
      <c r="GG443" s="163"/>
      <c r="GH443" s="163"/>
      <c r="GI443" s="163"/>
      <c r="GJ443" s="163"/>
      <c r="GK443" s="163"/>
      <c r="GL443" s="163"/>
      <c r="GM443" s="163"/>
      <c r="GN443" s="163"/>
      <c r="GO443" s="163"/>
      <c r="GP443" s="163"/>
      <c r="GQ443" s="163"/>
      <c r="GR443" s="163"/>
      <c r="GS443" s="163"/>
      <c r="GT443" s="163"/>
      <c r="GU443" s="163"/>
      <c r="GV443" s="163"/>
      <c r="GW443" s="163"/>
      <c r="GX443" s="163"/>
      <c r="GY443" s="163"/>
      <c r="GZ443" s="163"/>
      <c r="HA443" s="163"/>
      <c r="HB443" s="163"/>
      <c r="HC443" s="163"/>
      <c r="HD443" s="163"/>
      <c r="HE443" s="163"/>
      <c r="HF443" s="163"/>
    </row>
    <row r="444" spans="1:214" outlineLevel="1" x14ac:dyDescent="0.2">
      <c r="A444" s="163"/>
      <c r="B444" s="177" t="s">
        <v>249</v>
      </c>
      <c r="C444" s="173">
        <v>2031</v>
      </c>
      <c r="D444" s="163"/>
      <c r="E444" s="163" t="s">
        <v>79</v>
      </c>
      <c r="F444" s="163"/>
      <c r="G444" s="163"/>
      <c r="H444" s="163"/>
      <c r="I444" s="163"/>
      <c r="J444" s="70"/>
      <c r="K444" s="178"/>
      <c r="L444" s="178"/>
      <c r="M444" s="178"/>
      <c r="N444" s="178"/>
      <c r="O444" s="178"/>
      <c r="P444" s="178"/>
      <c r="Q444" s="178"/>
      <c r="R444" s="178"/>
      <c r="S444" s="178"/>
      <c r="T444" s="85"/>
      <c r="U444" s="85"/>
      <c r="V444" s="85"/>
      <c r="W444" s="85"/>
      <c r="X444" s="85">
        <f t="shared" si="46"/>
        <v>0.10109361642520399</v>
      </c>
      <c r="Y444" s="163"/>
      <c r="Z444" s="163"/>
      <c r="AA444" s="163"/>
      <c r="AB444" s="163"/>
      <c r="AC444" s="163"/>
      <c r="AD444" s="163"/>
      <c r="AE444" s="163"/>
      <c r="AF444" s="163"/>
      <c r="AG444" s="163"/>
      <c r="AH444" s="163"/>
      <c r="AI444" s="163"/>
      <c r="AJ444" s="163"/>
      <c r="AK444" s="163"/>
      <c r="AL444" s="163"/>
      <c r="AM444" s="163"/>
      <c r="AN444" s="163"/>
      <c r="AO444" s="163"/>
      <c r="AP444" s="163"/>
      <c r="AQ444" s="163"/>
      <c r="AR444" s="163"/>
      <c r="AS444" s="163"/>
      <c r="AT444" s="163"/>
      <c r="AU444" s="163"/>
      <c r="AV444" s="163"/>
      <c r="AW444" s="163"/>
      <c r="AX444" s="163"/>
      <c r="AY444" s="163"/>
      <c r="AZ444" s="163"/>
      <c r="BA444" s="163"/>
      <c r="BB444" s="163"/>
      <c r="BC444" s="163"/>
      <c r="BD444" s="163"/>
      <c r="BE444" s="163"/>
      <c r="BF444" s="163"/>
      <c r="BG444" s="163"/>
      <c r="BH444" s="163"/>
      <c r="BI444" s="163"/>
      <c r="BJ444" s="163"/>
      <c r="BK444" s="163"/>
      <c r="BL444" s="163"/>
      <c r="BM444" s="163"/>
      <c r="BN444" s="163"/>
      <c r="BO444" s="163"/>
      <c r="BP444" s="163"/>
      <c r="BQ444" s="163"/>
      <c r="BR444" s="163"/>
      <c r="BS444" s="163"/>
      <c r="BT444" s="163"/>
      <c r="BU444" s="163"/>
      <c r="BV444" s="163"/>
      <c r="BW444" s="163"/>
      <c r="BX444" s="163"/>
      <c r="BY444" s="163"/>
      <c r="BZ444" s="163"/>
      <c r="CA444" s="163"/>
      <c r="CB444" s="163"/>
      <c r="CC444" s="163"/>
      <c r="CD444" s="163"/>
      <c r="CE444" s="163"/>
      <c r="CF444" s="163"/>
      <c r="CG444" s="163"/>
      <c r="CH444" s="163"/>
      <c r="CI444" s="163"/>
      <c r="CJ444" s="163"/>
      <c r="CK444" s="163"/>
      <c r="CL444" s="163"/>
      <c r="CM444" s="163"/>
      <c r="CN444" s="163"/>
      <c r="CO444" s="163"/>
      <c r="CP444" s="163"/>
      <c r="CQ444" s="163"/>
      <c r="CR444" s="163"/>
      <c r="CS444" s="163"/>
      <c r="CT444" s="163"/>
      <c r="CU444" s="163"/>
      <c r="CV444" s="163"/>
      <c r="CW444" s="163"/>
      <c r="CX444" s="163"/>
      <c r="CY444" s="163"/>
      <c r="CZ444" s="163"/>
      <c r="DA444" s="163"/>
      <c r="DB444" s="163"/>
      <c r="DC444" s="163"/>
      <c r="DD444" s="163"/>
      <c r="DE444" s="163"/>
      <c r="DF444" s="163"/>
      <c r="DG444" s="163"/>
      <c r="DH444" s="163"/>
      <c r="DI444" s="163"/>
      <c r="DJ444" s="163"/>
      <c r="DK444" s="163"/>
      <c r="DL444" s="163"/>
      <c r="DM444" s="163"/>
      <c r="DN444" s="163"/>
      <c r="DO444" s="163"/>
      <c r="DP444" s="163"/>
      <c r="DQ444" s="163"/>
      <c r="DR444" s="163"/>
      <c r="DS444" s="163"/>
      <c r="DT444" s="163"/>
      <c r="DU444" s="163"/>
      <c r="DV444" s="163"/>
      <c r="DW444" s="163"/>
      <c r="DX444" s="163"/>
      <c r="DY444" s="163"/>
      <c r="DZ444" s="163"/>
      <c r="EA444" s="163"/>
      <c r="EB444" s="163"/>
      <c r="EC444" s="163"/>
      <c r="ED444" s="163"/>
      <c r="EE444" s="163"/>
      <c r="EF444" s="163"/>
      <c r="EG444" s="163"/>
      <c r="EH444" s="163"/>
      <c r="EI444" s="163"/>
      <c r="EJ444" s="163"/>
      <c r="EK444" s="163"/>
      <c r="EL444" s="163"/>
      <c r="EM444" s="163"/>
      <c r="EN444" s="163"/>
      <c r="EO444" s="163"/>
      <c r="EP444" s="163"/>
      <c r="EQ444" s="163"/>
      <c r="ER444" s="163"/>
      <c r="ES444" s="163"/>
      <c r="ET444" s="163"/>
      <c r="EU444" s="163"/>
      <c r="EV444" s="163"/>
      <c r="EW444" s="163"/>
      <c r="EX444" s="163"/>
      <c r="EY444" s="163"/>
      <c r="EZ444" s="163"/>
      <c r="FA444" s="163"/>
      <c r="FB444" s="163"/>
      <c r="FC444" s="163"/>
      <c r="FD444" s="163"/>
      <c r="FE444" s="163"/>
      <c r="FF444" s="163"/>
      <c r="FG444" s="163"/>
      <c r="FH444" s="163"/>
      <c r="FI444" s="163"/>
      <c r="FJ444" s="163"/>
      <c r="FK444" s="163"/>
      <c r="FL444" s="163"/>
      <c r="FM444" s="163"/>
      <c r="FN444" s="163"/>
      <c r="FO444" s="163"/>
      <c r="FP444" s="163"/>
      <c r="FQ444" s="163"/>
      <c r="FR444" s="163"/>
      <c r="FS444" s="163"/>
      <c r="FT444" s="163"/>
      <c r="FU444" s="163"/>
      <c r="FV444" s="163"/>
      <c r="FW444" s="163"/>
      <c r="FX444" s="163"/>
      <c r="FY444" s="163"/>
      <c r="FZ444" s="163"/>
      <c r="GA444" s="163"/>
      <c r="GB444" s="163"/>
      <c r="GC444" s="163"/>
      <c r="GD444" s="163"/>
      <c r="GE444" s="163"/>
      <c r="GF444" s="163"/>
      <c r="GG444" s="163"/>
      <c r="GH444" s="163"/>
      <c r="GI444" s="163"/>
      <c r="GJ444" s="163"/>
      <c r="GK444" s="163"/>
      <c r="GL444" s="163"/>
      <c r="GM444" s="163"/>
      <c r="GN444" s="163"/>
      <c r="GO444" s="163"/>
      <c r="GP444" s="163"/>
      <c r="GQ444" s="163"/>
      <c r="GR444" s="163"/>
      <c r="GS444" s="163"/>
      <c r="GT444" s="163"/>
      <c r="GU444" s="163"/>
      <c r="GV444" s="163"/>
      <c r="GW444" s="163"/>
      <c r="GX444" s="163"/>
      <c r="GY444" s="163"/>
      <c r="GZ444" s="163"/>
      <c r="HA444" s="163"/>
      <c r="HB444" s="163"/>
      <c r="HC444" s="163"/>
      <c r="HD444" s="163"/>
      <c r="HE444" s="163"/>
      <c r="HF444" s="163"/>
    </row>
    <row r="445" spans="1:214" outlineLevel="1" x14ac:dyDescent="0.2">
      <c r="A445" s="163"/>
      <c r="B445" s="173" t="s">
        <v>153</v>
      </c>
      <c r="C445" s="173"/>
      <c r="D445" s="163"/>
      <c r="E445" s="163"/>
      <c r="F445" s="163"/>
      <c r="G445" s="163"/>
      <c r="H445" s="163"/>
      <c r="I445" s="163"/>
      <c r="J445" s="163"/>
      <c r="K445" s="176"/>
      <c r="L445" s="176"/>
      <c r="M445" s="176"/>
      <c r="N445" s="176"/>
      <c r="O445" s="176"/>
      <c r="P445" s="176"/>
      <c r="Q445" s="176"/>
      <c r="R445" s="176"/>
      <c r="S445" s="176"/>
      <c r="T445" s="176">
        <f>SUM(T431:T444)</f>
        <v>0.99999999999999978</v>
      </c>
      <c r="U445" s="176">
        <f>SUM(U431:U444)</f>
        <v>1.0000000000000002</v>
      </c>
      <c r="V445" s="176">
        <f>SUM(V431:V444)</f>
        <v>1.0000000000000002</v>
      </c>
      <c r="W445" s="176">
        <f>SUM(W431:W444)</f>
        <v>1</v>
      </c>
      <c r="X445" s="176">
        <f>SUM(X431:X444)</f>
        <v>1</v>
      </c>
      <c r="Y445" s="163"/>
      <c r="Z445" s="163"/>
      <c r="AA445" s="163"/>
      <c r="AB445" s="163"/>
      <c r="AC445" s="163"/>
      <c r="AD445" s="163"/>
      <c r="AE445" s="163"/>
      <c r="AF445" s="163"/>
      <c r="AG445" s="163"/>
      <c r="AH445" s="163"/>
      <c r="AI445" s="163"/>
      <c r="AJ445" s="163"/>
      <c r="AK445" s="163"/>
      <c r="AL445" s="163"/>
      <c r="AM445" s="163"/>
      <c r="AN445" s="163"/>
      <c r="AO445" s="163"/>
      <c r="AP445" s="163"/>
      <c r="AQ445" s="163"/>
      <c r="AR445" s="163"/>
      <c r="AS445" s="163"/>
      <c r="AT445" s="163"/>
      <c r="AU445" s="163"/>
      <c r="AV445" s="163"/>
      <c r="AW445" s="163"/>
      <c r="AX445" s="163"/>
      <c r="AY445" s="163"/>
      <c r="AZ445" s="163"/>
      <c r="BA445" s="163"/>
      <c r="BB445" s="163"/>
      <c r="BC445" s="163"/>
      <c r="BD445" s="163"/>
      <c r="BE445" s="163"/>
      <c r="BF445" s="163"/>
      <c r="BG445" s="163"/>
      <c r="BH445" s="163"/>
      <c r="BI445" s="163"/>
      <c r="BJ445" s="163"/>
      <c r="BK445" s="163"/>
      <c r="BL445" s="163"/>
      <c r="BM445" s="163"/>
      <c r="BN445" s="163"/>
      <c r="BO445" s="163"/>
      <c r="BP445" s="163"/>
      <c r="BQ445" s="163"/>
      <c r="BR445" s="163"/>
      <c r="BS445" s="163"/>
      <c r="BT445" s="163"/>
      <c r="BU445" s="163"/>
      <c r="BV445" s="163"/>
      <c r="BW445" s="163"/>
      <c r="BX445" s="163"/>
      <c r="BY445" s="163"/>
      <c r="BZ445" s="163"/>
      <c r="CA445" s="163"/>
      <c r="CB445" s="163"/>
      <c r="CC445" s="163"/>
      <c r="CD445" s="163"/>
      <c r="CE445" s="163"/>
      <c r="CF445" s="163"/>
      <c r="CG445" s="163"/>
      <c r="CH445" s="163"/>
      <c r="CI445" s="163"/>
      <c r="CJ445" s="163"/>
      <c r="CK445" s="163"/>
      <c r="CL445" s="163"/>
      <c r="CM445" s="163"/>
      <c r="CN445" s="163"/>
      <c r="CO445" s="163"/>
      <c r="CP445" s="163"/>
      <c r="CQ445" s="163"/>
      <c r="CR445" s="163"/>
      <c r="CS445" s="163"/>
      <c r="CT445" s="163"/>
      <c r="CU445" s="163"/>
      <c r="CV445" s="163"/>
      <c r="CW445" s="163"/>
      <c r="CX445" s="163"/>
      <c r="CY445" s="163"/>
      <c r="CZ445" s="163"/>
      <c r="DA445" s="163"/>
      <c r="DB445" s="163"/>
      <c r="DC445" s="163"/>
      <c r="DD445" s="163"/>
      <c r="DE445" s="163"/>
      <c r="DF445" s="163"/>
      <c r="DG445" s="163"/>
      <c r="DH445" s="163"/>
      <c r="DI445" s="163"/>
      <c r="DJ445" s="163"/>
      <c r="DK445" s="163"/>
      <c r="DL445" s="163"/>
      <c r="DM445" s="163"/>
      <c r="DN445" s="163"/>
      <c r="DO445" s="163"/>
      <c r="DP445" s="163"/>
      <c r="DQ445" s="163"/>
      <c r="DR445" s="163"/>
      <c r="DS445" s="163"/>
      <c r="DT445" s="163"/>
      <c r="DU445" s="163"/>
      <c r="DV445" s="163"/>
      <c r="DW445" s="163"/>
      <c r="DX445" s="163"/>
      <c r="DY445" s="163"/>
      <c r="DZ445" s="163"/>
      <c r="EA445" s="163"/>
      <c r="EB445" s="163"/>
      <c r="EC445" s="163"/>
      <c r="ED445" s="163"/>
      <c r="EE445" s="163"/>
      <c r="EF445" s="163"/>
      <c r="EG445" s="163"/>
      <c r="EH445" s="163"/>
      <c r="EI445" s="163"/>
      <c r="EJ445" s="163"/>
      <c r="EK445" s="163"/>
      <c r="EL445" s="163"/>
      <c r="EM445" s="163"/>
      <c r="EN445" s="163"/>
      <c r="EO445" s="163"/>
      <c r="EP445" s="163"/>
      <c r="EQ445" s="163"/>
      <c r="ER445" s="163"/>
      <c r="ES445" s="163"/>
      <c r="ET445" s="163"/>
      <c r="EU445" s="163"/>
      <c r="EV445" s="163"/>
      <c r="EW445" s="163"/>
      <c r="EX445" s="163"/>
      <c r="EY445" s="163"/>
      <c r="EZ445" s="163"/>
      <c r="FA445" s="163"/>
      <c r="FB445" s="163"/>
      <c r="FC445" s="163"/>
      <c r="FD445" s="163"/>
      <c r="FE445" s="163"/>
      <c r="FF445" s="163"/>
      <c r="FG445" s="163"/>
      <c r="FH445" s="163"/>
      <c r="FI445" s="163"/>
      <c r="FJ445" s="163"/>
      <c r="FK445" s="163"/>
      <c r="FL445" s="163"/>
      <c r="FM445" s="163"/>
      <c r="FN445" s="163"/>
      <c r="FO445" s="163"/>
      <c r="FP445" s="163"/>
      <c r="FQ445" s="163"/>
      <c r="FR445" s="163"/>
      <c r="FS445" s="163"/>
      <c r="FT445" s="163"/>
      <c r="FU445" s="163"/>
      <c r="FV445" s="163"/>
      <c r="FW445" s="163"/>
      <c r="FX445" s="163"/>
      <c r="FY445" s="163"/>
      <c r="FZ445" s="163"/>
      <c r="GA445" s="163"/>
      <c r="GB445" s="163"/>
      <c r="GC445" s="163"/>
      <c r="GD445" s="163"/>
      <c r="GE445" s="163"/>
      <c r="GF445" s="163"/>
      <c r="GG445" s="163"/>
      <c r="GH445" s="163"/>
      <c r="GI445" s="163"/>
      <c r="GJ445" s="163"/>
      <c r="GK445" s="163"/>
      <c r="GL445" s="163"/>
      <c r="GM445" s="163"/>
      <c r="GN445" s="163"/>
      <c r="GO445" s="163"/>
      <c r="GP445" s="163"/>
      <c r="GQ445" s="163"/>
      <c r="GR445" s="163"/>
      <c r="GS445" s="163"/>
      <c r="GT445" s="163"/>
      <c r="GU445" s="163"/>
      <c r="GV445" s="163"/>
      <c r="GW445" s="163"/>
      <c r="GX445" s="163"/>
      <c r="GY445" s="163"/>
      <c r="GZ445" s="163"/>
      <c r="HA445" s="163"/>
      <c r="HB445" s="163"/>
      <c r="HC445" s="163"/>
      <c r="HD445" s="163"/>
      <c r="HE445" s="163"/>
      <c r="HF445" s="163"/>
    </row>
    <row r="446" spans="1:214" s="163" customFormat="1" outlineLevel="1" x14ac:dyDescent="0.2"/>
    <row r="447" spans="1:214" s="163" customFormat="1" outlineLevel="1" x14ac:dyDescent="0.2">
      <c r="B447" s="169" t="s">
        <v>245</v>
      </c>
      <c r="C447" s="169"/>
    </row>
    <row r="448" spans="1:214" s="163" customFormat="1" outlineLevel="1" x14ac:dyDescent="0.2">
      <c r="B448" s="163" t="s">
        <v>221</v>
      </c>
      <c r="E448" s="163" t="s">
        <v>79</v>
      </c>
      <c r="J448" s="70"/>
      <c r="K448" s="70"/>
      <c r="L448" s="70"/>
      <c r="M448" s="70"/>
      <c r="N448" s="70"/>
      <c r="O448" s="70"/>
      <c r="P448" s="70"/>
      <c r="Q448" s="70"/>
      <c r="R448" s="70"/>
      <c r="S448" s="70"/>
      <c r="T448" s="96" cm="1">
        <f t="array" ref="T448">SUMPRODUCT(T431:T440,TRANSPOSE(K22:T22))</f>
        <v>2.4312722600617016E-2</v>
      </c>
      <c r="U448" s="96" cm="1">
        <f t="array" ref="U448">SUMPRODUCT(U432:U441,TRANSPOSE(L22:U22))</f>
        <v>2.6418085130661639E-2</v>
      </c>
      <c r="V448" s="96" cm="1">
        <f t="array" ref="V448">SUMPRODUCT(V433:V442,TRANSPOSE(M22:V22))</f>
        <v>2.9112304631338244E-2</v>
      </c>
      <c r="W448" s="96" cm="1">
        <f t="array" ref="W448">SUMPRODUCT(W434:W443,TRANSPOSE(N22:W22))</f>
        <v>3.164612724428071E-2</v>
      </c>
      <c r="X448" s="96" cm="1">
        <f t="array" ref="X448">SUMPRODUCT(X435:X444,TRANSPOSE(O22:X22))</f>
        <v>3.3622764696797564E-2</v>
      </c>
    </row>
    <row r="449" spans="1:214" outlineLevel="1" x14ac:dyDescent="0.2">
      <c r="A449" s="163"/>
      <c r="B449" s="163"/>
      <c r="C449" s="163"/>
      <c r="D449" s="163"/>
      <c r="E449" s="163"/>
      <c r="F449" s="163"/>
      <c r="G449" s="163"/>
      <c r="H449" s="163"/>
      <c r="I449" s="163"/>
      <c r="J449" s="163"/>
      <c r="K449" s="163"/>
      <c r="L449" s="163"/>
      <c r="M449" s="163"/>
      <c r="N449" s="163"/>
      <c r="O449" s="163"/>
      <c r="P449" s="163"/>
      <c r="Q449" s="163"/>
      <c r="R449" s="163"/>
      <c r="S449" s="163"/>
      <c r="T449" s="163"/>
      <c r="U449" s="163"/>
      <c r="V449" s="163"/>
      <c r="W449" s="163"/>
      <c r="X449" s="163"/>
      <c r="Y449" s="163"/>
      <c r="Z449" s="163"/>
      <c r="AA449" s="163"/>
      <c r="AB449" s="163"/>
      <c r="AC449" s="163"/>
      <c r="AD449" s="163"/>
      <c r="AE449" s="163"/>
      <c r="AF449" s="163"/>
      <c r="AG449" s="163"/>
      <c r="AH449" s="163"/>
      <c r="AI449" s="163"/>
      <c r="AJ449" s="163"/>
      <c r="AK449" s="163"/>
      <c r="AL449" s="163"/>
      <c r="AM449" s="163"/>
      <c r="AN449" s="163"/>
      <c r="AO449" s="163"/>
      <c r="AP449" s="163"/>
      <c r="AQ449" s="163"/>
      <c r="AR449" s="163"/>
      <c r="AS449" s="163"/>
      <c r="AT449" s="163"/>
      <c r="AU449" s="163"/>
      <c r="AV449" s="163"/>
      <c r="AW449" s="163"/>
      <c r="AX449" s="163"/>
      <c r="AY449" s="163"/>
      <c r="AZ449" s="163"/>
      <c r="BA449" s="163"/>
      <c r="BB449" s="163"/>
      <c r="BC449" s="163"/>
      <c r="BD449" s="163"/>
      <c r="BE449" s="163"/>
      <c r="BF449" s="163"/>
      <c r="BG449" s="163"/>
      <c r="BH449" s="163"/>
      <c r="BI449" s="163"/>
      <c r="BJ449" s="163"/>
      <c r="BK449" s="163"/>
      <c r="BL449" s="163"/>
      <c r="BM449" s="163"/>
      <c r="BN449" s="163"/>
      <c r="BO449" s="163"/>
      <c r="BP449" s="163"/>
      <c r="BQ449" s="163"/>
      <c r="BR449" s="163"/>
      <c r="BS449" s="163"/>
      <c r="BT449" s="163"/>
      <c r="BU449" s="163"/>
      <c r="BV449" s="163"/>
      <c r="BW449" s="163"/>
      <c r="BX449" s="163"/>
      <c r="BY449" s="163"/>
      <c r="BZ449" s="163"/>
      <c r="CA449" s="163"/>
      <c r="CB449" s="163"/>
      <c r="CC449" s="163"/>
      <c r="CD449" s="163"/>
      <c r="CE449" s="163"/>
      <c r="CF449" s="163"/>
      <c r="CG449" s="163"/>
      <c r="CH449" s="163"/>
      <c r="CI449" s="163"/>
      <c r="CJ449" s="163"/>
      <c r="CK449" s="163"/>
      <c r="CL449" s="163"/>
      <c r="CM449" s="163"/>
      <c r="CN449" s="163"/>
      <c r="CO449" s="163"/>
      <c r="CP449" s="163"/>
      <c r="CQ449" s="163"/>
      <c r="CR449" s="163"/>
      <c r="CS449" s="163"/>
      <c r="CT449" s="163"/>
      <c r="CU449" s="163"/>
      <c r="CV449" s="163"/>
      <c r="CW449" s="163"/>
      <c r="CX449" s="163"/>
      <c r="CY449" s="163"/>
      <c r="CZ449" s="163"/>
      <c r="DA449" s="163"/>
      <c r="DB449" s="163"/>
      <c r="DC449" s="163"/>
      <c r="DD449" s="163"/>
      <c r="DE449" s="163"/>
      <c r="DF449" s="163"/>
      <c r="DG449" s="163"/>
      <c r="DH449" s="163"/>
      <c r="DI449" s="163"/>
      <c r="DJ449" s="163"/>
      <c r="DK449" s="163"/>
      <c r="DL449" s="163"/>
      <c r="DM449" s="163"/>
      <c r="DN449" s="163"/>
      <c r="DO449" s="163"/>
      <c r="DP449" s="163"/>
      <c r="DQ449" s="163"/>
      <c r="DR449" s="163"/>
      <c r="DS449" s="163"/>
      <c r="DT449" s="163"/>
      <c r="DU449" s="163"/>
      <c r="DV449" s="163"/>
      <c r="DW449" s="163"/>
      <c r="DX449" s="163"/>
      <c r="DY449" s="163"/>
      <c r="DZ449" s="163"/>
      <c r="EA449" s="163"/>
      <c r="EB449" s="163"/>
      <c r="EC449" s="163"/>
      <c r="ED449" s="163"/>
      <c r="EE449" s="163"/>
      <c r="EF449" s="163"/>
      <c r="EG449" s="163"/>
      <c r="EH449" s="163"/>
      <c r="EI449" s="163"/>
      <c r="EJ449" s="163"/>
      <c r="EK449" s="163"/>
      <c r="EL449" s="163"/>
      <c r="EM449" s="163"/>
      <c r="EN449" s="163"/>
      <c r="EO449" s="163"/>
      <c r="EP449" s="163"/>
      <c r="EQ449" s="163"/>
      <c r="ER449" s="163"/>
      <c r="ES449" s="163"/>
      <c r="ET449" s="163"/>
      <c r="EU449" s="163"/>
      <c r="EV449" s="163"/>
      <c r="EW449" s="163"/>
      <c r="EX449" s="163"/>
      <c r="EY449" s="163"/>
      <c r="EZ449" s="163"/>
      <c r="FA449" s="163"/>
      <c r="FB449" s="163"/>
      <c r="FC449" s="163"/>
      <c r="FD449" s="163"/>
      <c r="FE449" s="163"/>
      <c r="FF449" s="163"/>
      <c r="FG449" s="163"/>
      <c r="FH449" s="163"/>
      <c r="FI449" s="163"/>
      <c r="FJ449" s="163"/>
      <c r="FK449" s="163"/>
      <c r="FL449" s="163"/>
      <c r="FM449" s="163"/>
      <c r="FN449" s="163"/>
      <c r="FO449" s="163"/>
      <c r="FP449" s="163"/>
      <c r="FQ449" s="163"/>
      <c r="FR449" s="163"/>
      <c r="FS449" s="163"/>
      <c r="FT449" s="163"/>
      <c r="FU449" s="163"/>
      <c r="FV449" s="163"/>
      <c r="FW449" s="163"/>
      <c r="FX449" s="163"/>
      <c r="FY449" s="163"/>
      <c r="FZ449" s="163"/>
      <c r="GA449" s="163"/>
      <c r="GB449" s="163"/>
      <c r="GC449" s="163"/>
      <c r="GD449" s="163"/>
      <c r="GE449" s="163"/>
      <c r="GF449" s="163"/>
      <c r="GG449" s="163"/>
      <c r="GH449" s="163"/>
      <c r="GI449" s="163"/>
      <c r="GJ449" s="163"/>
      <c r="GK449" s="163"/>
      <c r="GL449" s="163"/>
      <c r="GM449" s="163"/>
      <c r="GN449" s="163"/>
      <c r="GO449" s="163"/>
      <c r="GP449" s="163"/>
      <c r="GQ449" s="163"/>
      <c r="GR449" s="163"/>
      <c r="GS449" s="163"/>
      <c r="GT449" s="163"/>
      <c r="GU449" s="163"/>
      <c r="GV449" s="163"/>
      <c r="GW449" s="163"/>
      <c r="GX449" s="163"/>
      <c r="GY449" s="163"/>
      <c r="GZ449" s="163"/>
      <c r="HA449" s="163"/>
      <c r="HB449" s="163"/>
      <c r="HC449" s="163"/>
      <c r="HD449" s="163"/>
      <c r="HE449" s="163"/>
      <c r="HF449" s="163"/>
    </row>
    <row r="450" spans="1:214" s="163" customFormat="1" x14ac:dyDescent="0.2"/>
    <row r="451" spans="1:214" s="163" customFormat="1" x14ac:dyDescent="0.2"/>
    <row r="452" spans="1:214" s="163" customFormat="1" x14ac:dyDescent="0.2"/>
    <row r="453" spans="1:214" s="163" customFormat="1" x14ac:dyDescent="0.2"/>
    <row r="454" spans="1:214" s="163" customFormat="1" x14ac:dyDescent="0.2"/>
    <row r="455" spans="1:214" s="163" customFormat="1" x14ac:dyDescent="0.2"/>
    <row r="456" spans="1:214" s="163" customFormat="1" x14ac:dyDescent="0.2"/>
    <row r="457" spans="1:214" s="163" customFormat="1" x14ac:dyDescent="0.2"/>
    <row r="458" spans="1:214" s="163" customFormat="1" x14ac:dyDescent="0.2"/>
    <row r="459" spans="1:214" s="163" customFormat="1" x14ac:dyDescent="0.2"/>
    <row r="460" spans="1:214" s="163" customFormat="1" x14ac:dyDescent="0.2"/>
    <row r="461" spans="1:214" s="163" customFormat="1" x14ac:dyDescent="0.2"/>
    <row r="462" spans="1:214" s="163" customFormat="1" x14ac:dyDescent="0.2"/>
    <row r="463" spans="1:214" s="163" customFormat="1" x14ac:dyDescent="0.2"/>
    <row r="464" spans="1:214" s="163" customFormat="1" x14ac:dyDescent="0.2"/>
    <row r="465" s="163" customFormat="1" x14ac:dyDescent="0.2"/>
    <row r="466" s="163" customFormat="1" x14ac:dyDescent="0.2"/>
    <row r="467" s="163" customFormat="1" x14ac:dyDescent="0.2"/>
    <row r="468" s="163" customFormat="1" x14ac:dyDescent="0.2"/>
    <row r="469" s="163" customFormat="1" x14ac:dyDescent="0.2"/>
    <row r="470" s="163" customFormat="1" x14ac:dyDescent="0.2"/>
    <row r="471" s="163" customFormat="1" x14ac:dyDescent="0.2"/>
    <row r="472" s="163" customFormat="1" x14ac:dyDescent="0.2"/>
    <row r="473" s="163" customFormat="1" x14ac:dyDescent="0.2"/>
    <row r="474" s="163" customFormat="1" x14ac:dyDescent="0.2"/>
    <row r="475" s="163" customFormat="1" x14ac:dyDescent="0.2"/>
    <row r="476" s="163" customFormat="1" x14ac:dyDescent="0.2"/>
    <row r="477" s="163" customFormat="1" x14ac:dyDescent="0.2"/>
    <row r="478" s="163" customFormat="1" x14ac:dyDescent="0.2"/>
    <row r="479" s="163" customFormat="1" x14ac:dyDescent="0.2"/>
    <row r="480" s="163" customFormat="1" x14ac:dyDescent="0.2"/>
    <row r="481" s="163" customFormat="1" x14ac:dyDescent="0.2"/>
    <row r="482" s="163" customFormat="1" x14ac:dyDescent="0.2"/>
    <row r="483" s="163" customFormat="1" x14ac:dyDescent="0.2"/>
    <row r="484" s="163" customFormat="1" x14ac:dyDescent="0.2"/>
    <row r="485" s="163" customFormat="1" x14ac:dyDescent="0.2"/>
    <row r="486" s="163" customFormat="1" x14ac:dyDescent="0.2"/>
    <row r="487" s="163" customFormat="1" x14ac:dyDescent="0.2"/>
    <row r="488" s="163" customFormat="1" x14ac:dyDescent="0.2"/>
    <row r="489" s="163" customFormat="1" x14ac:dyDescent="0.2"/>
    <row r="490" s="163" customFormat="1" x14ac:dyDescent="0.2"/>
    <row r="491" s="163" customFormat="1" x14ac:dyDescent="0.2"/>
    <row r="492" s="163" customFormat="1" x14ac:dyDescent="0.2"/>
    <row r="493" s="163" customFormat="1" x14ac:dyDescent="0.2"/>
    <row r="494" s="163" customFormat="1" x14ac:dyDescent="0.2"/>
    <row r="495" s="163" customFormat="1" x14ac:dyDescent="0.2"/>
    <row r="496" s="163" customFormat="1" x14ac:dyDescent="0.2"/>
    <row r="497" s="163" customFormat="1" x14ac:dyDescent="0.2"/>
    <row r="498" s="163" customFormat="1" x14ac:dyDescent="0.2"/>
    <row r="499" s="163" customFormat="1" x14ac:dyDescent="0.2"/>
    <row r="500" s="163" customFormat="1" x14ac:dyDescent="0.2"/>
    <row r="501" s="163" customFormat="1" x14ac:dyDescent="0.2"/>
    <row r="502" s="163" customFormat="1" x14ac:dyDescent="0.2"/>
    <row r="503" s="163" customFormat="1" x14ac:dyDescent="0.2"/>
    <row r="504" s="163" customFormat="1" x14ac:dyDescent="0.2"/>
    <row r="505" s="163" customFormat="1" x14ac:dyDescent="0.2"/>
    <row r="506" s="163" customFormat="1" x14ac:dyDescent="0.2"/>
    <row r="507" s="163" customFormat="1" x14ac:dyDescent="0.2"/>
    <row r="508" s="163" customFormat="1" x14ac:dyDescent="0.2"/>
    <row r="509" s="163" customFormat="1" x14ac:dyDescent="0.2"/>
    <row r="510" s="163" customFormat="1" x14ac:dyDescent="0.2"/>
    <row r="511" s="163" customFormat="1" x14ac:dyDescent="0.2"/>
    <row r="512" s="163" customFormat="1" x14ac:dyDescent="0.2"/>
    <row r="513" s="163" customFormat="1" x14ac:dyDescent="0.2"/>
    <row r="514" s="163" customFormat="1" x14ac:dyDescent="0.2"/>
    <row r="515" s="163" customFormat="1" x14ac:dyDescent="0.2"/>
    <row r="516" s="163" customFormat="1" x14ac:dyDescent="0.2"/>
    <row r="517" s="163" customFormat="1" x14ac:dyDescent="0.2"/>
    <row r="518" s="163" customFormat="1" x14ac:dyDescent="0.2"/>
    <row r="519" s="163" customFormat="1" x14ac:dyDescent="0.2"/>
    <row r="520" s="163" customFormat="1" x14ac:dyDescent="0.2"/>
    <row r="521" s="163" customFormat="1" x14ac:dyDescent="0.2"/>
    <row r="522" s="163" customFormat="1" x14ac:dyDescent="0.2"/>
    <row r="523" s="163" customFormat="1" x14ac:dyDescent="0.2"/>
    <row r="524" s="163" customFormat="1" x14ac:dyDescent="0.2"/>
    <row r="525" s="163" customFormat="1" x14ac:dyDescent="0.2"/>
    <row r="526" s="163" customFormat="1" x14ac:dyDescent="0.2"/>
    <row r="527" s="163" customFormat="1" x14ac:dyDescent="0.2"/>
    <row r="528" s="163" customFormat="1" x14ac:dyDescent="0.2"/>
    <row r="529" s="163" customFormat="1" x14ac:dyDescent="0.2"/>
    <row r="530" s="163" customFormat="1" x14ac:dyDescent="0.2"/>
    <row r="531" s="163" customFormat="1" x14ac:dyDescent="0.2"/>
    <row r="532" s="163" customFormat="1" x14ac:dyDescent="0.2"/>
    <row r="533" s="163" customFormat="1" x14ac:dyDescent="0.2"/>
    <row r="534" s="163" customFormat="1" x14ac:dyDescent="0.2"/>
    <row r="535" s="163" customFormat="1" x14ac:dyDescent="0.2"/>
    <row r="536" s="163" customFormat="1" x14ac:dyDescent="0.2"/>
    <row r="537" s="163" customFormat="1" x14ac:dyDescent="0.2"/>
    <row r="538" s="163" customFormat="1" x14ac:dyDescent="0.2"/>
    <row r="539" s="163" customFormat="1" x14ac:dyDescent="0.2"/>
    <row r="540" s="163" customFormat="1" x14ac:dyDescent="0.2"/>
    <row r="541" s="163" customFormat="1" x14ac:dyDescent="0.2"/>
    <row r="542" s="163" customFormat="1" x14ac:dyDescent="0.2"/>
    <row r="543" s="163" customFormat="1" x14ac:dyDescent="0.2"/>
    <row r="544" s="163" customFormat="1" x14ac:dyDescent="0.2"/>
    <row r="545" s="163" customFormat="1" x14ac:dyDescent="0.2"/>
    <row r="546" s="163" customFormat="1" x14ac:dyDescent="0.2"/>
    <row r="547" s="163" customFormat="1" x14ac:dyDescent="0.2"/>
    <row r="548" s="163" customFormat="1" x14ac:dyDescent="0.2"/>
    <row r="549" s="163" customFormat="1" x14ac:dyDescent="0.2"/>
    <row r="550" s="163" customFormat="1" x14ac:dyDescent="0.2"/>
    <row r="551" s="163" customFormat="1" x14ac:dyDescent="0.2"/>
    <row r="552" s="163" customFormat="1" x14ac:dyDescent="0.2"/>
    <row r="553" s="163" customFormat="1" x14ac:dyDescent="0.2"/>
    <row r="554" s="163" customFormat="1" x14ac:dyDescent="0.2"/>
    <row r="555" s="163" customFormat="1" x14ac:dyDescent="0.2"/>
    <row r="556" s="163" customFormat="1" x14ac:dyDescent="0.2"/>
    <row r="557" s="163" customFormat="1" x14ac:dyDescent="0.2"/>
    <row r="558" s="163" customFormat="1" x14ac:dyDescent="0.2"/>
    <row r="559" s="163" customFormat="1" x14ac:dyDescent="0.2"/>
    <row r="560" s="163" customFormat="1" x14ac:dyDescent="0.2"/>
    <row r="561" s="163" customFormat="1" x14ac:dyDescent="0.2"/>
    <row r="562" s="163" customFormat="1" x14ac:dyDescent="0.2"/>
    <row r="563" s="163" customFormat="1" x14ac:dyDescent="0.2"/>
    <row r="564" s="163" customFormat="1" x14ac:dyDescent="0.2"/>
    <row r="565" s="163" customFormat="1" x14ac:dyDescent="0.2"/>
    <row r="566" s="163" customFormat="1" x14ac:dyDescent="0.2"/>
    <row r="567" s="163" customFormat="1" x14ac:dyDescent="0.2"/>
    <row r="568" s="163" customFormat="1" x14ac:dyDescent="0.2"/>
    <row r="569" s="163" customFormat="1" x14ac:dyDescent="0.2"/>
    <row r="570" s="163" customFormat="1" x14ac:dyDescent="0.2"/>
    <row r="571" s="163" customFormat="1" x14ac:dyDescent="0.2"/>
    <row r="572" s="163" customFormat="1" x14ac:dyDescent="0.2"/>
    <row r="573" s="163" customFormat="1" x14ac:dyDescent="0.2"/>
    <row r="574" s="163" customFormat="1" x14ac:dyDescent="0.2"/>
    <row r="575" s="163" customFormat="1" x14ac:dyDescent="0.2"/>
    <row r="576" s="163" customFormat="1" x14ac:dyDescent="0.2"/>
    <row r="577" s="163" customFormat="1" x14ac:dyDescent="0.2"/>
    <row r="578" s="163" customFormat="1" x14ac:dyDescent="0.2"/>
    <row r="579" s="163" customFormat="1" x14ac:dyDescent="0.2"/>
    <row r="580" s="163" customFormat="1" x14ac:dyDescent="0.2"/>
    <row r="581" s="163" customFormat="1" x14ac:dyDescent="0.2"/>
    <row r="582" s="163" customFormat="1" x14ac:dyDescent="0.2"/>
    <row r="583" s="163" customFormat="1" x14ac:dyDescent="0.2"/>
    <row r="584" s="163" customFormat="1" x14ac:dyDescent="0.2"/>
    <row r="585" s="163" customFormat="1" x14ac:dyDescent="0.2"/>
    <row r="586" s="163" customFormat="1" x14ac:dyDescent="0.2"/>
    <row r="587" s="163" customFormat="1" x14ac:dyDescent="0.2"/>
    <row r="588" s="163" customFormat="1" x14ac:dyDescent="0.2"/>
    <row r="589" s="163" customFormat="1" x14ac:dyDescent="0.2"/>
    <row r="590" s="163" customFormat="1" x14ac:dyDescent="0.2"/>
    <row r="591" s="163" customFormat="1" x14ac:dyDescent="0.2"/>
    <row r="592" s="163" customFormat="1" x14ac:dyDescent="0.2"/>
    <row r="593" s="163" customFormat="1" x14ac:dyDescent="0.2"/>
    <row r="594" s="163" customFormat="1" x14ac:dyDescent="0.2"/>
    <row r="595" s="163" customFormat="1" x14ac:dyDescent="0.2"/>
    <row r="596" s="163" customFormat="1" x14ac:dyDescent="0.2"/>
    <row r="597" s="163" customFormat="1" x14ac:dyDescent="0.2"/>
    <row r="598" s="163" customFormat="1" x14ac:dyDescent="0.2"/>
    <row r="599" s="163" customFormat="1" x14ac:dyDescent="0.2"/>
    <row r="600" s="163" customFormat="1" x14ac:dyDescent="0.2"/>
    <row r="601" s="163" customFormat="1" x14ac:dyDescent="0.2"/>
    <row r="602" s="163" customFormat="1" x14ac:dyDescent="0.2"/>
    <row r="603" s="163" customFormat="1" x14ac:dyDescent="0.2"/>
    <row r="604" s="163" customFormat="1" x14ac:dyDescent="0.2"/>
    <row r="605" s="163" customFormat="1" x14ac:dyDescent="0.2"/>
    <row r="606" s="163" customFormat="1" x14ac:dyDescent="0.2"/>
    <row r="607" s="163" customFormat="1" x14ac:dyDescent="0.2"/>
    <row r="608" s="163" customFormat="1" x14ac:dyDescent="0.2"/>
    <row r="609" s="163" customFormat="1" x14ac:dyDescent="0.2"/>
    <row r="610" s="163" customFormat="1" x14ac:dyDescent="0.2"/>
    <row r="611" s="163" customFormat="1" x14ac:dyDescent="0.2"/>
    <row r="612" s="163" customFormat="1" x14ac:dyDescent="0.2"/>
    <row r="613" s="163" customFormat="1" x14ac:dyDescent="0.2"/>
    <row r="614" s="163" customFormat="1" x14ac:dyDescent="0.2"/>
    <row r="615" s="163" customFormat="1" x14ac:dyDescent="0.2"/>
    <row r="616" s="163" customFormat="1" x14ac:dyDescent="0.2"/>
    <row r="617" s="163" customFormat="1" x14ac:dyDescent="0.2"/>
    <row r="618" s="163" customFormat="1" x14ac:dyDescent="0.2"/>
    <row r="619" s="163" customFormat="1" x14ac:dyDescent="0.2"/>
    <row r="620" s="163" customFormat="1" x14ac:dyDescent="0.2"/>
    <row r="621" s="163" customFormat="1" x14ac:dyDescent="0.2"/>
    <row r="622" s="163" customFormat="1" x14ac:dyDescent="0.2"/>
    <row r="623" s="163" customFormat="1" x14ac:dyDescent="0.2"/>
    <row r="624" s="163" customFormat="1" x14ac:dyDescent="0.2"/>
    <row r="625" s="163" customFormat="1" x14ac:dyDescent="0.2"/>
    <row r="626" s="163" customFormat="1" x14ac:dyDescent="0.2"/>
    <row r="627" s="163" customFormat="1" x14ac:dyDescent="0.2"/>
    <row r="628" s="163" customFormat="1" x14ac:dyDescent="0.2"/>
    <row r="629" s="163" customFormat="1" x14ac:dyDescent="0.2"/>
    <row r="630" s="163" customFormat="1" x14ac:dyDescent="0.2"/>
    <row r="631" s="163" customFormat="1" x14ac:dyDescent="0.2"/>
    <row r="632" s="163" customFormat="1" x14ac:dyDescent="0.2"/>
    <row r="633" s="163" customFormat="1" x14ac:dyDescent="0.2"/>
    <row r="634" s="163" customFormat="1" x14ac:dyDescent="0.2"/>
    <row r="635" s="163" customFormat="1" x14ac:dyDescent="0.2"/>
    <row r="636" s="163" customFormat="1" x14ac:dyDescent="0.2"/>
    <row r="637" s="163" customFormat="1" x14ac:dyDescent="0.2"/>
    <row r="638" s="163" customFormat="1" x14ac:dyDescent="0.2"/>
    <row r="639" s="163" customFormat="1" x14ac:dyDescent="0.2"/>
    <row r="640" s="163" customFormat="1" x14ac:dyDescent="0.2"/>
    <row r="641" s="163" customFormat="1" x14ac:dyDescent="0.2"/>
    <row r="642" s="163" customFormat="1" x14ac:dyDescent="0.2"/>
    <row r="643" s="163" customFormat="1" x14ac:dyDescent="0.2"/>
    <row r="644" s="163" customFormat="1" x14ac:dyDescent="0.2"/>
    <row r="645" s="163" customFormat="1" x14ac:dyDescent="0.2"/>
    <row r="646" s="163" customFormat="1" x14ac:dyDescent="0.2"/>
    <row r="647" s="163" customFormat="1" x14ac:dyDescent="0.2"/>
    <row r="648" s="163" customFormat="1" x14ac:dyDescent="0.2"/>
    <row r="649" s="163" customFormat="1" x14ac:dyDescent="0.2"/>
    <row r="650" s="163" customFormat="1" x14ac:dyDescent="0.2"/>
    <row r="651" s="163" customFormat="1" x14ac:dyDescent="0.2"/>
    <row r="652" s="163" customFormat="1" x14ac:dyDescent="0.2"/>
    <row r="653" s="163" customFormat="1" x14ac:dyDescent="0.2"/>
    <row r="654" s="163" customFormat="1" x14ac:dyDescent="0.2"/>
    <row r="655" s="163" customFormat="1" x14ac:dyDescent="0.2"/>
    <row r="656" s="163" customFormat="1" x14ac:dyDescent="0.2"/>
    <row r="657" s="163" customFormat="1" x14ac:dyDescent="0.2"/>
    <row r="658" s="163" customFormat="1" x14ac:dyDescent="0.2"/>
    <row r="659" s="163" customFormat="1" x14ac:dyDescent="0.2"/>
    <row r="660" s="163" customFormat="1" x14ac:dyDescent="0.2"/>
    <row r="661" s="163" customFormat="1" x14ac:dyDescent="0.2"/>
    <row r="662" s="163" customFormat="1" x14ac:dyDescent="0.2"/>
    <row r="663" s="163" customFormat="1" x14ac:dyDescent="0.2"/>
    <row r="664" s="163" customFormat="1" x14ac:dyDescent="0.2"/>
    <row r="665" s="163" customFormat="1" x14ac:dyDescent="0.2"/>
    <row r="666" s="163" customFormat="1" x14ac:dyDescent="0.2"/>
    <row r="667" s="163" customFormat="1" x14ac:dyDescent="0.2"/>
    <row r="668" s="163" customFormat="1" x14ac:dyDescent="0.2"/>
    <row r="669" s="163" customFormat="1" x14ac:dyDescent="0.2"/>
    <row r="670" s="163" customFormat="1" x14ac:dyDescent="0.2"/>
    <row r="671" s="163" customFormat="1" x14ac:dyDescent="0.2"/>
    <row r="672" s="163" customFormat="1" x14ac:dyDescent="0.2"/>
    <row r="673" s="163" customFormat="1" x14ac:dyDescent="0.2"/>
    <row r="674" s="163" customFormat="1" x14ac:dyDescent="0.2"/>
    <row r="675" s="163" customFormat="1" x14ac:dyDescent="0.2"/>
    <row r="676" s="163" customFormat="1" x14ac:dyDescent="0.2"/>
    <row r="677" s="163" customFormat="1" x14ac:dyDescent="0.2"/>
    <row r="678" s="163" customFormat="1" x14ac:dyDescent="0.2"/>
    <row r="679" s="163" customFormat="1" x14ac:dyDescent="0.2"/>
    <row r="680" s="163" customFormat="1" x14ac:dyDescent="0.2"/>
    <row r="681" s="163" customFormat="1" x14ac:dyDescent="0.2"/>
    <row r="682" s="163" customFormat="1" x14ac:dyDescent="0.2"/>
    <row r="683" s="163" customFormat="1" x14ac:dyDescent="0.2"/>
    <row r="684" s="163" customFormat="1" x14ac:dyDescent="0.2"/>
    <row r="685" s="163" customFormat="1" x14ac:dyDescent="0.2"/>
    <row r="686" s="163" customFormat="1" x14ac:dyDescent="0.2"/>
    <row r="687" s="163" customFormat="1" x14ac:dyDescent="0.2"/>
    <row r="688" s="163" customFormat="1" x14ac:dyDescent="0.2"/>
    <row r="689" s="163" customFormat="1" x14ac:dyDescent="0.2"/>
    <row r="690" s="163" customFormat="1" x14ac:dyDescent="0.2"/>
    <row r="691" s="163" customFormat="1" x14ac:dyDescent="0.2"/>
    <row r="692" s="163" customFormat="1" x14ac:dyDescent="0.2"/>
    <row r="693" s="163" customFormat="1" x14ac:dyDescent="0.2"/>
    <row r="694" s="163" customFormat="1" x14ac:dyDescent="0.2"/>
    <row r="695" s="163" customFormat="1" x14ac:dyDescent="0.2"/>
    <row r="696" s="163" customFormat="1" x14ac:dyDescent="0.2"/>
    <row r="697" s="163" customFormat="1" x14ac:dyDescent="0.2"/>
    <row r="698" s="163" customFormat="1" x14ac:dyDescent="0.2"/>
    <row r="699" s="163" customFormat="1" x14ac:dyDescent="0.2"/>
    <row r="700" s="163" customFormat="1" x14ac:dyDescent="0.2"/>
    <row r="701" s="163" customFormat="1" x14ac:dyDescent="0.2"/>
    <row r="702" s="163" customFormat="1" x14ac:dyDescent="0.2"/>
    <row r="703" s="163" customFormat="1" x14ac:dyDescent="0.2"/>
    <row r="704" s="163" customFormat="1" x14ac:dyDescent="0.2"/>
    <row r="705" s="163" customFormat="1" x14ac:dyDescent="0.2"/>
    <row r="706" s="163" customFormat="1" x14ac:dyDescent="0.2"/>
    <row r="707" s="163" customFormat="1" x14ac:dyDescent="0.2"/>
    <row r="708" s="163" customFormat="1" x14ac:dyDescent="0.2"/>
    <row r="709" s="163" customFormat="1" x14ac:dyDescent="0.2"/>
    <row r="710" s="163" customFormat="1" x14ac:dyDescent="0.2"/>
    <row r="711" s="163" customFormat="1" x14ac:dyDescent="0.2"/>
    <row r="712" s="163" customFormat="1" x14ac:dyDescent="0.2"/>
    <row r="713" s="163" customFormat="1" x14ac:dyDescent="0.2"/>
    <row r="714" s="163" customFormat="1" x14ac:dyDescent="0.2"/>
    <row r="715" s="163" customFormat="1" x14ac:dyDescent="0.2"/>
    <row r="716" s="163" customFormat="1" x14ac:dyDescent="0.2"/>
    <row r="717" s="163" customFormat="1" x14ac:dyDescent="0.2"/>
    <row r="718" s="163" customFormat="1" x14ac:dyDescent="0.2"/>
    <row r="719" s="163" customFormat="1" x14ac:dyDescent="0.2"/>
    <row r="720" s="163" customFormat="1" x14ac:dyDescent="0.2"/>
    <row r="721" s="163" customFormat="1" x14ac:dyDescent="0.2"/>
    <row r="722" s="163" customFormat="1" x14ac:dyDescent="0.2"/>
    <row r="723" s="163" customFormat="1" x14ac:dyDescent="0.2"/>
    <row r="724" s="163" customFormat="1" x14ac:dyDescent="0.2"/>
    <row r="725" s="163" customFormat="1" x14ac:dyDescent="0.2"/>
    <row r="726" s="163" customFormat="1" x14ac:dyDescent="0.2"/>
    <row r="727" s="163" customFormat="1" x14ac:dyDescent="0.2"/>
    <row r="728" s="163" customFormat="1" x14ac:dyDescent="0.2"/>
    <row r="729" s="163" customFormat="1" x14ac:dyDescent="0.2"/>
    <row r="730" s="163" customFormat="1" x14ac:dyDescent="0.2"/>
    <row r="731" s="163" customFormat="1" x14ac:dyDescent="0.2"/>
    <row r="732" s="163" customFormat="1" x14ac:dyDescent="0.2"/>
    <row r="733" s="163" customFormat="1" x14ac:dyDescent="0.2"/>
    <row r="734" s="163" customFormat="1" x14ac:dyDescent="0.2"/>
    <row r="735" s="163" customFormat="1" x14ac:dyDescent="0.2"/>
    <row r="736" s="163" customFormat="1" x14ac:dyDescent="0.2"/>
    <row r="737" s="163" customFormat="1" x14ac:dyDescent="0.2"/>
    <row r="738" s="163" customFormat="1" x14ac:dyDescent="0.2"/>
    <row r="739" s="163" customFormat="1" x14ac:dyDescent="0.2"/>
    <row r="740" s="163" customFormat="1" x14ac:dyDescent="0.2"/>
    <row r="741" s="163" customFormat="1" x14ac:dyDescent="0.2"/>
    <row r="742" s="163" customFormat="1" x14ac:dyDescent="0.2"/>
    <row r="743" s="163" customFormat="1" x14ac:dyDescent="0.2"/>
    <row r="744" s="163" customFormat="1" x14ac:dyDescent="0.2"/>
    <row r="745" s="163" customFormat="1" x14ac:dyDescent="0.2"/>
    <row r="746" s="163" customFormat="1" x14ac:dyDescent="0.2"/>
    <row r="747" s="163" customFormat="1" x14ac:dyDescent="0.2"/>
    <row r="748" s="163" customFormat="1" x14ac:dyDescent="0.2"/>
    <row r="749" s="163" customFormat="1" x14ac:dyDescent="0.2"/>
    <row r="750" s="163" customFormat="1" x14ac:dyDescent="0.2"/>
    <row r="751" s="163" customFormat="1" x14ac:dyDescent="0.2"/>
    <row r="752" s="163" customFormat="1" x14ac:dyDescent="0.2"/>
    <row r="753" s="163" customFormat="1" x14ac:dyDescent="0.2"/>
    <row r="754" s="163" customFormat="1" x14ac:dyDescent="0.2"/>
    <row r="755" s="163" customFormat="1" x14ac:dyDescent="0.2"/>
    <row r="756" s="163" customFormat="1" x14ac:dyDescent="0.2"/>
    <row r="757" s="163" customFormat="1" x14ac:dyDescent="0.2"/>
    <row r="758" s="163" customFormat="1" x14ac:dyDescent="0.2"/>
    <row r="759" s="163" customFormat="1" x14ac:dyDescent="0.2"/>
    <row r="760" s="163" customFormat="1" x14ac:dyDescent="0.2"/>
    <row r="761" s="163" customFormat="1" x14ac:dyDescent="0.2"/>
    <row r="762" s="163" customFormat="1" x14ac:dyDescent="0.2"/>
    <row r="763" s="163" customFormat="1" x14ac:dyDescent="0.2"/>
    <row r="764" s="163" customFormat="1" x14ac:dyDescent="0.2"/>
    <row r="765" s="163" customFormat="1" x14ac:dyDescent="0.2"/>
    <row r="766" s="163" customFormat="1" x14ac:dyDescent="0.2"/>
    <row r="767" s="163" customFormat="1" x14ac:dyDescent="0.2"/>
    <row r="768" s="163" customFormat="1" x14ac:dyDescent="0.2"/>
    <row r="769" s="163" customFormat="1" x14ac:dyDescent="0.2"/>
    <row r="770" s="163" customFormat="1" x14ac:dyDescent="0.2"/>
    <row r="771" s="163" customFormat="1" x14ac:dyDescent="0.2"/>
    <row r="772" s="163" customFormat="1" x14ac:dyDescent="0.2"/>
    <row r="773" s="163" customFormat="1" x14ac:dyDescent="0.2"/>
    <row r="774" s="163" customFormat="1" x14ac:dyDescent="0.2"/>
    <row r="775" s="163" customFormat="1" x14ac:dyDescent="0.2"/>
    <row r="776" s="163" customFormat="1" x14ac:dyDescent="0.2"/>
    <row r="777" s="163" customFormat="1" x14ac:dyDescent="0.2"/>
    <row r="778" s="163" customFormat="1" x14ac:dyDescent="0.2"/>
    <row r="779" s="163" customFormat="1" x14ac:dyDescent="0.2"/>
    <row r="780" s="163" customFormat="1" x14ac:dyDescent="0.2"/>
    <row r="781" s="163" customFormat="1" x14ac:dyDescent="0.2"/>
    <row r="782" s="163" customFormat="1" x14ac:dyDescent="0.2"/>
    <row r="783" s="163" customFormat="1" x14ac:dyDescent="0.2"/>
    <row r="784" s="163" customFormat="1" x14ac:dyDescent="0.2"/>
    <row r="785" s="163" customFormat="1" x14ac:dyDescent="0.2"/>
    <row r="786" s="163" customFormat="1" x14ac:dyDescent="0.2"/>
    <row r="787" s="163" customFormat="1" x14ac:dyDescent="0.2"/>
    <row r="788" s="163" customFormat="1" x14ac:dyDescent="0.2"/>
    <row r="789" s="163" customFormat="1" x14ac:dyDescent="0.2"/>
    <row r="790" s="163" customFormat="1" x14ac:dyDescent="0.2"/>
    <row r="791" s="163" customFormat="1" x14ac:dyDescent="0.2"/>
    <row r="792" s="163" customFormat="1" x14ac:dyDescent="0.2"/>
    <row r="793" s="163" customFormat="1" x14ac:dyDescent="0.2"/>
    <row r="794" s="163" customFormat="1" x14ac:dyDescent="0.2"/>
    <row r="795" s="163" customFormat="1" x14ac:dyDescent="0.2"/>
    <row r="796" s="163" customFormat="1" x14ac:dyDescent="0.2"/>
    <row r="797" s="163" customFormat="1" x14ac:dyDescent="0.2"/>
    <row r="798" s="163" customFormat="1" x14ac:dyDescent="0.2"/>
    <row r="799" s="163" customFormat="1" x14ac:dyDescent="0.2"/>
    <row r="800" s="163" customFormat="1" x14ac:dyDescent="0.2"/>
    <row r="801" s="163" customFormat="1" x14ac:dyDescent="0.2"/>
    <row r="802" s="163" customFormat="1" x14ac:dyDescent="0.2"/>
    <row r="803" s="163" customFormat="1" x14ac:dyDescent="0.2"/>
    <row r="804" s="163" customFormat="1" x14ac:dyDescent="0.2"/>
    <row r="805" s="163" customFormat="1" x14ac:dyDescent="0.2"/>
    <row r="806" s="163" customFormat="1" x14ac:dyDescent="0.2"/>
    <row r="807" s="163" customFormat="1" x14ac:dyDescent="0.2"/>
    <row r="808" s="163" customFormat="1" x14ac:dyDescent="0.2"/>
    <row r="809" s="163" customFormat="1" x14ac:dyDescent="0.2"/>
    <row r="810" s="163" customFormat="1" x14ac:dyDescent="0.2"/>
    <row r="811" s="163" customFormat="1" x14ac:dyDescent="0.2"/>
    <row r="812" s="163" customFormat="1" x14ac:dyDescent="0.2"/>
    <row r="813" s="163" customFormat="1" x14ac:dyDescent="0.2"/>
    <row r="814" s="163" customFormat="1" x14ac:dyDescent="0.2"/>
    <row r="815" s="163" customFormat="1" x14ac:dyDescent="0.2"/>
    <row r="816" s="163" customFormat="1" x14ac:dyDescent="0.2"/>
    <row r="817" s="163" customFormat="1" x14ac:dyDescent="0.2"/>
    <row r="818" s="163" customFormat="1" x14ac:dyDescent="0.2"/>
    <row r="819" s="163" customFormat="1" x14ac:dyDescent="0.2"/>
    <row r="820" s="163" customFormat="1" x14ac:dyDescent="0.2"/>
    <row r="821" s="163" customFormat="1" x14ac:dyDescent="0.2"/>
    <row r="822" s="163" customFormat="1" x14ac:dyDescent="0.2"/>
    <row r="823" s="163" customFormat="1" x14ac:dyDescent="0.2"/>
    <row r="824" s="163" customFormat="1" x14ac:dyDescent="0.2"/>
    <row r="825" s="163" customFormat="1" x14ac:dyDescent="0.2"/>
    <row r="826" s="163" customFormat="1" x14ac:dyDescent="0.2"/>
    <row r="827" s="163" customFormat="1" x14ac:dyDescent="0.2"/>
    <row r="828" s="163" customFormat="1" x14ac:dyDescent="0.2"/>
    <row r="829" s="163" customFormat="1" x14ac:dyDescent="0.2"/>
    <row r="830" s="163" customFormat="1" x14ac:dyDescent="0.2"/>
    <row r="831" s="163" customFormat="1" x14ac:dyDescent="0.2"/>
    <row r="832" s="163" customFormat="1" x14ac:dyDescent="0.2"/>
    <row r="833" s="163" customFormat="1" x14ac:dyDescent="0.2"/>
    <row r="834" s="163" customFormat="1" x14ac:dyDescent="0.2"/>
    <row r="835" s="163" customFormat="1" x14ac:dyDescent="0.2"/>
    <row r="836" s="163" customFormat="1" x14ac:dyDescent="0.2"/>
    <row r="837" s="163" customFormat="1" x14ac:dyDescent="0.2"/>
    <row r="838" s="163" customFormat="1" x14ac:dyDescent="0.2"/>
    <row r="839" s="163" customFormat="1" x14ac:dyDescent="0.2"/>
    <row r="840" s="163" customFormat="1" x14ac:dyDescent="0.2"/>
    <row r="841" s="163" customFormat="1" x14ac:dyDescent="0.2"/>
    <row r="842" s="163" customFormat="1" x14ac:dyDescent="0.2"/>
    <row r="843" s="163" customFormat="1" x14ac:dyDescent="0.2"/>
    <row r="844" s="163" customFormat="1" x14ac:dyDescent="0.2"/>
    <row r="845" s="163" customFormat="1" x14ac:dyDescent="0.2"/>
    <row r="846" s="163" customFormat="1" x14ac:dyDescent="0.2"/>
    <row r="847" s="163" customFormat="1" x14ac:dyDescent="0.2"/>
    <row r="848" s="163" customFormat="1" x14ac:dyDescent="0.2"/>
    <row r="849" s="163" customFormat="1" x14ac:dyDescent="0.2"/>
    <row r="850" s="163" customFormat="1" x14ac:dyDescent="0.2"/>
    <row r="851" s="163" customFormat="1" x14ac:dyDescent="0.2"/>
    <row r="852" s="163" customFormat="1" x14ac:dyDescent="0.2"/>
    <row r="853" s="163" customFormat="1" x14ac:dyDescent="0.2"/>
    <row r="854" s="163" customFormat="1" x14ac:dyDescent="0.2"/>
    <row r="855" s="163" customFormat="1" x14ac:dyDescent="0.2"/>
    <row r="856" s="163" customFormat="1" x14ac:dyDescent="0.2"/>
    <row r="857" s="163" customFormat="1" x14ac:dyDescent="0.2"/>
    <row r="858" s="163" customFormat="1" x14ac:dyDescent="0.2"/>
    <row r="859" s="163" customFormat="1" x14ac:dyDescent="0.2"/>
    <row r="860" s="163" customFormat="1" x14ac:dyDescent="0.2"/>
    <row r="861" s="163" customFormat="1" x14ac:dyDescent="0.2"/>
    <row r="862" s="163" customFormat="1" x14ac:dyDescent="0.2"/>
    <row r="863" s="163" customFormat="1" x14ac:dyDescent="0.2"/>
    <row r="864" s="163" customFormat="1" x14ac:dyDescent="0.2"/>
    <row r="865" s="163" customFormat="1" x14ac:dyDescent="0.2"/>
    <row r="866" s="163" customFormat="1" x14ac:dyDescent="0.2"/>
    <row r="867" s="163" customFormat="1" x14ac:dyDescent="0.2"/>
    <row r="868" s="163" customFormat="1" x14ac:dyDescent="0.2"/>
    <row r="869" s="163" customFormat="1" x14ac:dyDescent="0.2"/>
    <row r="870" s="163" customFormat="1" x14ac:dyDescent="0.2"/>
    <row r="871" s="163" customFormat="1" x14ac:dyDescent="0.2"/>
    <row r="872" s="163" customFormat="1" x14ac:dyDescent="0.2"/>
    <row r="873" s="163" customFormat="1" x14ac:dyDescent="0.2"/>
    <row r="874" s="163" customFormat="1" x14ac:dyDescent="0.2"/>
    <row r="875" s="163" customFormat="1" x14ac:dyDescent="0.2"/>
    <row r="876" s="163" customFormat="1" x14ac:dyDescent="0.2"/>
    <row r="877" s="163" customFormat="1" x14ac:dyDescent="0.2"/>
    <row r="878" s="163" customFormat="1" x14ac:dyDescent="0.2"/>
    <row r="879" s="163" customFormat="1" x14ac:dyDescent="0.2"/>
    <row r="880" s="163" customFormat="1" x14ac:dyDescent="0.2"/>
    <row r="881" s="163" customFormat="1" x14ac:dyDescent="0.2"/>
    <row r="882" s="163" customFormat="1" x14ac:dyDescent="0.2"/>
    <row r="883" s="163" customFormat="1" x14ac:dyDescent="0.2"/>
    <row r="884" s="163" customFormat="1" x14ac:dyDescent="0.2"/>
    <row r="885" s="163" customFormat="1" x14ac:dyDescent="0.2"/>
    <row r="886" s="163" customFormat="1" x14ac:dyDescent="0.2"/>
    <row r="887" s="163" customFormat="1" x14ac:dyDescent="0.2"/>
    <row r="888" s="163" customFormat="1" x14ac:dyDescent="0.2"/>
    <row r="889" s="163" customFormat="1" x14ac:dyDescent="0.2"/>
    <row r="890" s="163" customFormat="1" x14ac:dyDescent="0.2"/>
    <row r="891" s="163" customFormat="1" x14ac:dyDescent="0.2"/>
    <row r="892" s="163" customFormat="1" x14ac:dyDescent="0.2"/>
    <row r="893" s="163" customFormat="1" x14ac:dyDescent="0.2"/>
    <row r="894" s="163" customFormat="1" x14ac:dyDescent="0.2"/>
    <row r="895" s="163" customFormat="1" x14ac:dyDescent="0.2"/>
    <row r="896" s="163" customFormat="1" x14ac:dyDescent="0.2"/>
    <row r="897" s="163" customFormat="1" x14ac:dyDescent="0.2"/>
    <row r="898" s="163" customFormat="1" x14ac:dyDescent="0.2"/>
    <row r="899" s="163" customFormat="1" x14ac:dyDescent="0.2"/>
    <row r="900" s="163" customFormat="1" x14ac:dyDescent="0.2"/>
    <row r="901" s="163" customFormat="1" x14ac:dyDescent="0.2"/>
    <row r="902" s="163" customFormat="1" x14ac:dyDescent="0.2"/>
    <row r="903" s="163" customFormat="1" x14ac:dyDescent="0.2"/>
    <row r="904" s="163" customFormat="1" x14ac:dyDescent="0.2"/>
    <row r="905" s="163" customFormat="1" x14ac:dyDescent="0.2"/>
    <row r="906" s="163" customFormat="1" x14ac:dyDescent="0.2"/>
    <row r="907" s="163" customFormat="1" x14ac:dyDescent="0.2"/>
    <row r="908" s="163" customFormat="1" x14ac:dyDescent="0.2"/>
    <row r="909" s="163" customFormat="1" x14ac:dyDescent="0.2"/>
    <row r="910" s="163" customFormat="1" x14ac:dyDescent="0.2"/>
    <row r="911" s="163" customFormat="1" x14ac:dyDescent="0.2"/>
    <row r="912" s="163" customFormat="1" x14ac:dyDescent="0.2"/>
    <row r="913" s="163" customFormat="1" x14ac:dyDescent="0.2"/>
    <row r="914" s="163" customFormat="1" x14ac:dyDescent="0.2"/>
    <row r="915" s="163" customFormat="1" x14ac:dyDescent="0.2"/>
    <row r="916" s="163" customFormat="1" x14ac:dyDescent="0.2"/>
    <row r="917" s="163" customFormat="1" x14ac:dyDescent="0.2"/>
    <row r="918" s="163" customFormat="1" x14ac:dyDescent="0.2"/>
    <row r="919" s="163" customFormat="1" x14ac:dyDescent="0.2"/>
    <row r="920" s="163" customFormat="1" x14ac:dyDescent="0.2"/>
    <row r="921" s="163" customFormat="1" x14ac:dyDescent="0.2"/>
    <row r="922" s="163" customFormat="1" x14ac:dyDescent="0.2"/>
    <row r="923" s="163" customFormat="1" x14ac:dyDescent="0.2"/>
    <row r="924" s="163" customFormat="1" x14ac:dyDescent="0.2"/>
    <row r="925" s="163" customFormat="1" x14ac:dyDescent="0.2"/>
    <row r="926" s="163" customFormat="1" x14ac:dyDescent="0.2"/>
    <row r="927" s="163" customFormat="1" x14ac:dyDescent="0.2"/>
    <row r="928" s="163" customFormat="1" x14ac:dyDescent="0.2"/>
    <row r="929" s="163" customFormat="1" x14ac:dyDescent="0.2"/>
    <row r="930" s="163" customFormat="1" x14ac:dyDescent="0.2"/>
    <row r="931" s="163" customFormat="1" x14ac:dyDescent="0.2"/>
    <row r="932" s="163" customFormat="1" x14ac:dyDescent="0.2"/>
    <row r="933" s="163" customFormat="1" x14ac:dyDescent="0.2"/>
    <row r="934" s="163" customFormat="1" x14ac:dyDescent="0.2"/>
    <row r="935" s="163" customFormat="1" x14ac:dyDescent="0.2"/>
    <row r="936" s="163" customFormat="1" x14ac:dyDescent="0.2"/>
    <row r="937" s="163" customFormat="1" x14ac:dyDescent="0.2"/>
    <row r="938" s="163" customFormat="1" x14ac:dyDescent="0.2"/>
    <row r="939" s="163" customFormat="1" x14ac:dyDescent="0.2"/>
    <row r="940" s="163" customFormat="1" x14ac:dyDescent="0.2"/>
    <row r="941" s="163" customFormat="1" x14ac:dyDescent="0.2"/>
    <row r="942" s="163" customFormat="1" x14ac:dyDescent="0.2"/>
    <row r="943" s="163" customFormat="1" x14ac:dyDescent="0.2"/>
    <row r="944" s="163" customFormat="1" x14ac:dyDescent="0.2"/>
    <row r="945" s="163" customFormat="1" x14ac:dyDescent="0.2"/>
    <row r="946" s="163" customFormat="1" x14ac:dyDescent="0.2"/>
    <row r="947" s="163" customFormat="1" x14ac:dyDescent="0.2"/>
    <row r="948" s="163" customFormat="1" x14ac:dyDescent="0.2"/>
    <row r="949" s="163" customFormat="1" x14ac:dyDescent="0.2"/>
    <row r="950" s="163" customFormat="1" x14ac:dyDescent="0.2"/>
    <row r="951" s="163" customFormat="1" x14ac:dyDescent="0.2"/>
    <row r="952" s="163" customFormat="1" x14ac:dyDescent="0.2"/>
    <row r="953" s="163" customFormat="1" x14ac:dyDescent="0.2"/>
    <row r="954" s="163" customFormat="1" x14ac:dyDescent="0.2"/>
    <row r="955" s="163" customFormat="1" x14ac:dyDescent="0.2"/>
    <row r="956" s="163" customFormat="1" x14ac:dyDescent="0.2"/>
    <row r="957" s="163" customFormat="1" x14ac:dyDescent="0.2"/>
    <row r="958" s="163" customFormat="1" x14ac:dyDescent="0.2"/>
    <row r="959" s="163" customFormat="1" x14ac:dyDescent="0.2"/>
    <row r="960" s="163" customFormat="1" x14ac:dyDescent="0.2"/>
    <row r="961" s="163" customFormat="1" x14ac:dyDescent="0.2"/>
    <row r="962" s="163" customFormat="1" x14ac:dyDescent="0.2"/>
    <row r="963" s="163" customFormat="1" x14ac:dyDescent="0.2"/>
    <row r="964" s="163" customFormat="1" x14ac:dyDescent="0.2"/>
    <row r="965" s="163" customFormat="1" x14ac:dyDescent="0.2"/>
    <row r="966" s="163" customFormat="1" x14ac:dyDescent="0.2"/>
    <row r="967" s="163" customFormat="1" x14ac:dyDescent="0.2"/>
    <row r="968" s="163" customFormat="1" x14ac:dyDescent="0.2"/>
    <row r="969" s="163" customFormat="1" x14ac:dyDescent="0.2"/>
    <row r="970" s="163" customFormat="1" x14ac:dyDescent="0.2"/>
    <row r="971" s="163" customFormat="1" x14ac:dyDescent="0.2"/>
    <row r="972" s="163" customFormat="1" x14ac:dyDescent="0.2"/>
    <row r="973" s="163" customFormat="1" x14ac:dyDescent="0.2"/>
    <row r="974" s="163" customFormat="1" x14ac:dyDescent="0.2"/>
    <row r="975" s="163" customFormat="1" x14ac:dyDescent="0.2"/>
    <row r="976" s="163" customFormat="1" x14ac:dyDescent="0.2"/>
    <row r="977" s="163" customFormat="1" x14ac:dyDescent="0.2"/>
    <row r="978" s="163" customFormat="1" x14ac:dyDescent="0.2"/>
    <row r="979" s="163" customFormat="1" x14ac:dyDescent="0.2"/>
    <row r="980" s="163" customFormat="1" x14ac:dyDescent="0.2"/>
    <row r="981" s="163" customFormat="1" x14ac:dyDescent="0.2"/>
    <row r="982" s="163" customFormat="1" x14ac:dyDescent="0.2"/>
    <row r="983" s="163" customFormat="1" x14ac:dyDescent="0.2"/>
    <row r="984" s="163" customFormat="1" x14ac:dyDescent="0.2"/>
    <row r="985" s="163" customFormat="1" x14ac:dyDescent="0.2"/>
    <row r="986" s="163" customFormat="1" x14ac:dyDescent="0.2"/>
    <row r="987" s="163" customFormat="1" x14ac:dyDescent="0.2"/>
    <row r="988" s="163" customFormat="1" x14ac:dyDescent="0.2"/>
    <row r="989" s="163" customFormat="1" x14ac:dyDescent="0.2"/>
    <row r="990" s="163" customFormat="1" x14ac:dyDescent="0.2"/>
    <row r="991" s="163" customFormat="1" x14ac:dyDescent="0.2"/>
    <row r="992" s="163" customFormat="1" x14ac:dyDescent="0.2"/>
    <row r="993" s="163" customFormat="1" x14ac:dyDescent="0.2"/>
    <row r="994" s="163" customFormat="1" x14ac:dyDescent="0.2"/>
    <row r="995" s="163" customFormat="1" x14ac:dyDescent="0.2"/>
    <row r="996" s="163" customFormat="1" x14ac:dyDescent="0.2"/>
    <row r="997" s="163" customFormat="1" x14ac:dyDescent="0.2"/>
    <row r="998" s="163" customFormat="1" x14ac:dyDescent="0.2"/>
    <row r="999" s="163" customFormat="1" x14ac:dyDescent="0.2"/>
    <row r="1000" s="163" customFormat="1" x14ac:dyDescent="0.2"/>
    <row r="1001" s="163" customFormat="1" x14ac:dyDescent="0.2"/>
    <row r="1002" s="163" customFormat="1" x14ac:dyDescent="0.2"/>
    <row r="1003" s="163" customFormat="1" x14ac:dyDescent="0.2"/>
    <row r="1004" s="163" customFormat="1" x14ac:dyDescent="0.2"/>
    <row r="1005" s="163" customFormat="1" x14ac:dyDescent="0.2"/>
    <row r="1006" s="163" customFormat="1" x14ac:dyDescent="0.2"/>
    <row r="1007" s="163" customFormat="1" x14ac:dyDescent="0.2"/>
    <row r="1008" s="163" customFormat="1" x14ac:dyDescent="0.2"/>
    <row r="1009" s="163" customFormat="1" x14ac:dyDescent="0.2"/>
    <row r="1010" s="163" customFormat="1" x14ac:dyDescent="0.2"/>
    <row r="1011" s="163" customFormat="1" x14ac:dyDescent="0.2"/>
    <row r="1012" s="163" customFormat="1" x14ac:dyDescent="0.2"/>
    <row r="1013" s="163" customFormat="1" x14ac:dyDescent="0.2"/>
    <row r="1014" s="163" customFormat="1" x14ac:dyDescent="0.2"/>
    <row r="1015" s="163" customFormat="1" x14ac:dyDescent="0.2"/>
    <row r="1016" s="163" customFormat="1" x14ac:dyDescent="0.2"/>
    <row r="1017" s="163" customFormat="1" x14ac:dyDescent="0.2"/>
    <row r="1018" s="163" customFormat="1" x14ac:dyDescent="0.2"/>
    <row r="1019" s="163" customFormat="1" x14ac:dyDescent="0.2"/>
    <row r="1020" s="163" customFormat="1" x14ac:dyDescent="0.2"/>
    <row r="1021" s="163" customFormat="1" x14ac:dyDescent="0.2"/>
    <row r="1022" s="163" customFormat="1" x14ac:dyDescent="0.2"/>
    <row r="1023" s="163" customFormat="1" x14ac:dyDescent="0.2"/>
    <row r="1024" s="163" customFormat="1" x14ac:dyDescent="0.2"/>
    <row r="1025" s="163" customFormat="1" x14ac:dyDescent="0.2"/>
    <row r="1026" s="163" customFormat="1" x14ac:dyDescent="0.2"/>
    <row r="1027" s="163" customFormat="1" x14ac:dyDescent="0.2"/>
    <row r="1028" s="163" customFormat="1" x14ac:dyDescent="0.2"/>
    <row r="1029" s="163" customFormat="1" x14ac:dyDescent="0.2"/>
    <row r="1030" s="163" customFormat="1" x14ac:dyDescent="0.2"/>
    <row r="1031" s="163" customFormat="1" x14ac:dyDescent="0.2"/>
    <row r="1032" s="163" customFormat="1" x14ac:dyDescent="0.2"/>
    <row r="1033" s="163" customFormat="1" x14ac:dyDescent="0.2"/>
    <row r="1034" s="163" customFormat="1" x14ac:dyDescent="0.2"/>
    <row r="1035" s="163" customFormat="1" x14ac:dyDescent="0.2"/>
    <row r="1036" s="163" customFormat="1" x14ac:dyDescent="0.2"/>
    <row r="1037" s="163" customFormat="1" x14ac:dyDescent="0.2"/>
    <row r="1038" s="163" customFormat="1" x14ac:dyDescent="0.2"/>
    <row r="1039" s="163" customFormat="1" x14ac:dyDescent="0.2"/>
    <row r="1040" s="163" customFormat="1" x14ac:dyDescent="0.2"/>
    <row r="1041" s="163" customFormat="1" x14ac:dyDescent="0.2"/>
    <row r="1042" s="163" customFormat="1" x14ac:dyDescent="0.2"/>
    <row r="1043" s="163" customFormat="1" x14ac:dyDescent="0.2"/>
    <row r="1044" s="163" customFormat="1" x14ac:dyDescent="0.2"/>
    <row r="1045" s="163" customFormat="1" x14ac:dyDescent="0.2"/>
    <row r="1046" s="163" customFormat="1" x14ac:dyDescent="0.2"/>
    <row r="1047" s="163" customFormat="1" x14ac:dyDescent="0.2"/>
    <row r="1048" s="163" customFormat="1" x14ac:dyDescent="0.2"/>
    <row r="1049" s="163" customFormat="1" x14ac:dyDescent="0.2"/>
    <row r="1050" s="163" customFormat="1" x14ac:dyDescent="0.2"/>
    <row r="1051" s="163" customFormat="1" x14ac:dyDescent="0.2"/>
    <row r="1052" s="163" customFormat="1" x14ac:dyDescent="0.2"/>
    <row r="1053" s="163" customFormat="1" x14ac:dyDescent="0.2"/>
    <row r="1054" s="163" customFormat="1" x14ac:dyDescent="0.2"/>
    <row r="1055" s="163" customFormat="1" x14ac:dyDescent="0.2"/>
    <row r="1056" s="163" customFormat="1" x14ac:dyDescent="0.2"/>
    <row r="1057" s="163" customFormat="1" x14ac:dyDescent="0.2"/>
    <row r="1058" s="163" customFormat="1" x14ac:dyDescent="0.2"/>
    <row r="1059" s="163" customFormat="1" x14ac:dyDescent="0.2"/>
    <row r="1060" s="163" customFormat="1" x14ac:dyDescent="0.2"/>
    <row r="1061" s="163" customFormat="1" x14ac:dyDescent="0.2"/>
    <row r="1062" s="163" customFormat="1" x14ac:dyDescent="0.2"/>
    <row r="1063" s="163" customFormat="1" x14ac:dyDescent="0.2"/>
    <row r="1064" s="163" customFormat="1" x14ac:dyDescent="0.2"/>
    <row r="1065" s="163" customFormat="1" x14ac:dyDescent="0.2"/>
    <row r="1066" s="163" customFormat="1" x14ac:dyDescent="0.2"/>
    <row r="1067" s="163" customFormat="1" x14ac:dyDescent="0.2"/>
    <row r="1068" s="163" customFormat="1" x14ac:dyDescent="0.2"/>
    <row r="1069" s="163" customFormat="1" x14ac:dyDescent="0.2"/>
    <row r="1070" s="163" customFormat="1" x14ac:dyDescent="0.2"/>
    <row r="1071" s="163" customFormat="1" x14ac:dyDescent="0.2"/>
    <row r="1072" s="163" customFormat="1" x14ac:dyDescent="0.2"/>
    <row r="1073" s="163" customFormat="1" x14ac:dyDescent="0.2"/>
    <row r="1074" s="163" customFormat="1" x14ac:dyDescent="0.2"/>
    <row r="1075" s="163" customFormat="1" x14ac:dyDescent="0.2"/>
    <row r="1076" s="163" customFormat="1" x14ac:dyDescent="0.2"/>
    <row r="1077" s="163" customFormat="1" x14ac:dyDescent="0.2"/>
    <row r="1078" s="163" customFormat="1" x14ac:dyDescent="0.2"/>
    <row r="1079" s="163" customFormat="1" x14ac:dyDescent="0.2"/>
    <row r="1080" s="163" customFormat="1" x14ac:dyDescent="0.2"/>
    <row r="1081" s="163" customFormat="1" x14ac:dyDescent="0.2"/>
    <row r="1082" s="163" customFormat="1" x14ac:dyDescent="0.2"/>
    <row r="1083" s="163" customFormat="1" x14ac:dyDescent="0.2"/>
    <row r="1084" s="163" customFormat="1" x14ac:dyDescent="0.2"/>
    <row r="1085" s="163" customFormat="1" x14ac:dyDescent="0.2"/>
    <row r="1086" s="163" customFormat="1" x14ac:dyDescent="0.2"/>
    <row r="1087" s="163" customFormat="1" x14ac:dyDescent="0.2"/>
    <row r="1088" s="163" customFormat="1" x14ac:dyDescent="0.2"/>
    <row r="1089" s="163" customFormat="1" x14ac:dyDescent="0.2"/>
    <row r="1090" s="163" customFormat="1" x14ac:dyDescent="0.2"/>
    <row r="1091" s="163" customFormat="1" x14ac:dyDescent="0.2"/>
    <row r="1092" s="163" customFormat="1" x14ac:dyDescent="0.2"/>
    <row r="1093" s="163" customFormat="1" x14ac:dyDescent="0.2"/>
    <row r="1094" s="163" customFormat="1" x14ac:dyDescent="0.2"/>
    <row r="1095" s="163" customFormat="1" x14ac:dyDescent="0.2"/>
    <row r="1096" s="163" customFormat="1" x14ac:dyDescent="0.2"/>
    <row r="1097" s="163" customFormat="1" x14ac:dyDescent="0.2"/>
    <row r="1098" s="163" customFormat="1" x14ac:dyDescent="0.2"/>
    <row r="1099" s="163" customFormat="1" x14ac:dyDescent="0.2"/>
    <row r="1100" s="163" customFormat="1" x14ac:dyDescent="0.2"/>
    <row r="1101" s="163" customFormat="1" x14ac:dyDescent="0.2"/>
    <row r="1102" s="163" customFormat="1" x14ac:dyDescent="0.2"/>
    <row r="1103" s="163" customFormat="1" x14ac:dyDescent="0.2"/>
    <row r="1104" s="163" customFormat="1" x14ac:dyDescent="0.2"/>
    <row r="1105" s="163" customFormat="1" x14ac:dyDescent="0.2"/>
    <row r="1106" s="163" customFormat="1" x14ac:dyDescent="0.2"/>
    <row r="1107" s="163" customFormat="1" x14ac:dyDescent="0.2"/>
    <row r="1108" s="163" customFormat="1" x14ac:dyDescent="0.2"/>
    <row r="1109" s="163" customFormat="1" x14ac:dyDescent="0.2"/>
    <row r="1110" s="163" customFormat="1" x14ac:dyDescent="0.2"/>
    <row r="1111" s="163" customFormat="1" x14ac:dyDescent="0.2"/>
    <row r="1112" s="163" customFormat="1" x14ac:dyDescent="0.2"/>
    <row r="1113" s="163" customFormat="1" x14ac:dyDescent="0.2"/>
    <row r="1114" s="163" customFormat="1" x14ac:dyDescent="0.2"/>
    <row r="1115" s="163" customFormat="1" x14ac:dyDescent="0.2"/>
    <row r="1116" s="163" customFormat="1" x14ac:dyDescent="0.2"/>
    <row r="1117" s="163" customFormat="1" x14ac:dyDescent="0.2"/>
    <row r="1118" s="163" customFormat="1" x14ac:dyDescent="0.2"/>
    <row r="1119" s="163" customFormat="1" x14ac:dyDescent="0.2"/>
    <row r="1120" s="163" customFormat="1" x14ac:dyDescent="0.2"/>
    <row r="1121" s="163" customFormat="1" x14ac:dyDescent="0.2"/>
    <row r="1122" s="163" customFormat="1" x14ac:dyDescent="0.2"/>
    <row r="1123" s="163" customFormat="1" x14ac:dyDescent="0.2"/>
    <row r="1124" s="163" customFormat="1" x14ac:dyDescent="0.2"/>
    <row r="1125" s="163" customFormat="1" x14ac:dyDescent="0.2"/>
    <row r="1126" s="163" customFormat="1" x14ac:dyDescent="0.2"/>
    <row r="1127" s="163" customFormat="1" x14ac:dyDescent="0.2"/>
    <row r="1128" s="163" customFormat="1" x14ac:dyDescent="0.2"/>
    <row r="1129" s="163" customFormat="1" x14ac:dyDescent="0.2"/>
    <row r="1130" s="163" customFormat="1" x14ac:dyDescent="0.2"/>
    <row r="1131" s="163" customFormat="1" x14ac:dyDescent="0.2"/>
    <row r="1132" s="163" customFormat="1" x14ac:dyDescent="0.2"/>
    <row r="1133" s="163" customFormat="1" x14ac:dyDescent="0.2"/>
    <row r="1134" s="163" customFormat="1" x14ac:dyDescent="0.2"/>
    <row r="1135" s="163" customFormat="1" x14ac:dyDescent="0.2"/>
    <row r="1136" s="163" customFormat="1" x14ac:dyDescent="0.2"/>
    <row r="1137" s="163" customFormat="1" x14ac:dyDescent="0.2"/>
    <row r="1138" s="163" customFormat="1" x14ac:dyDescent="0.2"/>
    <row r="1139" s="163" customFormat="1" x14ac:dyDescent="0.2"/>
    <row r="1140" s="163" customFormat="1" x14ac:dyDescent="0.2"/>
    <row r="1141" s="163" customFormat="1" x14ac:dyDescent="0.2"/>
    <row r="1142" s="163" customFormat="1" x14ac:dyDescent="0.2"/>
    <row r="1143" s="163" customFormat="1" x14ac:dyDescent="0.2"/>
    <row r="1144" s="163" customFormat="1" x14ac:dyDescent="0.2"/>
    <row r="1145" s="163" customFormat="1" x14ac:dyDescent="0.2"/>
    <row r="1146" s="163" customFormat="1" x14ac:dyDescent="0.2"/>
    <row r="1147" s="163" customFormat="1" x14ac:dyDescent="0.2"/>
    <row r="1148" s="163" customFormat="1" x14ac:dyDescent="0.2"/>
    <row r="1149" s="163" customFormat="1" x14ac:dyDescent="0.2"/>
    <row r="1150" s="163" customFormat="1" x14ac:dyDescent="0.2"/>
    <row r="1151" s="163" customFormat="1" x14ac:dyDescent="0.2"/>
    <row r="1152" s="163" customFormat="1" x14ac:dyDescent="0.2"/>
    <row r="1153" s="163" customFormat="1" x14ac:dyDescent="0.2"/>
    <row r="1154" s="163" customFormat="1" x14ac:dyDescent="0.2"/>
    <row r="1155" s="163" customFormat="1" x14ac:dyDescent="0.2"/>
    <row r="1156" s="163" customFormat="1" x14ac:dyDescent="0.2"/>
    <row r="1157" s="163" customFormat="1" x14ac:dyDescent="0.2"/>
    <row r="1158" s="163" customFormat="1" x14ac:dyDescent="0.2"/>
    <row r="1159" s="163" customFormat="1" x14ac:dyDescent="0.2"/>
    <row r="1160" s="163" customFormat="1" x14ac:dyDescent="0.2"/>
    <row r="1161" s="163" customFormat="1" x14ac:dyDescent="0.2"/>
    <row r="1162" s="163" customFormat="1" x14ac:dyDescent="0.2"/>
    <row r="1163" s="163" customFormat="1" x14ac:dyDescent="0.2"/>
    <row r="1164" s="163" customFormat="1" x14ac:dyDescent="0.2"/>
    <row r="1165" s="163" customFormat="1" x14ac:dyDescent="0.2"/>
    <row r="1166" s="163" customFormat="1" x14ac:dyDescent="0.2"/>
    <row r="1167" s="163" customFormat="1" x14ac:dyDescent="0.2"/>
    <row r="1168" s="163" customFormat="1" x14ac:dyDescent="0.2"/>
    <row r="1169" s="163" customFormat="1" x14ac:dyDescent="0.2"/>
    <row r="1170" s="163" customFormat="1" x14ac:dyDescent="0.2"/>
    <row r="1171" s="163" customFormat="1" x14ac:dyDescent="0.2"/>
    <row r="1172" s="163" customFormat="1" x14ac:dyDescent="0.2"/>
    <row r="1173" s="163" customFormat="1" x14ac:dyDescent="0.2"/>
    <row r="1174" s="163" customFormat="1" x14ac:dyDescent="0.2"/>
    <row r="1175" s="163" customFormat="1" x14ac:dyDescent="0.2"/>
    <row r="1176" s="163" customFormat="1" x14ac:dyDescent="0.2"/>
    <row r="1177" s="163" customFormat="1" x14ac:dyDescent="0.2"/>
    <row r="1178" s="163" customFormat="1" x14ac:dyDescent="0.2"/>
    <row r="1179" s="163" customFormat="1" x14ac:dyDescent="0.2"/>
    <row r="1180" s="163" customFormat="1" x14ac:dyDescent="0.2"/>
    <row r="1181" s="163" customFormat="1" x14ac:dyDescent="0.2"/>
    <row r="1182" s="163" customFormat="1" x14ac:dyDescent="0.2"/>
    <row r="1183" s="163" customFormat="1" x14ac:dyDescent="0.2"/>
    <row r="1184" s="163" customFormat="1" x14ac:dyDescent="0.2"/>
    <row r="1185" s="163" customFormat="1" x14ac:dyDescent="0.2"/>
    <row r="1186" s="163" customFormat="1" x14ac:dyDescent="0.2"/>
    <row r="1187" s="163" customFormat="1" x14ac:dyDescent="0.2"/>
    <row r="1188" s="163" customFormat="1" x14ac:dyDescent="0.2"/>
    <row r="1189" s="163" customFormat="1" x14ac:dyDescent="0.2"/>
    <row r="1190" s="163" customFormat="1" x14ac:dyDescent="0.2"/>
    <row r="1191" s="163" customFormat="1" x14ac:dyDescent="0.2"/>
    <row r="1192" s="163" customFormat="1" x14ac:dyDescent="0.2"/>
    <row r="1193" s="163" customFormat="1" x14ac:dyDescent="0.2"/>
    <row r="1194" s="163" customFormat="1" x14ac:dyDescent="0.2"/>
    <row r="1195" s="163" customFormat="1" x14ac:dyDescent="0.2"/>
    <row r="1196" s="163" customFormat="1" x14ac:dyDescent="0.2"/>
    <row r="1197" s="163" customFormat="1" x14ac:dyDescent="0.2"/>
    <row r="1198" s="163" customFormat="1" x14ac:dyDescent="0.2"/>
    <row r="1199" s="163" customFormat="1" x14ac:dyDescent="0.2"/>
    <row r="1200" s="163" customFormat="1" x14ac:dyDescent="0.2"/>
    <row r="1201" s="163" customFormat="1" x14ac:dyDescent="0.2"/>
    <row r="1202" s="163" customFormat="1" x14ac:dyDescent="0.2"/>
    <row r="1203" s="163" customFormat="1" x14ac:dyDescent="0.2"/>
    <row r="1204" s="163" customFormat="1" x14ac:dyDescent="0.2"/>
    <row r="1205" s="163" customFormat="1" x14ac:dyDescent="0.2"/>
    <row r="1206" s="163" customFormat="1" x14ac:dyDescent="0.2"/>
    <row r="1207" s="163" customFormat="1" x14ac:dyDescent="0.2"/>
    <row r="1208" s="163" customFormat="1" x14ac:dyDescent="0.2"/>
    <row r="1209" s="163" customFormat="1" x14ac:dyDescent="0.2"/>
    <row r="1210" s="163" customFormat="1" x14ac:dyDescent="0.2"/>
    <row r="1211" s="163" customFormat="1" x14ac:dyDescent="0.2"/>
    <row r="1212" s="163" customFormat="1" x14ac:dyDescent="0.2"/>
    <row r="1213" s="163" customFormat="1" x14ac:dyDescent="0.2"/>
    <row r="1214" s="163" customFormat="1" x14ac:dyDescent="0.2"/>
    <row r="1215" s="163" customFormat="1" x14ac:dyDescent="0.2"/>
    <row r="1216" s="163" customFormat="1" x14ac:dyDescent="0.2"/>
    <row r="1217" s="163" customFormat="1" x14ac:dyDescent="0.2"/>
    <row r="1218" s="163" customFormat="1" x14ac:dyDescent="0.2"/>
    <row r="1219" s="163" customFormat="1" x14ac:dyDescent="0.2"/>
    <row r="1220" s="163" customFormat="1" x14ac:dyDescent="0.2"/>
    <row r="1221" s="163" customFormat="1" x14ac:dyDescent="0.2"/>
    <row r="1222" s="163" customFormat="1" x14ac:dyDescent="0.2"/>
    <row r="1223" s="163" customFormat="1" x14ac:dyDescent="0.2"/>
    <row r="1224" s="163" customFormat="1" x14ac:dyDescent="0.2"/>
    <row r="1225" s="163" customFormat="1" x14ac:dyDescent="0.2"/>
    <row r="1226" s="163" customFormat="1" x14ac:dyDescent="0.2"/>
    <row r="1227" s="163" customFormat="1" x14ac:dyDescent="0.2"/>
    <row r="1228" s="163" customFormat="1" x14ac:dyDescent="0.2"/>
    <row r="1229" s="163" customFormat="1" x14ac:dyDescent="0.2"/>
    <row r="1230" s="163" customFormat="1" x14ac:dyDescent="0.2"/>
    <row r="1231" s="163" customFormat="1" x14ac:dyDescent="0.2"/>
    <row r="1232" s="163" customFormat="1" x14ac:dyDescent="0.2"/>
    <row r="1233" s="163" customFormat="1" x14ac:dyDescent="0.2"/>
    <row r="1234" s="163" customFormat="1" x14ac:dyDescent="0.2"/>
    <row r="1235" s="163" customFormat="1" x14ac:dyDescent="0.2"/>
    <row r="1236" s="163" customFormat="1" x14ac:dyDescent="0.2"/>
    <row r="1237" s="163" customFormat="1" x14ac:dyDescent="0.2"/>
    <row r="1238" s="163" customFormat="1" x14ac:dyDescent="0.2"/>
    <row r="1239" s="163" customFormat="1" x14ac:dyDescent="0.2"/>
    <row r="1240" s="163" customFormat="1" x14ac:dyDescent="0.2"/>
    <row r="1241" s="163" customFormat="1" x14ac:dyDescent="0.2"/>
    <row r="1242" s="163" customFormat="1" x14ac:dyDescent="0.2"/>
    <row r="1243" s="163" customFormat="1" x14ac:dyDescent="0.2"/>
    <row r="1244" s="163" customFormat="1" x14ac:dyDescent="0.2"/>
    <row r="1245" s="163" customFormat="1" x14ac:dyDescent="0.2"/>
    <row r="1246" s="163" customFormat="1" x14ac:dyDescent="0.2"/>
    <row r="1247" s="163" customFormat="1" x14ac:dyDescent="0.2"/>
    <row r="1248" s="163" customFormat="1" x14ac:dyDescent="0.2"/>
    <row r="1249" s="163" customFormat="1" x14ac:dyDescent="0.2"/>
    <row r="1250" s="163" customFormat="1" x14ac:dyDescent="0.2"/>
    <row r="1251" s="163" customFormat="1" x14ac:dyDescent="0.2"/>
    <row r="1252" s="163" customFormat="1" x14ac:dyDescent="0.2"/>
    <row r="1253" s="163" customFormat="1" x14ac:dyDescent="0.2"/>
    <row r="1254" s="163" customFormat="1" x14ac:dyDescent="0.2"/>
    <row r="1255" s="163" customFormat="1" x14ac:dyDescent="0.2"/>
    <row r="1256" s="163" customFormat="1" x14ac:dyDescent="0.2"/>
    <row r="1257" s="163" customFormat="1" x14ac:dyDescent="0.2"/>
    <row r="1258" s="163" customFormat="1" x14ac:dyDescent="0.2"/>
    <row r="1259" s="163" customFormat="1" x14ac:dyDescent="0.2"/>
    <row r="1260" s="163" customFormat="1" x14ac:dyDescent="0.2"/>
    <row r="1261" s="163" customFormat="1" x14ac:dyDescent="0.2"/>
    <row r="1262" s="163" customFormat="1" x14ac:dyDescent="0.2"/>
    <row r="1263" s="163" customFormat="1" x14ac:dyDescent="0.2"/>
    <row r="1264" s="163" customFormat="1" x14ac:dyDescent="0.2"/>
    <row r="1265" s="163" customFormat="1" x14ac:dyDescent="0.2"/>
    <row r="1266" s="163" customFormat="1" x14ac:dyDescent="0.2"/>
    <row r="1267" s="163" customFormat="1" x14ac:dyDescent="0.2"/>
    <row r="1268" s="163" customFormat="1" x14ac:dyDescent="0.2"/>
    <row r="1269" s="163" customFormat="1" x14ac:dyDescent="0.2"/>
    <row r="1270" s="163" customFormat="1" x14ac:dyDescent="0.2"/>
    <row r="1271" s="163" customFormat="1" x14ac:dyDescent="0.2"/>
    <row r="1272" s="163" customFormat="1" x14ac:dyDescent="0.2"/>
    <row r="1273" s="163" customFormat="1" x14ac:dyDescent="0.2"/>
    <row r="1274" s="163" customFormat="1" x14ac:dyDescent="0.2"/>
    <row r="1275" s="163" customFormat="1" x14ac:dyDescent="0.2"/>
    <row r="1276" s="163" customFormat="1" x14ac:dyDescent="0.2"/>
    <row r="1277" s="163" customFormat="1" x14ac:dyDescent="0.2"/>
    <row r="1278" s="163" customFormat="1" x14ac:dyDescent="0.2"/>
    <row r="1279" s="163" customFormat="1" x14ac:dyDescent="0.2"/>
    <row r="1280" s="163" customFormat="1" x14ac:dyDescent="0.2"/>
    <row r="1281" s="163" customFormat="1" x14ac:dyDescent="0.2"/>
    <row r="1282" s="163" customFormat="1" x14ac:dyDescent="0.2"/>
    <row r="1283" s="163" customFormat="1" x14ac:dyDescent="0.2"/>
    <row r="1284" s="163" customFormat="1" x14ac:dyDescent="0.2"/>
    <row r="1285" s="163" customFormat="1" x14ac:dyDescent="0.2"/>
    <row r="1286" s="163" customFormat="1" x14ac:dyDescent="0.2"/>
    <row r="1287" s="163" customFormat="1" x14ac:dyDescent="0.2"/>
    <row r="1288" s="163" customFormat="1" x14ac:dyDescent="0.2"/>
    <row r="1289" s="163" customFormat="1" x14ac:dyDescent="0.2"/>
    <row r="1290" s="163" customFormat="1" x14ac:dyDescent="0.2"/>
    <row r="1291" s="163" customFormat="1" x14ac:dyDescent="0.2"/>
    <row r="1292" s="163" customFormat="1" x14ac:dyDescent="0.2"/>
    <row r="1293" s="163" customFormat="1" x14ac:dyDescent="0.2"/>
    <row r="1294" s="163" customFormat="1" x14ac:dyDescent="0.2"/>
    <row r="1295" s="163" customFormat="1" x14ac:dyDescent="0.2"/>
    <row r="1296" s="163" customFormat="1" x14ac:dyDescent="0.2"/>
    <row r="1297" s="163" customFormat="1" x14ac:dyDescent="0.2"/>
    <row r="1298" s="163" customFormat="1" x14ac:dyDescent="0.2"/>
    <row r="1299" s="163" customFormat="1" x14ac:dyDescent="0.2"/>
    <row r="1300" s="163" customFormat="1" x14ac:dyDescent="0.2"/>
    <row r="1301" s="163" customFormat="1" x14ac:dyDescent="0.2"/>
    <row r="1302" s="163" customFormat="1" x14ac:dyDescent="0.2"/>
    <row r="1303" s="163" customFormat="1" x14ac:dyDescent="0.2"/>
    <row r="1304" s="163" customFormat="1" x14ac:dyDescent="0.2"/>
    <row r="1305" s="163" customFormat="1" x14ac:dyDescent="0.2"/>
    <row r="1306" s="163" customFormat="1" x14ac:dyDescent="0.2"/>
    <row r="1307" s="163" customFormat="1" x14ac:dyDescent="0.2"/>
    <row r="1308" s="163" customFormat="1" x14ac:dyDescent="0.2"/>
    <row r="1309" s="163" customFormat="1" x14ac:dyDescent="0.2"/>
    <row r="1310" s="163" customFormat="1" x14ac:dyDescent="0.2"/>
    <row r="1311" s="163" customFormat="1" x14ac:dyDescent="0.2"/>
    <row r="1312" s="163" customFormat="1" x14ac:dyDescent="0.2"/>
    <row r="1313" s="163" customFormat="1" x14ac:dyDescent="0.2"/>
    <row r="1314" s="163" customFormat="1" x14ac:dyDescent="0.2"/>
    <row r="1315" s="163" customFormat="1" x14ac:dyDescent="0.2"/>
    <row r="1316" s="163" customFormat="1" x14ac:dyDescent="0.2"/>
    <row r="1317" s="163" customFormat="1" x14ac:dyDescent="0.2"/>
    <row r="1318" s="163" customFormat="1" x14ac:dyDescent="0.2"/>
    <row r="1319" s="163" customFormat="1" x14ac:dyDescent="0.2"/>
    <row r="1320" s="163" customFormat="1" x14ac:dyDescent="0.2"/>
    <row r="1321" s="163" customFormat="1" x14ac:dyDescent="0.2"/>
    <row r="1322" s="163" customFormat="1" x14ac:dyDescent="0.2"/>
    <row r="1323" s="163" customFormat="1" x14ac:dyDescent="0.2"/>
    <row r="1324" s="163" customFormat="1" x14ac:dyDescent="0.2"/>
    <row r="1325" s="163" customFormat="1" x14ac:dyDescent="0.2"/>
    <row r="1326" s="163" customFormat="1" x14ac:dyDescent="0.2"/>
    <row r="1327" s="163" customFormat="1" x14ac:dyDescent="0.2"/>
    <row r="1328" s="163" customFormat="1" x14ac:dyDescent="0.2"/>
    <row r="1329" s="163" customFormat="1" x14ac:dyDescent="0.2"/>
    <row r="1330" s="163" customFormat="1" x14ac:dyDescent="0.2"/>
    <row r="1331" s="163" customFormat="1" x14ac:dyDescent="0.2"/>
    <row r="1332" s="163" customFormat="1" x14ac:dyDescent="0.2"/>
    <row r="1333" s="163" customFormat="1" x14ac:dyDescent="0.2"/>
    <row r="1334" s="163" customFormat="1" x14ac:dyDescent="0.2"/>
    <row r="1335" s="163" customFormat="1" x14ac:dyDescent="0.2"/>
    <row r="1336" s="163" customFormat="1" x14ac:dyDescent="0.2"/>
    <row r="1337" s="163" customFormat="1" x14ac:dyDescent="0.2"/>
    <row r="1338" s="163" customFormat="1" x14ac:dyDescent="0.2"/>
    <row r="1339" s="163" customFormat="1" x14ac:dyDescent="0.2"/>
    <row r="1340" s="163" customFormat="1" x14ac:dyDescent="0.2"/>
    <row r="1341" s="163" customFormat="1" x14ac:dyDescent="0.2"/>
    <row r="1342" s="163" customFormat="1" x14ac:dyDescent="0.2"/>
    <row r="1343" s="163" customFormat="1" x14ac:dyDescent="0.2"/>
    <row r="1344" s="163" customFormat="1" x14ac:dyDescent="0.2"/>
    <row r="1345" s="163" customFormat="1" x14ac:dyDescent="0.2"/>
    <row r="1346" s="163" customFormat="1" x14ac:dyDescent="0.2"/>
    <row r="1347" s="163" customFormat="1" x14ac:dyDescent="0.2"/>
    <row r="1348" s="163" customFormat="1" x14ac:dyDescent="0.2"/>
    <row r="1349" s="163" customFormat="1" x14ac:dyDescent="0.2"/>
    <row r="1350" s="163" customFormat="1" x14ac:dyDescent="0.2"/>
    <row r="1351" s="163" customFormat="1" x14ac:dyDescent="0.2"/>
    <row r="1352" s="163" customFormat="1" x14ac:dyDescent="0.2"/>
    <row r="1353" s="163" customFormat="1" x14ac:dyDescent="0.2"/>
    <row r="1354" s="163" customFormat="1" x14ac:dyDescent="0.2"/>
    <row r="1355" s="163" customFormat="1" x14ac:dyDescent="0.2"/>
    <row r="1356" s="163" customFormat="1" x14ac:dyDescent="0.2"/>
    <row r="1357" s="163" customFormat="1" x14ac:dyDescent="0.2"/>
    <row r="1358" s="163" customFormat="1" x14ac:dyDescent="0.2"/>
    <row r="1359" s="163" customFormat="1" x14ac:dyDescent="0.2"/>
    <row r="1360" s="163" customFormat="1" x14ac:dyDescent="0.2"/>
    <row r="1361" s="163" customFormat="1" x14ac:dyDescent="0.2"/>
    <row r="1362" s="163" customFormat="1" x14ac:dyDescent="0.2"/>
    <row r="1363" s="163" customFormat="1" x14ac:dyDescent="0.2"/>
    <row r="1364" s="163" customFormat="1" x14ac:dyDescent="0.2"/>
    <row r="1365" s="163" customFormat="1" x14ac:dyDescent="0.2"/>
    <row r="1366" s="163" customFormat="1" x14ac:dyDescent="0.2"/>
    <row r="1367" s="163" customFormat="1" x14ac:dyDescent="0.2"/>
    <row r="1368" s="163" customFormat="1" x14ac:dyDescent="0.2"/>
    <row r="1369" s="163" customFormat="1" x14ac:dyDescent="0.2"/>
    <row r="1370" s="163" customFormat="1" x14ac:dyDescent="0.2"/>
    <row r="1371" s="163" customFormat="1" x14ac:dyDescent="0.2"/>
    <row r="1372" s="163" customFormat="1" x14ac:dyDescent="0.2"/>
    <row r="1373" s="163" customFormat="1" x14ac:dyDescent="0.2"/>
    <row r="1374" s="163" customFormat="1" x14ac:dyDescent="0.2"/>
    <row r="1375" s="163" customFormat="1" x14ac:dyDescent="0.2"/>
    <row r="1376" s="163" customFormat="1" x14ac:dyDescent="0.2"/>
    <row r="1377" s="163" customFormat="1" x14ac:dyDescent="0.2"/>
    <row r="1378" s="163" customFormat="1" x14ac:dyDescent="0.2"/>
    <row r="1379" s="163" customFormat="1" x14ac:dyDescent="0.2"/>
    <row r="1380" s="163" customFormat="1" x14ac:dyDescent="0.2"/>
    <row r="1381" s="163" customFormat="1" x14ac:dyDescent="0.2"/>
    <row r="1382" s="163" customFormat="1" x14ac:dyDescent="0.2"/>
    <row r="1383" s="163" customFormat="1" x14ac:dyDescent="0.2"/>
    <row r="1384" s="163" customFormat="1" x14ac:dyDescent="0.2"/>
    <row r="1385" s="163" customFormat="1" x14ac:dyDescent="0.2"/>
    <row r="1386" s="163" customFormat="1" x14ac:dyDescent="0.2"/>
    <row r="1387" s="163" customFormat="1" x14ac:dyDescent="0.2"/>
    <row r="1388" s="163" customFormat="1" x14ac:dyDescent="0.2"/>
    <row r="1389" s="163" customFormat="1" x14ac:dyDescent="0.2"/>
    <row r="1390" s="163" customFormat="1" x14ac:dyDescent="0.2"/>
    <row r="1391" s="163" customFormat="1" x14ac:dyDescent="0.2"/>
    <row r="1392" s="163" customFormat="1" x14ac:dyDescent="0.2"/>
    <row r="1393" s="163" customFormat="1" x14ac:dyDescent="0.2"/>
    <row r="1394" s="163" customFormat="1" x14ac:dyDescent="0.2"/>
    <row r="1395" s="163" customFormat="1" x14ac:dyDescent="0.2"/>
    <row r="1396" s="163" customFormat="1" x14ac:dyDescent="0.2"/>
    <row r="1397" s="163" customFormat="1" x14ac:dyDescent="0.2"/>
    <row r="1398" s="163" customFormat="1" x14ac:dyDescent="0.2"/>
    <row r="1399" s="163" customFormat="1" x14ac:dyDescent="0.2"/>
    <row r="1400" s="163" customFormat="1" x14ac:dyDescent="0.2"/>
    <row r="1401" s="163" customFormat="1" x14ac:dyDescent="0.2"/>
    <row r="1402" s="163" customFormat="1" x14ac:dyDescent="0.2"/>
    <row r="1403" s="163" customFormat="1" x14ac:dyDescent="0.2"/>
    <row r="1404" s="163" customFormat="1" x14ac:dyDescent="0.2"/>
    <row r="1405" s="163" customFormat="1" x14ac:dyDescent="0.2"/>
    <row r="1406" s="163" customFormat="1" x14ac:dyDescent="0.2"/>
    <row r="1407" s="163" customFormat="1" x14ac:dyDescent="0.2"/>
    <row r="1408" s="163" customFormat="1" x14ac:dyDescent="0.2"/>
    <row r="1409" s="163" customFormat="1" x14ac:dyDescent="0.2"/>
    <row r="1410" s="163" customFormat="1" x14ac:dyDescent="0.2"/>
    <row r="1411" s="163" customFormat="1" x14ac:dyDescent="0.2"/>
    <row r="1412" s="163" customFormat="1" x14ac:dyDescent="0.2"/>
    <row r="1413" s="163" customFormat="1" x14ac:dyDescent="0.2"/>
    <row r="1414" s="163" customFormat="1" x14ac:dyDescent="0.2"/>
    <row r="1415" s="163" customFormat="1" x14ac:dyDescent="0.2"/>
    <row r="1416" s="163" customFormat="1" x14ac:dyDescent="0.2"/>
    <row r="1417" s="163" customFormat="1" x14ac:dyDescent="0.2"/>
    <row r="1418" s="163" customFormat="1" x14ac:dyDescent="0.2"/>
    <row r="1419" s="163" customFormat="1" x14ac:dyDescent="0.2"/>
    <row r="1420" s="163" customFormat="1" x14ac:dyDescent="0.2"/>
    <row r="1421" s="163" customFormat="1" x14ac:dyDescent="0.2"/>
    <row r="1422" s="163" customFormat="1" x14ac:dyDescent="0.2"/>
    <row r="1423" s="163" customFormat="1" x14ac:dyDescent="0.2"/>
    <row r="1424" s="163" customFormat="1" x14ac:dyDescent="0.2"/>
    <row r="1425" s="163" customFormat="1" x14ac:dyDescent="0.2"/>
    <row r="1426" s="163" customFormat="1" x14ac:dyDescent="0.2"/>
    <row r="1427" s="163" customFormat="1" x14ac:dyDescent="0.2"/>
    <row r="1428" s="163" customFormat="1" x14ac:dyDescent="0.2"/>
    <row r="1429" s="163" customFormat="1" x14ac:dyDescent="0.2"/>
    <row r="1430" s="163" customFormat="1" x14ac:dyDescent="0.2"/>
    <row r="1431" s="163" customFormat="1" x14ac:dyDescent="0.2"/>
    <row r="1432" s="163" customFormat="1" x14ac:dyDescent="0.2"/>
    <row r="1433" s="163" customFormat="1" x14ac:dyDescent="0.2"/>
    <row r="1434" s="163" customFormat="1" x14ac:dyDescent="0.2"/>
    <row r="1435" s="163" customFormat="1" x14ac:dyDescent="0.2"/>
    <row r="1436" s="163" customFormat="1" x14ac:dyDescent="0.2"/>
    <row r="1437" s="163" customFormat="1" x14ac:dyDescent="0.2"/>
    <row r="1438" s="163" customFormat="1" x14ac:dyDescent="0.2"/>
    <row r="1439" s="163" customFormat="1" x14ac:dyDescent="0.2"/>
    <row r="1440" s="163" customFormat="1" x14ac:dyDescent="0.2"/>
    <row r="1441" s="163" customFormat="1" x14ac:dyDescent="0.2"/>
    <row r="1442" s="163" customFormat="1" x14ac:dyDescent="0.2"/>
    <row r="1443" s="163" customFormat="1" x14ac:dyDescent="0.2"/>
    <row r="1444" s="163" customFormat="1" x14ac:dyDescent="0.2"/>
    <row r="1445" s="163" customFormat="1" x14ac:dyDescent="0.2"/>
    <row r="1446" s="163" customFormat="1" x14ac:dyDescent="0.2"/>
    <row r="1447" s="163" customFormat="1" x14ac:dyDescent="0.2"/>
    <row r="1448" s="163" customFormat="1" x14ac:dyDescent="0.2"/>
    <row r="1449" s="163" customFormat="1" x14ac:dyDescent="0.2"/>
    <row r="1450" s="163" customFormat="1" x14ac:dyDescent="0.2"/>
    <row r="1451" s="163" customFormat="1" x14ac:dyDescent="0.2"/>
    <row r="1452" s="163" customFormat="1" x14ac:dyDescent="0.2"/>
    <row r="1453" s="163" customFormat="1" x14ac:dyDescent="0.2"/>
    <row r="1454" s="163" customFormat="1" x14ac:dyDescent="0.2"/>
    <row r="1455" s="163" customFormat="1" x14ac:dyDescent="0.2"/>
    <row r="1456" s="163" customFormat="1" x14ac:dyDescent="0.2"/>
    <row r="1457" s="163" customFormat="1" x14ac:dyDescent="0.2"/>
    <row r="1458" s="163" customFormat="1" x14ac:dyDescent="0.2"/>
    <row r="1459" s="163" customFormat="1" x14ac:dyDescent="0.2"/>
    <row r="1460" s="163" customFormat="1" x14ac:dyDescent="0.2"/>
    <row r="1461" s="163" customFormat="1" x14ac:dyDescent="0.2"/>
    <row r="1462" s="163" customFormat="1" x14ac:dyDescent="0.2"/>
    <row r="1463" s="163" customFormat="1" x14ac:dyDescent="0.2"/>
    <row r="1464" s="163" customFormat="1" x14ac:dyDescent="0.2"/>
    <row r="1465" s="163" customFormat="1" x14ac:dyDescent="0.2"/>
    <row r="1466" s="163" customFormat="1" x14ac:dyDescent="0.2"/>
    <row r="1467" s="163" customFormat="1" x14ac:dyDescent="0.2"/>
    <row r="1468" s="163" customFormat="1" x14ac:dyDescent="0.2"/>
    <row r="1469" s="163" customFormat="1" x14ac:dyDescent="0.2"/>
    <row r="1470" s="163" customFormat="1" x14ac:dyDescent="0.2"/>
    <row r="1471" s="163" customFormat="1" x14ac:dyDescent="0.2"/>
    <row r="1472" s="163" customFormat="1" x14ac:dyDescent="0.2"/>
    <row r="1473" s="163" customFormat="1" x14ac:dyDescent="0.2"/>
    <row r="1474" s="163" customFormat="1" x14ac:dyDescent="0.2"/>
    <row r="1475" s="163" customFormat="1" x14ac:dyDescent="0.2"/>
    <row r="1476" s="163" customFormat="1" x14ac:dyDescent="0.2"/>
    <row r="1477" s="163" customFormat="1" x14ac:dyDescent="0.2"/>
    <row r="1478" s="163" customFormat="1" x14ac:dyDescent="0.2"/>
    <row r="1479" s="163" customFormat="1" x14ac:dyDescent="0.2"/>
    <row r="1480" s="163" customFormat="1" x14ac:dyDescent="0.2"/>
    <row r="1481" s="163" customFormat="1" x14ac:dyDescent="0.2"/>
    <row r="1482" s="163" customFormat="1" x14ac:dyDescent="0.2"/>
    <row r="1483" s="163" customFormat="1" x14ac:dyDescent="0.2"/>
    <row r="1484" s="163" customFormat="1" x14ac:dyDescent="0.2"/>
    <row r="1485" s="163" customFormat="1" x14ac:dyDescent="0.2"/>
    <row r="1486" s="163" customFormat="1" x14ac:dyDescent="0.2"/>
    <row r="1487" s="163" customFormat="1" x14ac:dyDescent="0.2"/>
    <row r="1488" s="163" customFormat="1" x14ac:dyDescent="0.2"/>
    <row r="1489" s="163" customFormat="1" x14ac:dyDescent="0.2"/>
    <row r="1490" s="163" customFormat="1" x14ac:dyDescent="0.2"/>
    <row r="1491" s="163" customFormat="1" x14ac:dyDescent="0.2"/>
    <row r="1492" s="163" customFormat="1" x14ac:dyDescent="0.2"/>
    <row r="1493" s="163" customFormat="1" x14ac:dyDescent="0.2"/>
    <row r="1494" s="163" customFormat="1" x14ac:dyDescent="0.2"/>
    <row r="1495" s="163" customFormat="1" x14ac:dyDescent="0.2"/>
    <row r="1496" s="163" customFormat="1" x14ac:dyDescent="0.2"/>
    <row r="1497" s="163" customFormat="1" x14ac:dyDescent="0.2"/>
    <row r="1498" s="163" customFormat="1" x14ac:dyDescent="0.2"/>
    <row r="1499" s="163" customFormat="1" x14ac:dyDescent="0.2"/>
    <row r="1500" s="163" customFormat="1" x14ac:dyDescent="0.2"/>
    <row r="1501" s="163" customFormat="1" x14ac:dyDescent="0.2"/>
    <row r="1502" s="163" customFormat="1" x14ac:dyDescent="0.2"/>
    <row r="1503" s="163" customFormat="1" x14ac:dyDescent="0.2"/>
    <row r="1504" s="163" customFormat="1" x14ac:dyDescent="0.2"/>
    <row r="1505" s="163" customFormat="1" x14ac:dyDescent="0.2"/>
    <row r="1506" s="163" customFormat="1" x14ac:dyDescent="0.2"/>
    <row r="1507" s="163" customFormat="1" x14ac:dyDescent="0.2"/>
    <row r="1508" s="163" customFormat="1" x14ac:dyDescent="0.2"/>
    <row r="1509" s="163" customFormat="1" x14ac:dyDescent="0.2"/>
    <row r="1510" s="163" customFormat="1" x14ac:dyDescent="0.2"/>
    <row r="1511" s="163" customFormat="1" x14ac:dyDescent="0.2"/>
    <row r="1512" s="163" customFormat="1" x14ac:dyDescent="0.2"/>
    <row r="1513" s="163" customFormat="1" x14ac:dyDescent="0.2"/>
    <row r="1514" s="163" customFormat="1" x14ac:dyDescent="0.2"/>
    <row r="1515" s="163" customFormat="1" x14ac:dyDescent="0.2"/>
    <row r="1516" s="163" customFormat="1" x14ac:dyDescent="0.2"/>
    <row r="1517" s="163" customFormat="1" x14ac:dyDescent="0.2"/>
    <row r="1518" s="163" customFormat="1" x14ac:dyDescent="0.2"/>
    <row r="1519" s="163" customFormat="1" x14ac:dyDescent="0.2"/>
    <row r="1520" s="163" customFormat="1" x14ac:dyDescent="0.2"/>
    <row r="1521" s="163" customFormat="1" x14ac:dyDescent="0.2"/>
    <row r="1522" s="163" customFormat="1" x14ac:dyDescent="0.2"/>
    <row r="1523" s="163" customFormat="1" x14ac:dyDescent="0.2"/>
    <row r="1524" s="163" customFormat="1" x14ac:dyDescent="0.2"/>
    <row r="1525" s="163" customFormat="1" x14ac:dyDescent="0.2"/>
    <row r="1526" s="163" customFormat="1" x14ac:dyDescent="0.2"/>
    <row r="1527" s="163" customFormat="1" x14ac:dyDescent="0.2"/>
    <row r="1528" s="163" customFormat="1" x14ac:dyDescent="0.2"/>
    <row r="1529" s="163" customFormat="1" x14ac:dyDescent="0.2"/>
    <row r="1530" s="163" customFormat="1" x14ac:dyDescent="0.2"/>
    <row r="1531" s="163" customFormat="1" x14ac:dyDescent="0.2"/>
    <row r="1532" s="163" customFormat="1" x14ac:dyDescent="0.2"/>
    <row r="1533" s="163" customFormat="1" x14ac:dyDescent="0.2"/>
    <row r="1534" s="163" customFormat="1" x14ac:dyDescent="0.2"/>
    <row r="1535" s="163" customFormat="1" x14ac:dyDescent="0.2"/>
    <row r="1536" s="163" customFormat="1" x14ac:dyDescent="0.2"/>
    <row r="1537" s="163" customFormat="1" x14ac:dyDescent="0.2"/>
    <row r="1538" s="163" customFormat="1" x14ac:dyDescent="0.2"/>
    <row r="1539" s="163" customFormat="1" x14ac:dyDescent="0.2"/>
    <row r="1540" s="163" customFormat="1" x14ac:dyDescent="0.2"/>
    <row r="1541" s="163" customFormat="1" x14ac:dyDescent="0.2"/>
    <row r="1542" s="163" customFormat="1" x14ac:dyDescent="0.2"/>
    <row r="1543" s="163" customFormat="1" x14ac:dyDescent="0.2"/>
    <row r="1544" s="163" customFormat="1" x14ac:dyDescent="0.2"/>
    <row r="1545" s="163" customFormat="1" x14ac:dyDescent="0.2"/>
    <row r="1546" s="163" customFormat="1" x14ac:dyDescent="0.2"/>
    <row r="1547" s="163" customFormat="1" x14ac:dyDescent="0.2"/>
    <row r="1548" s="163" customFormat="1" x14ac:dyDescent="0.2"/>
    <row r="1549" s="163" customFormat="1" x14ac:dyDescent="0.2"/>
    <row r="1550" s="163" customFormat="1" x14ac:dyDescent="0.2"/>
    <row r="1551" s="163" customFormat="1" x14ac:dyDescent="0.2"/>
    <row r="1552" s="163" customFormat="1" x14ac:dyDescent="0.2"/>
    <row r="1553" s="163" customFormat="1" x14ac:dyDescent="0.2"/>
    <row r="1554" s="163" customFormat="1" x14ac:dyDescent="0.2"/>
    <row r="1555" s="163" customFormat="1" x14ac:dyDescent="0.2"/>
    <row r="1556" s="163" customFormat="1" x14ac:dyDescent="0.2"/>
    <row r="1557" s="163" customFormat="1" x14ac:dyDescent="0.2"/>
    <row r="1558" s="163" customFormat="1" x14ac:dyDescent="0.2"/>
    <row r="1559" s="163" customFormat="1" x14ac:dyDescent="0.2"/>
    <row r="1560" s="163" customFormat="1" x14ac:dyDescent="0.2"/>
    <row r="1561" s="163" customFormat="1" x14ac:dyDescent="0.2"/>
    <row r="1562" s="163" customFormat="1" x14ac:dyDescent="0.2"/>
    <row r="1563" s="163" customFormat="1" x14ac:dyDescent="0.2"/>
    <row r="1564" s="163" customFormat="1" x14ac:dyDescent="0.2"/>
    <row r="1565" s="163" customFormat="1" x14ac:dyDescent="0.2"/>
    <row r="1566" s="163" customFormat="1" x14ac:dyDescent="0.2"/>
    <row r="1567" s="163" customFormat="1" x14ac:dyDescent="0.2"/>
    <row r="1568" s="163" customFormat="1" x14ac:dyDescent="0.2"/>
    <row r="1569" s="163" customFormat="1" x14ac:dyDescent="0.2"/>
    <row r="1570" s="163" customFormat="1" x14ac:dyDescent="0.2"/>
    <row r="1571" s="163" customFormat="1" x14ac:dyDescent="0.2"/>
    <row r="1572" s="163" customFormat="1" x14ac:dyDescent="0.2"/>
    <row r="1573" s="163" customFormat="1" x14ac:dyDescent="0.2"/>
    <row r="1574" s="163" customFormat="1" x14ac:dyDescent="0.2"/>
    <row r="1575" s="163" customFormat="1" x14ac:dyDescent="0.2"/>
    <row r="1576" s="163" customFormat="1" x14ac:dyDescent="0.2"/>
    <row r="1577" s="163" customFormat="1" x14ac:dyDescent="0.2"/>
    <row r="1578" s="163" customFormat="1" x14ac:dyDescent="0.2"/>
    <row r="1579" s="163" customFormat="1" x14ac:dyDescent="0.2"/>
    <row r="1580" s="163" customFormat="1" x14ac:dyDescent="0.2"/>
    <row r="1581" s="163" customFormat="1" x14ac:dyDescent="0.2"/>
    <row r="1582" s="163" customFormat="1" x14ac:dyDescent="0.2"/>
    <row r="1583" s="163" customFormat="1" x14ac:dyDescent="0.2"/>
    <row r="1584" s="163" customFormat="1" x14ac:dyDescent="0.2"/>
    <row r="1585" s="163" customFormat="1" x14ac:dyDescent="0.2"/>
    <row r="1586" s="163" customFormat="1" x14ac:dyDescent="0.2"/>
    <row r="1587" s="163" customFormat="1" x14ac:dyDescent="0.2"/>
    <row r="1588" s="163" customFormat="1" x14ac:dyDescent="0.2"/>
    <row r="1589" s="163" customFormat="1" x14ac:dyDescent="0.2"/>
    <row r="1590" s="163" customFormat="1" x14ac:dyDescent="0.2"/>
    <row r="1591" s="163" customFormat="1" x14ac:dyDescent="0.2"/>
    <row r="1592" s="163" customFormat="1" x14ac:dyDescent="0.2"/>
    <row r="1593" s="163" customFormat="1" x14ac:dyDescent="0.2"/>
    <row r="1594" s="163" customFormat="1" x14ac:dyDescent="0.2"/>
    <row r="1595" s="163" customFormat="1" x14ac:dyDescent="0.2"/>
    <row r="1596" s="163" customFormat="1" x14ac:dyDescent="0.2"/>
    <row r="1597" s="163" customFormat="1" x14ac:dyDescent="0.2"/>
    <row r="1598" s="163" customFormat="1" x14ac:dyDescent="0.2"/>
    <row r="1599" s="163" customFormat="1" x14ac:dyDescent="0.2"/>
    <row r="1600" s="163" customFormat="1" x14ac:dyDescent="0.2"/>
    <row r="1601" s="163" customFormat="1" x14ac:dyDescent="0.2"/>
    <row r="1602" s="163" customFormat="1" x14ac:dyDescent="0.2"/>
    <row r="1603" s="163" customFormat="1" x14ac:dyDescent="0.2"/>
    <row r="1604" s="163" customFormat="1" x14ac:dyDescent="0.2"/>
    <row r="1605" s="163" customFormat="1" x14ac:dyDescent="0.2"/>
    <row r="1606" s="163" customFormat="1" x14ac:dyDescent="0.2"/>
    <row r="1607" s="163" customFormat="1" x14ac:dyDescent="0.2"/>
    <row r="1608" s="163" customFormat="1" x14ac:dyDescent="0.2"/>
    <row r="1609" s="163" customFormat="1" x14ac:dyDescent="0.2"/>
    <row r="1610" s="163" customFormat="1" x14ac:dyDescent="0.2"/>
    <row r="1611" s="163" customFormat="1" x14ac:dyDescent="0.2"/>
    <row r="1612" s="163" customFormat="1" x14ac:dyDescent="0.2"/>
    <row r="1613" s="163" customFormat="1" x14ac:dyDescent="0.2"/>
    <row r="1614" s="163" customFormat="1" x14ac:dyDescent="0.2"/>
    <row r="1615" s="163" customFormat="1" x14ac:dyDescent="0.2"/>
    <row r="1616" s="163" customFormat="1" x14ac:dyDescent="0.2"/>
    <row r="1617" s="163" customFormat="1" x14ac:dyDescent="0.2"/>
    <row r="1618" s="163" customFormat="1" x14ac:dyDescent="0.2"/>
    <row r="1619" s="163" customFormat="1" x14ac:dyDescent="0.2"/>
    <row r="1620" s="163" customFormat="1" x14ac:dyDescent="0.2"/>
    <row r="1621" s="163" customFormat="1" x14ac:dyDescent="0.2"/>
    <row r="1622" s="163" customFormat="1" x14ac:dyDescent="0.2"/>
    <row r="1623" s="163" customFormat="1" x14ac:dyDescent="0.2"/>
    <row r="1624" s="163" customFormat="1" x14ac:dyDescent="0.2"/>
    <row r="1625" s="163" customFormat="1" x14ac:dyDescent="0.2"/>
    <row r="1626" s="163" customFormat="1" x14ac:dyDescent="0.2"/>
    <row r="1627" s="163" customFormat="1" x14ac:dyDescent="0.2"/>
    <row r="1628" s="163" customFormat="1" x14ac:dyDescent="0.2"/>
    <row r="1629" s="163" customFormat="1" x14ac:dyDescent="0.2"/>
    <row r="1630" s="163" customFormat="1" x14ac:dyDescent="0.2"/>
    <row r="1631" s="163" customFormat="1" x14ac:dyDescent="0.2"/>
    <row r="1632" s="163" customFormat="1" x14ac:dyDescent="0.2"/>
    <row r="1633" s="163" customFormat="1" x14ac:dyDescent="0.2"/>
    <row r="1634" s="163" customFormat="1" x14ac:dyDescent="0.2"/>
    <row r="1635" s="163" customFormat="1" x14ac:dyDescent="0.2"/>
    <row r="1636" s="163" customFormat="1" x14ac:dyDescent="0.2"/>
    <row r="1637" s="163" customFormat="1" x14ac:dyDescent="0.2"/>
    <row r="1638" s="163" customFormat="1" x14ac:dyDescent="0.2"/>
    <row r="1639" s="163" customFormat="1" x14ac:dyDescent="0.2"/>
    <row r="1640" s="163" customFormat="1" x14ac:dyDescent="0.2"/>
    <row r="1641" s="163" customFormat="1" x14ac:dyDescent="0.2"/>
    <row r="1642" s="163" customFormat="1" x14ac:dyDescent="0.2"/>
    <row r="1643" s="163" customFormat="1" x14ac:dyDescent="0.2"/>
    <row r="1644" s="163" customFormat="1" x14ac:dyDescent="0.2"/>
    <row r="1645" s="163" customFormat="1" x14ac:dyDescent="0.2"/>
    <row r="1646" s="163" customFormat="1" x14ac:dyDescent="0.2"/>
    <row r="1647" s="163" customFormat="1" x14ac:dyDescent="0.2"/>
    <row r="1648" s="163" customFormat="1" x14ac:dyDescent="0.2"/>
    <row r="1649" s="163" customFormat="1" x14ac:dyDescent="0.2"/>
    <row r="1650" s="163" customFormat="1" x14ac:dyDescent="0.2"/>
    <row r="1651" s="163" customFormat="1" x14ac:dyDescent="0.2"/>
    <row r="1652" s="163" customFormat="1" x14ac:dyDescent="0.2"/>
    <row r="1653" s="163" customFormat="1" x14ac:dyDescent="0.2"/>
    <row r="1654" s="163" customFormat="1" x14ac:dyDescent="0.2"/>
    <row r="1655" s="163" customFormat="1" x14ac:dyDescent="0.2"/>
    <row r="1656" s="163" customFormat="1" x14ac:dyDescent="0.2"/>
    <row r="1657" s="163" customFormat="1" x14ac:dyDescent="0.2"/>
    <row r="1658" s="163" customFormat="1" x14ac:dyDescent="0.2"/>
    <row r="1659" s="163" customFormat="1" x14ac:dyDescent="0.2"/>
    <row r="1660" s="163" customFormat="1" x14ac:dyDescent="0.2"/>
    <row r="1661" s="163" customFormat="1" x14ac:dyDescent="0.2"/>
    <row r="1662" s="163" customFormat="1" x14ac:dyDescent="0.2"/>
    <row r="1663" s="163" customFormat="1" x14ac:dyDescent="0.2"/>
    <row r="1664" s="163" customFormat="1" x14ac:dyDescent="0.2"/>
    <row r="1665" s="163" customFormat="1" x14ac:dyDescent="0.2"/>
    <row r="1666" s="163" customFormat="1" x14ac:dyDescent="0.2"/>
    <row r="1667" s="163" customFormat="1" x14ac:dyDescent="0.2"/>
    <row r="1668" s="163" customFormat="1" x14ac:dyDescent="0.2"/>
    <row r="1669" s="163" customFormat="1" x14ac:dyDescent="0.2"/>
    <row r="1670" s="163" customFormat="1" x14ac:dyDescent="0.2"/>
    <row r="1671" s="163" customFormat="1" x14ac:dyDescent="0.2"/>
    <row r="1672" s="163" customFormat="1" x14ac:dyDescent="0.2"/>
    <row r="1673" s="163" customFormat="1" x14ac:dyDescent="0.2"/>
    <row r="1674" s="163" customFormat="1" x14ac:dyDescent="0.2"/>
    <row r="1675" s="163" customFormat="1" x14ac:dyDescent="0.2"/>
    <row r="1676" s="163" customFormat="1" x14ac:dyDescent="0.2"/>
    <row r="1677" s="163" customFormat="1" x14ac:dyDescent="0.2"/>
    <row r="1678" s="163" customFormat="1" x14ac:dyDescent="0.2"/>
    <row r="1679" s="163" customFormat="1" x14ac:dyDescent="0.2"/>
    <row r="1680" s="163" customFormat="1" x14ac:dyDescent="0.2"/>
    <row r="1681" s="163" customFormat="1" x14ac:dyDescent="0.2"/>
    <row r="1682" s="163" customFormat="1" x14ac:dyDescent="0.2"/>
    <row r="1683" s="163" customFormat="1" x14ac:dyDescent="0.2"/>
    <row r="1684" s="163" customFormat="1" x14ac:dyDescent="0.2"/>
    <row r="1685" s="163" customFormat="1" x14ac:dyDescent="0.2"/>
    <row r="1686" s="163" customFormat="1" x14ac:dyDescent="0.2"/>
    <row r="1687" s="163" customFormat="1" x14ac:dyDescent="0.2"/>
    <row r="1688" s="163" customFormat="1" x14ac:dyDescent="0.2"/>
    <row r="1689" s="163" customFormat="1" x14ac:dyDescent="0.2"/>
    <row r="1690" s="163" customFormat="1" x14ac:dyDescent="0.2"/>
    <row r="1691" s="163" customFormat="1" x14ac:dyDescent="0.2"/>
    <row r="1692" s="163" customFormat="1" x14ac:dyDescent="0.2"/>
    <row r="1693" s="163" customFormat="1" x14ac:dyDescent="0.2"/>
    <row r="1694" s="163" customFormat="1" x14ac:dyDescent="0.2"/>
    <row r="1695" s="163" customFormat="1" x14ac:dyDescent="0.2"/>
    <row r="1696" s="163" customFormat="1" x14ac:dyDescent="0.2"/>
    <row r="1697" spans="1:214" s="163" customFormat="1" x14ac:dyDescent="0.2"/>
    <row r="1698" spans="1:214" s="163" customFormat="1" x14ac:dyDescent="0.2"/>
    <row r="1699" spans="1:214" s="163" customFormat="1" x14ac:dyDescent="0.2"/>
    <row r="1700" spans="1:214" s="163" customFormat="1" x14ac:dyDescent="0.2"/>
    <row r="1701" spans="1:214" s="163" customFormat="1" x14ac:dyDescent="0.2"/>
    <row r="1702" spans="1:214" s="163" customFormat="1" x14ac:dyDescent="0.2"/>
    <row r="1703" spans="1:214" s="163" customFormat="1" x14ac:dyDescent="0.2">
      <c r="A1703" s="2"/>
      <c r="B1703" s="2"/>
      <c r="C1703" s="2"/>
      <c r="D1703" s="2"/>
      <c r="E1703" s="2"/>
      <c r="F1703" s="2"/>
      <c r="G1703" s="2"/>
      <c r="H1703" s="2"/>
      <c r="I1703" s="2"/>
      <c r="J1703" s="2"/>
      <c r="K1703" s="2"/>
      <c r="L1703" s="2"/>
      <c r="M1703" s="2"/>
      <c r="N1703" s="2"/>
      <c r="O1703" s="2"/>
      <c r="P1703" s="2"/>
      <c r="Q1703" s="2"/>
      <c r="R1703" s="2"/>
      <c r="S1703" s="2"/>
      <c r="T1703" s="2"/>
      <c r="U1703" s="2"/>
      <c r="V1703" s="2"/>
      <c r="W1703" s="2"/>
      <c r="X1703" s="2"/>
    </row>
    <row r="1704" spans="1:214" x14ac:dyDescent="0.2">
      <c r="Y1704" s="163"/>
      <c r="Z1704" s="163"/>
      <c r="AA1704" s="163"/>
      <c r="AB1704" s="163"/>
      <c r="AC1704" s="163"/>
      <c r="AD1704" s="163"/>
      <c r="AE1704" s="163"/>
      <c r="AF1704" s="163"/>
      <c r="AG1704" s="163"/>
      <c r="AH1704" s="163"/>
      <c r="AI1704" s="163"/>
      <c r="AJ1704" s="163"/>
      <c r="AK1704" s="163"/>
      <c r="AL1704" s="163"/>
      <c r="AM1704" s="163"/>
      <c r="AN1704" s="163"/>
      <c r="AO1704" s="163"/>
      <c r="AP1704" s="163"/>
      <c r="AQ1704" s="163"/>
      <c r="AR1704" s="163"/>
      <c r="AS1704" s="163"/>
      <c r="AT1704" s="163"/>
      <c r="AU1704" s="163"/>
      <c r="AV1704" s="163"/>
      <c r="AW1704" s="163"/>
      <c r="AX1704" s="163"/>
      <c r="AY1704" s="163"/>
      <c r="AZ1704" s="163"/>
      <c r="BA1704" s="163"/>
      <c r="BB1704" s="163"/>
      <c r="BC1704" s="163"/>
      <c r="BD1704" s="163"/>
      <c r="BE1704" s="163"/>
      <c r="BF1704" s="163"/>
      <c r="BG1704" s="163"/>
      <c r="BH1704" s="163"/>
      <c r="BI1704" s="163"/>
      <c r="BJ1704" s="163"/>
      <c r="BK1704" s="163"/>
      <c r="BL1704" s="163"/>
      <c r="BM1704" s="163"/>
      <c r="BN1704" s="163"/>
      <c r="BO1704" s="163"/>
      <c r="BP1704" s="163"/>
      <c r="BQ1704" s="163"/>
      <c r="BR1704" s="163"/>
      <c r="BS1704" s="163"/>
      <c r="BT1704" s="163"/>
      <c r="BU1704" s="163"/>
      <c r="BV1704" s="163"/>
      <c r="BW1704" s="163"/>
      <c r="BX1704" s="163"/>
      <c r="BY1704" s="163"/>
      <c r="BZ1704" s="163"/>
      <c r="CA1704" s="163"/>
      <c r="CB1704" s="163"/>
      <c r="CC1704" s="163"/>
      <c r="CD1704" s="163"/>
      <c r="CE1704" s="163"/>
      <c r="CF1704" s="163"/>
      <c r="CG1704" s="163"/>
      <c r="CH1704" s="163"/>
      <c r="CI1704" s="163"/>
      <c r="CJ1704" s="163"/>
      <c r="CK1704" s="163"/>
      <c r="CL1704" s="163"/>
      <c r="CM1704" s="163"/>
      <c r="CN1704" s="163"/>
      <c r="CO1704" s="163"/>
      <c r="CP1704" s="163"/>
      <c r="CQ1704" s="163"/>
      <c r="CR1704" s="163"/>
      <c r="CS1704" s="163"/>
      <c r="CT1704" s="163"/>
      <c r="CU1704" s="163"/>
      <c r="CV1704" s="163"/>
      <c r="CW1704" s="163"/>
      <c r="CX1704" s="163"/>
      <c r="CY1704" s="163"/>
      <c r="CZ1704" s="163"/>
      <c r="DA1704" s="163"/>
      <c r="DB1704" s="163"/>
      <c r="DC1704" s="163"/>
      <c r="DD1704" s="163"/>
      <c r="DE1704" s="163"/>
      <c r="DF1704" s="163"/>
      <c r="DG1704" s="163"/>
      <c r="DH1704" s="163"/>
      <c r="DI1704" s="163"/>
      <c r="DJ1704" s="163"/>
      <c r="DK1704" s="163"/>
      <c r="DL1704" s="163"/>
      <c r="DM1704" s="163"/>
      <c r="DN1704" s="163"/>
      <c r="DO1704" s="163"/>
      <c r="DP1704" s="163"/>
      <c r="DQ1704" s="163"/>
      <c r="DR1704" s="163"/>
      <c r="DS1704" s="163"/>
      <c r="DT1704" s="163"/>
      <c r="DU1704" s="163"/>
      <c r="DV1704" s="163"/>
      <c r="DW1704" s="163"/>
      <c r="DX1704" s="163"/>
      <c r="DY1704" s="163"/>
      <c r="DZ1704" s="163"/>
      <c r="EA1704" s="163"/>
      <c r="EB1704" s="163"/>
      <c r="EC1704" s="163"/>
      <c r="ED1704" s="163"/>
      <c r="EE1704" s="163"/>
      <c r="EF1704" s="163"/>
      <c r="EG1704" s="163"/>
      <c r="EH1704" s="163"/>
      <c r="EI1704" s="163"/>
      <c r="EJ1704" s="163"/>
      <c r="EK1704" s="163"/>
      <c r="EL1704" s="163"/>
      <c r="EM1704" s="163"/>
      <c r="EN1704" s="163"/>
      <c r="EO1704" s="163"/>
      <c r="EP1704" s="163"/>
      <c r="EQ1704" s="163"/>
      <c r="ER1704" s="163"/>
      <c r="ES1704" s="163"/>
      <c r="ET1704" s="163"/>
      <c r="EU1704" s="163"/>
      <c r="EV1704" s="163"/>
      <c r="EW1704" s="163"/>
      <c r="EX1704" s="163"/>
      <c r="EY1704" s="163"/>
      <c r="EZ1704" s="163"/>
      <c r="FA1704" s="163"/>
      <c r="FB1704" s="163"/>
      <c r="FC1704" s="163"/>
      <c r="FD1704" s="163"/>
      <c r="FE1704" s="163"/>
      <c r="FF1704" s="163"/>
      <c r="FG1704" s="163"/>
      <c r="FH1704" s="163"/>
      <c r="FI1704" s="163"/>
      <c r="FJ1704" s="163"/>
      <c r="FK1704" s="163"/>
      <c r="FL1704" s="163"/>
      <c r="FM1704" s="163"/>
      <c r="FN1704" s="163"/>
      <c r="FO1704" s="163"/>
      <c r="FP1704" s="163"/>
      <c r="FQ1704" s="163"/>
      <c r="FR1704" s="163"/>
      <c r="FS1704" s="163"/>
      <c r="FT1704" s="163"/>
      <c r="FU1704" s="163"/>
      <c r="FV1704" s="163"/>
      <c r="FW1704" s="163"/>
      <c r="FX1704" s="163"/>
      <c r="FY1704" s="163"/>
      <c r="FZ1704" s="163"/>
      <c r="GA1704" s="163"/>
      <c r="GB1704" s="163"/>
      <c r="GC1704" s="163"/>
      <c r="GD1704" s="163"/>
      <c r="GE1704" s="163"/>
      <c r="GF1704" s="163"/>
      <c r="GG1704" s="163"/>
      <c r="GH1704" s="163"/>
      <c r="GI1704" s="163"/>
      <c r="GJ1704" s="163"/>
      <c r="GK1704" s="163"/>
      <c r="GL1704" s="163"/>
      <c r="GM1704" s="163"/>
      <c r="GN1704" s="163"/>
      <c r="GO1704" s="163"/>
      <c r="GP1704" s="163"/>
      <c r="GQ1704" s="163"/>
      <c r="GR1704" s="163"/>
      <c r="GS1704" s="163"/>
      <c r="GT1704" s="163"/>
      <c r="GU1704" s="163"/>
      <c r="GV1704" s="163"/>
      <c r="GW1704" s="163"/>
      <c r="GX1704" s="163"/>
      <c r="GY1704" s="163"/>
      <c r="GZ1704" s="163"/>
      <c r="HA1704" s="163"/>
      <c r="HB1704" s="163"/>
      <c r="HC1704" s="163"/>
      <c r="HD1704" s="163"/>
      <c r="HE1704" s="163"/>
      <c r="HF1704" s="163"/>
    </row>
    <row r="1705" spans="1:214" x14ac:dyDescent="0.2">
      <c r="Y1705" s="163"/>
      <c r="Z1705" s="163"/>
      <c r="AA1705" s="163"/>
      <c r="AB1705" s="163"/>
      <c r="AC1705" s="163"/>
      <c r="AD1705" s="163"/>
      <c r="AE1705" s="163"/>
      <c r="AF1705" s="163"/>
      <c r="AG1705" s="163"/>
      <c r="AH1705" s="163"/>
      <c r="AI1705" s="163"/>
      <c r="AJ1705" s="163"/>
      <c r="AK1705" s="163"/>
      <c r="AL1705" s="163"/>
      <c r="AM1705" s="163"/>
      <c r="AN1705" s="163"/>
      <c r="AO1705" s="163"/>
      <c r="AP1705" s="163"/>
      <c r="AQ1705" s="163"/>
      <c r="AR1705" s="163"/>
      <c r="AS1705" s="163"/>
      <c r="AT1705" s="163"/>
      <c r="AU1705" s="163"/>
      <c r="AV1705" s="163"/>
      <c r="AW1705" s="163"/>
      <c r="AX1705" s="163"/>
      <c r="AY1705" s="163"/>
      <c r="AZ1705" s="163"/>
      <c r="BA1705" s="163"/>
      <c r="BB1705" s="163"/>
      <c r="BC1705" s="163"/>
      <c r="BD1705" s="163"/>
      <c r="BE1705" s="163"/>
      <c r="BF1705" s="163"/>
      <c r="BG1705" s="163"/>
      <c r="BH1705" s="163"/>
      <c r="BI1705" s="163"/>
      <c r="BJ1705" s="163"/>
      <c r="BK1705" s="163"/>
      <c r="BL1705" s="163"/>
      <c r="BM1705" s="163"/>
      <c r="BN1705" s="163"/>
      <c r="BO1705" s="163"/>
      <c r="BP1705" s="163"/>
      <c r="BQ1705" s="163"/>
      <c r="BR1705" s="163"/>
      <c r="BS1705" s="163"/>
      <c r="BT1705" s="163"/>
      <c r="BU1705" s="163"/>
      <c r="BV1705" s="163"/>
      <c r="BW1705" s="163"/>
      <c r="BX1705" s="163"/>
      <c r="BY1705" s="163"/>
      <c r="BZ1705" s="163"/>
      <c r="CA1705" s="163"/>
      <c r="CB1705" s="163"/>
      <c r="CC1705" s="163"/>
      <c r="CD1705" s="163"/>
      <c r="CE1705" s="163"/>
      <c r="CF1705" s="163"/>
      <c r="CG1705" s="163"/>
      <c r="CH1705" s="163"/>
      <c r="CI1705" s="163"/>
      <c r="CJ1705" s="163"/>
      <c r="CK1705" s="163"/>
      <c r="CL1705" s="163"/>
      <c r="CM1705" s="163"/>
      <c r="CN1705" s="163"/>
      <c r="CO1705" s="163"/>
      <c r="CP1705" s="163"/>
      <c r="CQ1705" s="163"/>
      <c r="CR1705" s="163"/>
      <c r="CS1705" s="163"/>
      <c r="CT1705" s="163"/>
      <c r="CU1705" s="163"/>
      <c r="CV1705" s="163"/>
      <c r="CW1705" s="163"/>
      <c r="CX1705" s="163"/>
      <c r="CY1705" s="163"/>
      <c r="CZ1705" s="163"/>
      <c r="DA1705" s="163"/>
      <c r="DB1705" s="163"/>
      <c r="DC1705" s="163"/>
      <c r="DD1705" s="163"/>
      <c r="DE1705" s="163"/>
      <c r="DF1705" s="163"/>
      <c r="DG1705" s="163"/>
      <c r="DH1705" s="163"/>
      <c r="DI1705" s="163"/>
      <c r="DJ1705" s="163"/>
      <c r="DK1705" s="163"/>
      <c r="DL1705" s="163"/>
      <c r="DM1705" s="163"/>
      <c r="DN1705" s="163"/>
      <c r="DO1705" s="163"/>
      <c r="DP1705" s="163"/>
      <c r="DQ1705" s="163"/>
      <c r="DR1705" s="163"/>
      <c r="DS1705" s="163"/>
      <c r="DT1705" s="163"/>
      <c r="DU1705" s="163"/>
      <c r="DV1705" s="163"/>
      <c r="DW1705" s="163"/>
      <c r="DX1705" s="163"/>
      <c r="DY1705" s="163"/>
      <c r="DZ1705" s="163"/>
      <c r="EA1705" s="163"/>
      <c r="EB1705" s="163"/>
      <c r="EC1705" s="163"/>
      <c r="ED1705" s="163"/>
      <c r="EE1705" s="163"/>
      <c r="EF1705" s="163"/>
      <c r="EG1705" s="163"/>
      <c r="EH1705" s="163"/>
      <c r="EI1705" s="163"/>
      <c r="EJ1705" s="163"/>
      <c r="EK1705" s="163"/>
      <c r="EL1705" s="163"/>
      <c r="EM1705" s="163"/>
      <c r="EN1705" s="163"/>
      <c r="EO1705" s="163"/>
      <c r="EP1705" s="163"/>
      <c r="EQ1705" s="163"/>
      <c r="ER1705" s="163"/>
      <c r="ES1705" s="163"/>
      <c r="ET1705" s="163"/>
      <c r="EU1705" s="163"/>
      <c r="EV1705" s="163"/>
      <c r="EW1705" s="163"/>
      <c r="EX1705" s="163"/>
      <c r="EY1705" s="163"/>
      <c r="EZ1705" s="163"/>
      <c r="FA1705" s="163"/>
      <c r="FB1705" s="163"/>
      <c r="FC1705" s="163"/>
      <c r="FD1705" s="163"/>
      <c r="FE1705" s="163"/>
      <c r="FF1705" s="163"/>
      <c r="FG1705" s="163"/>
      <c r="FH1705" s="163"/>
      <c r="FI1705" s="163"/>
      <c r="FJ1705" s="163"/>
      <c r="FK1705" s="163"/>
      <c r="FL1705" s="163"/>
      <c r="FM1705" s="163"/>
      <c r="FN1705" s="163"/>
      <c r="FO1705" s="163"/>
      <c r="FP1705" s="163"/>
      <c r="FQ1705" s="163"/>
      <c r="FR1705" s="163"/>
      <c r="FS1705" s="163"/>
      <c r="FT1705" s="163"/>
      <c r="FU1705" s="163"/>
      <c r="FV1705" s="163"/>
      <c r="FW1705" s="163"/>
      <c r="FX1705" s="163"/>
      <c r="FY1705" s="163"/>
      <c r="FZ1705" s="163"/>
      <c r="GA1705" s="163"/>
      <c r="GB1705" s="163"/>
      <c r="GC1705" s="163"/>
      <c r="GD1705" s="163"/>
      <c r="GE1705" s="163"/>
      <c r="GF1705" s="163"/>
      <c r="GG1705" s="163"/>
      <c r="GH1705" s="163"/>
      <c r="GI1705" s="163"/>
      <c r="GJ1705" s="163"/>
      <c r="GK1705" s="163"/>
      <c r="GL1705" s="163"/>
      <c r="GM1705" s="163"/>
      <c r="GN1705" s="163"/>
      <c r="GO1705" s="163"/>
      <c r="GP1705" s="163"/>
      <c r="GQ1705" s="163"/>
      <c r="GR1705" s="163"/>
      <c r="GS1705" s="163"/>
      <c r="GT1705" s="163"/>
      <c r="GU1705" s="163"/>
      <c r="GV1705" s="163"/>
      <c r="GW1705" s="163"/>
      <c r="GX1705" s="163"/>
      <c r="GY1705" s="163"/>
      <c r="GZ1705" s="163"/>
      <c r="HA1705" s="163"/>
      <c r="HB1705" s="163"/>
      <c r="HC1705" s="163"/>
      <c r="HD1705" s="163"/>
      <c r="HE1705" s="163"/>
      <c r="HF1705" s="163"/>
    </row>
    <row r="1706" spans="1:214" x14ac:dyDescent="0.2">
      <c r="Y1706" s="163"/>
      <c r="Z1706" s="163"/>
      <c r="AA1706" s="163"/>
      <c r="AB1706" s="163"/>
      <c r="AC1706" s="163"/>
      <c r="AD1706" s="163"/>
      <c r="AE1706" s="163"/>
      <c r="AF1706" s="163"/>
      <c r="AG1706" s="163"/>
      <c r="AH1706" s="163"/>
      <c r="AI1706" s="163"/>
      <c r="AJ1706" s="163"/>
      <c r="AK1706" s="163"/>
      <c r="AL1706" s="163"/>
      <c r="AM1706" s="163"/>
      <c r="AN1706" s="163"/>
      <c r="AO1706" s="163"/>
      <c r="AP1706" s="163"/>
      <c r="AQ1706" s="163"/>
      <c r="AR1706" s="163"/>
      <c r="AS1706" s="163"/>
      <c r="AT1706" s="163"/>
      <c r="AU1706" s="163"/>
      <c r="AV1706" s="163"/>
      <c r="AW1706" s="163"/>
      <c r="AX1706" s="163"/>
      <c r="AY1706" s="163"/>
      <c r="AZ1706" s="163"/>
      <c r="BA1706" s="163"/>
      <c r="BB1706" s="163"/>
      <c r="BC1706" s="163"/>
      <c r="BD1706" s="163"/>
      <c r="BE1706" s="163"/>
      <c r="BF1706" s="163"/>
      <c r="BG1706" s="163"/>
      <c r="BH1706" s="163"/>
      <c r="BI1706" s="163"/>
      <c r="BJ1706" s="163"/>
      <c r="BK1706" s="163"/>
      <c r="BL1706" s="163"/>
      <c r="BM1706" s="163"/>
      <c r="BN1706" s="163"/>
      <c r="BO1706" s="163"/>
      <c r="BP1706" s="163"/>
      <c r="BQ1706" s="163"/>
      <c r="BR1706" s="163"/>
      <c r="BS1706" s="163"/>
      <c r="BT1706" s="163"/>
      <c r="BU1706" s="163"/>
      <c r="BV1706" s="163"/>
      <c r="BW1706" s="163"/>
      <c r="BX1706" s="163"/>
      <c r="BY1706" s="163"/>
      <c r="BZ1706" s="163"/>
      <c r="CA1706" s="163"/>
      <c r="CB1706" s="163"/>
      <c r="CC1706" s="163"/>
      <c r="CD1706" s="163"/>
      <c r="CE1706" s="163"/>
      <c r="CF1706" s="163"/>
      <c r="CG1706" s="163"/>
      <c r="CH1706" s="163"/>
      <c r="CI1706" s="163"/>
      <c r="CJ1706" s="163"/>
      <c r="CK1706" s="163"/>
      <c r="CL1706" s="163"/>
      <c r="CM1706" s="163"/>
      <c r="CN1706" s="163"/>
      <c r="CO1706" s="163"/>
      <c r="CP1706" s="163"/>
      <c r="CQ1706" s="163"/>
      <c r="CR1706" s="163"/>
      <c r="CS1706" s="163"/>
      <c r="CT1706" s="163"/>
      <c r="CU1706" s="163"/>
      <c r="CV1706" s="163"/>
      <c r="CW1706" s="163"/>
      <c r="CX1706" s="163"/>
      <c r="CY1706" s="163"/>
      <c r="CZ1706" s="163"/>
      <c r="DA1706" s="163"/>
      <c r="DB1706" s="163"/>
      <c r="DC1706" s="163"/>
      <c r="DD1706" s="163"/>
      <c r="DE1706" s="163"/>
      <c r="DF1706" s="163"/>
      <c r="DG1706" s="163"/>
      <c r="DH1706" s="163"/>
      <c r="DI1706" s="163"/>
      <c r="DJ1706" s="163"/>
      <c r="DK1706" s="163"/>
      <c r="DL1706" s="163"/>
      <c r="DM1706" s="163"/>
      <c r="DN1706" s="163"/>
      <c r="DO1706" s="163"/>
      <c r="DP1706" s="163"/>
      <c r="DQ1706" s="163"/>
      <c r="DR1706" s="163"/>
      <c r="DS1706" s="163"/>
      <c r="DT1706" s="163"/>
      <c r="DU1706" s="163"/>
      <c r="DV1706" s="163"/>
      <c r="DW1706" s="163"/>
      <c r="DX1706" s="163"/>
      <c r="DY1706" s="163"/>
      <c r="DZ1706" s="163"/>
      <c r="EA1706" s="163"/>
      <c r="EB1706" s="163"/>
      <c r="EC1706" s="163"/>
      <c r="ED1706" s="163"/>
      <c r="EE1706" s="163"/>
      <c r="EF1706" s="163"/>
      <c r="EG1706" s="163"/>
      <c r="EH1706" s="163"/>
      <c r="EI1706" s="163"/>
      <c r="EJ1706" s="163"/>
      <c r="EK1706" s="163"/>
      <c r="EL1706" s="163"/>
      <c r="EM1706" s="163"/>
      <c r="EN1706" s="163"/>
      <c r="EO1706" s="163"/>
      <c r="EP1706" s="163"/>
      <c r="EQ1706" s="163"/>
      <c r="ER1706" s="163"/>
      <c r="ES1706" s="163"/>
      <c r="ET1706" s="163"/>
      <c r="EU1706" s="163"/>
      <c r="EV1706" s="163"/>
      <c r="EW1706" s="163"/>
      <c r="EX1706" s="163"/>
      <c r="EY1706" s="163"/>
      <c r="EZ1706" s="163"/>
      <c r="FA1706" s="163"/>
      <c r="FB1706" s="163"/>
      <c r="FC1706" s="163"/>
      <c r="FD1706" s="163"/>
      <c r="FE1706" s="163"/>
      <c r="FF1706" s="163"/>
      <c r="FG1706" s="163"/>
      <c r="FH1706" s="163"/>
      <c r="FI1706" s="163"/>
      <c r="FJ1706" s="163"/>
      <c r="FK1706" s="163"/>
      <c r="FL1706" s="163"/>
      <c r="FM1706" s="163"/>
      <c r="FN1706" s="163"/>
      <c r="FO1706" s="163"/>
      <c r="FP1706" s="163"/>
      <c r="FQ1706" s="163"/>
      <c r="FR1706" s="163"/>
      <c r="FS1706" s="163"/>
      <c r="FT1706" s="163"/>
      <c r="FU1706" s="163"/>
      <c r="FV1706" s="163"/>
      <c r="FW1706" s="163"/>
      <c r="FX1706" s="163"/>
      <c r="FY1706" s="163"/>
      <c r="FZ1706" s="163"/>
      <c r="GA1706" s="163"/>
      <c r="GB1706" s="163"/>
      <c r="GC1706" s="163"/>
      <c r="GD1706" s="163"/>
      <c r="GE1706" s="163"/>
      <c r="GF1706" s="163"/>
      <c r="GG1706" s="163"/>
      <c r="GH1706" s="163"/>
      <c r="GI1706" s="163"/>
      <c r="GJ1706" s="163"/>
      <c r="GK1706" s="163"/>
      <c r="GL1706" s="163"/>
      <c r="GM1706" s="163"/>
      <c r="GN1706" s="163"/>
      <c r="GO1706" s="163"/>
      <c r="GP1706" s="163"/>
      <c r="GQ1706" s="163"/>
      <c r="GR1706" s="163"/>
      <c r="GS1706" s="163"/>
      <c r="GT1706" s="163"/>
      <c r="GU1706" s="163"/>
      <c r="GV1706" s="163"/>
      <c r="GW1706" s="163"/>
      <c r="GX1706" s="163"/>
      <c r="GY1706" s="163"/>
      <c r="GZ1706" s="163"/>
      <c r="HA1706" s="163"/>
      <c r="HB1706" s="163"/>
      <c r="HC1706" s="163"/>
      <c r="HD1706" s="163"/>
      <c r="HE1706" s="163"/>
      <c r="HF1706" s="163"/>
    </row>
    <row r="1707" spans="1:214" x14ac:dyDescent="0.2">
      <c r="Y1707" s="163"/>
      <c r="Z1707" s="163"/>
      <c r="AA1707" s="163"/>
      <c r="AB1707" s="163"/>
      <c r="AC1707" s="163"/>
      <c r="AD1707" s="163"/>
      <c r="AE1707" s="163"/>
      <c r="AF1707" s="163"/>
      <c r="AG1707" s="163"/>
      <c r="AH1707" s="163"/>
      <c r="AI1707" s="163"/>
      <c r="AJ1707" s="163"/>
      <c r="AK1707" s="163"/>
      <c r="AL1707" s="163"/>
      <c r="AM1707" s="163"/>
      <c r="AN1707" s="163"/>
      <c r="AO1707" s="163"/>
      <c r="AP1707" s="163"/>
      <c r="AQ1707" s="163"/>
      <c r="AR1707" s="163"/>
      <c r="AS1707" s="163"/>
      <c r="AT1707" s="163"/>
      <c r="AU1707" s="163"/>
      <c r="AV1707" s="163"/>
      <c r="AW1707" s="163"/>
      <c r="AX1707" s="163"/>
      <c r="AY1707" s="163"/>
      <c r="AZ1707" s="163"/>
      <c r="BA1707" s="163"/>
      <c r="BB1707" s="163"/>
      <c r="BC1707" s="163"/>
      <c r="BD1707" s="163"/>
      <c r="BE1707" s="163"/>
      <c r="BF1707" s="163"/>
      <c r="BG1707" s="163"/>
      <c r="BH1707" s="163"/>
      <c r="BI1707" s="163"/>
      <c r="BJ1707" s="163"/>
      <c r="BK1707" s="163"/>
      <c r="BL1707" s="163"/>
      <c r="BM1707" s="163"/>
      <c r="BN1707" s="163"/>
      <c r="BO1707" s="163"/>
      <c r="BP1707" s="163"/>
      <c r="BQ1707" s="163"/>
      <c r="BR1707" s="163"/>
      <c r="BS1707" s="163"/>
      <c r="BT1707" s="163"/>
      <c r="BU1707" s="163"/>
      <c r="BV1707" s="163"/>
      <c r="BW1707" s="163"/>
      <c r="BX1707" s="163"/>
      <c r="BY1707" s="163"/>
      <c r="BZ1707" s="163"/>
      <c r="CA1707" s="163"/>
      <c r="CB1707" s="163"/>
      <c r="CC1707" s="163"/>
      <c r="CD1707" s="163"/>
      <c r="CE1707" s="163"/>
      <c r="CF1707" s="163"/>
      <c r="CG1707" s="163"/>
      <c r="CH1707" s="163"/>
      <c r="CI1707" s="163"/>
      <c r="CJ1707" s="163"/>
      <c r="CK1707" s="163"/>
      <c r="CL1707" s="163"/>
      <c r="CM1707" s="163"/>
      <c r="CN1707" s="163"/>
      <c r="CO1707" s="163"/>
      <c r="CP1707" s="163"/>
      <c r="CQ1707" s="163"/>
      <c r="CR1707" s="163"/>
      <c r="CS1707" s="163"/>
      <c r="CT1707" s="163"/>
      <c r="CU1707" s="163"/>
      <c r="CV1707" s="163"/>
      <c r="CW1707" s="163"/>
      <c r="CX1707" s="163"/>
      <c r="CY1707" s="163"/>
      <c r="CZ1707" s="163"/>
      <c r="DA1707" s="163"/>
      <c r="DB1707" s="163"/>
      <c r="DC1707" s="163"/>
      <c r="DD1707" s="163"/>
      <c r="DE1707" s="163"/>
      <c r="DF1707" s="163"/>
      <c r="DG1707" s="163"/>
      <c r="DH1707" s="163"/>
      <c r="DI1707" s="163"/>
      <c r="DJ1707" s="163"/>
      <c r="DK1707" s="163"/>
      <c r="DL1707" s="163"/>
      <c r="DM1707" s="163"/>
      <c r="DN1707" s="163"/>
      <c r="DO1707" s="163"/>
      <c r="DP1707" s="163"/>
      <c r="DQ1707" s="163"/>
      <c r="DR1707" s="163"/>
      <c r="DS1707" s="163"/>
      <c r="DT1707" s="163"/>
      <c r="DU1707" s="163"/>
      <c r="DV1707" s="163"/>
      <c r="DW1707" s="163"/>
      <c r="DX1707" s="163"/>
      <c r="DY1707" s="163"/>
      <c r="DZ1707" s="163"/>
      <c r="EA1707" s="163"/>
      <c r="EB1707" s="163"/>
      <c r="EC1707" s="163"/>
      <c r="ED1707" s="163"/>
      <c r="EE1707" s="163"/>
      <c r="EF1707" s="163"/>
      <c r="EG1707" s="163"/>
      <c r="EH1707" s="163"/>
      <c r="EI1707" s="163"/>
      <c r="EJ1707" s="163"/>
      <c r="EK1707" s="163"/>
      <c r="EL1707" s="163"/>
      <c r="EM1707" s="163"/>
      <c r="EN1707" s="163"/>
      <c r="EO1707" s="163"/>
      <c r="EP1707" s="163"/>
      <c r="EQ1707" s="163"/>
      <c r="ER1707" s="163"/>
      <c r="ES1707" s="163"/>
      <c r="ET1707" s="163"/>
      <c r="EU1707" s="163"/>
      <c r="EV1707" s="163"/>
      <c r="EW1707" s="163"/>
      <c r="EX1707" s="163"/>
      <c r="EY1707" s="163"/>
      <c r="EZ1707" s="163"/>
      <c r="FA1707" s="163"/>
      <c r="FB1707" s="163"/>
      <c r="FC1707" s="163"/>
      <c r="FD1707" s="163"/>
      <c r="FE1707" s="163"/>
      <c r="FF1707" s="163"/>
      <c r="FG1707" s="163"/>
      <c r="FH1707" s="163"/>
      <c r="FI1707" s="163"/>
      <c r="FJ1707" s="163"/>
      <c r="FK1707" s="163"/>
      <c r="FL1707" s="163"/>
      <c r="FM1707" s="163"/>
      <c r="FN1707" s="163"/>
      <c r="FO1707" s="163"/>
      <c r="FP1707" s="163"/>
      <c r="FQ1707" s="163"/>
      <c r="FR1707" s="163"/>
      <c r="FS1707" s="163"/>
      <c r="FT1707" s="163"/>
      <c r="FU1707" s="163"/>
      <c r="FV1707" s="163"/>
      <c r="FW1707" s="163"/>
      <c r="FX1707" s="163"/>
      <c r="FY1707" s="163"/>
      <c r="FZ1707" s="163"/>
      <c r="GA1707" s="163"/>
      <c r="GB1707" s="163"/>
      <c r="GC1707" s="163"/>
      <c r="GD1707" s="163"/>
      <c r="GE1707" s="163"/>
      <c r="GF1707" s="163"/>
      <c r="GG1707" s="163"/>
      <c r="GH1707" s="163"/>
      <c r="GI1707" s="163"/>
      <c r="GJ1707" s="163"/>
      <c r="GK1707" s="163"/>
      <c r="GL1707" s="163"/>
      <c r="GM1707" s="163"/>
      <c r="GN1707" s="163"/>
      <c r="GO1707" s="163"/>
      <c r="GP1707" s="163"/>
      <c r="GQ1707" s="163"/>
      <c r="GR1707" s="163"/>
      <c r="GS1707" s="163"/>
      <c r="GT1707" s="163"/>
      <c r="GU1707" s="163"/>
      <c r="GV1707" s="163"/>
      <c r="GW1707" s="163"/>
      <c r="GX1707" s="163"/>
      <c r="GY1707" s="163"/>
      <c r="GZ1707" s="163"/>
      <c r="HA1707" s="163"/>
      <c r="HB1707" s="163"/>
      <c r="HC1707" s="163"/>
      <c r="HD1707" s="163"/>
      <c r="HE1707" s="163"/>
      <c r="HF1707" s="163"/>
    </row>
    <row r="1708" spans="1:214" x14ac:dyDescent="0.2">
      <c r="Y1708" s="163"/>
      <c r="Z1708" s="163"/>
      <c r="AA1708" s="163"/>
      <c r="AB1708" s="163"/>
      <c r="AC1708" s="163"/>
      <c r="AD1708" s="163"/>
      <c r="AE1708" s="163"/>
      <c r="AF1708" s="163"/>
      <c r="AG1708" s="163"/>
      <c r="AH1708" s="163"/>
      <c r="AI1708" s="163"/>
      <c r="AJ1708" s="163"/>
      <c r="AK1708" s="163"/>
      <c r="AL1708" s="163"/>
      <c r="AM1708" s="163"/>
      <c r="AN1708" s="163"/>
      <c r="AO1708" s="163"/>
      <c r="AP1708" s="163"/>
      <c r="AQ1708" s="163"/>
      <c r="AR1708" s="163"/>
      <c r="AS1708" s="163"/>
      <c r="AT1708" s="163"/>
      <c r="AU1708" s="163"/>
      <c r="AV1708" s="163"/>
      <c r="AW1708" s="163"/>
      <c r="AX1708" s="163"/>
      <c r="AY1708" s="163"/>
      <c r="AZ1708" s="163"/>
      <c r="BA1708" s="163"/>
      <c r="BB1708" s="163"/>
      <c r="BC1708" s="163"/>
      <c r="BD1708" s="163"/>
      <c r="BE1708" s="163"/>
      <c r="BF1708" s="163"/>
      <c r="BG1708" s="163"/>
      <c r="BH1708" s="163"/>
      <c r="BI1708" s="163"/>
      <c r="BJ1708" s="163"/>
      <c r="BK1708" s="163"/>
      <c r="BL1708" s="163"/>
      <c r="BM1708" s="163"/>
      <c r="BN1708" s="163"/>
      <c r="BO1708" s="163"/>
      <c r="BP1708" s="163"/>
      <c r="BQ1708" s="163"/>
      <c r="BR1708" s="163"/>
      <c r="BS1708" s="163"/>
      <c r="BT1708" s="163"/>
      <c r="BU1708" s="163"/>
      <c r="BV1708" s="163"/>
      <c r="BW1708" s="163"/>
      <c r="BX1708" s="163"/>
      <c r="BY1708" s="163"/>
      <c r="BZ1708" s="163"/>
      <c r="CA1708" s="163"/>
      <c r="CB1708" s="163"/>
      <c r="CC1708" s="163"/>
      <c r="CD1708" s="163"/>
      <c r="CE1708" s="163"/>
      <c r="CF1708" s="163"/>
      <c r="CG1708" s="163"/>
      <c r="CH1708" s="163"/>
      <c r="CI1708" s="163"/>
      <c r="CJ1708" s="163"/>
      <c r="CK1708" s="163"/>
      <c r="CL1708" s="163"/>
      <c r="CM1708" s="163"/>
      <c r="CN1708" s="163"/>
      <c r="CO1708" s="163"/>
      <c r="CP1708" s="163"/>
      <c r="CQ1708" s="163"/>
      <c r="CR1708" s="163"/>
      <c r="CS1708" s="163"/>
      <c r="CT1708" s="163"/>
      <c r="CU1708" s="163"/>
      <c r="CV1708" s="163"/>
      <c r="CW1708" s="163"/>
      <c r="CX1708" s="163"/>
      <c r="CY1708" s="163"/>
      <c r="CZ1708" s="163"/>
      <c r="DA1708" s="163"/>
      <c r="DB1708" s="163"/>
      <c r="DC1708" s="163"/>
      <c r="DD1708" s="163"/>
      <c r="DE1708" s="163"/>
      <c r="DF1708" s="163"/>
      <c r="DG1708" s="163"/>
      <c r="DH1708" s="163"/>
      <c r="DI1708" s="163"/>
      <c r="DJ1708" s="163"/>
      <c r="DK1708" s="163"/>
      <c r="DL1708" s="163"/>
      <c r="DM1708" s="163"/>
      <c r="DN1708" s="163"/>
      <c r="DO1708" s="163"/>
      <c r="DP1708" s="163"/>
      <c r="DQ1708" s="163"/>
      <c r="DR1708" s="163"/>
      <c r="DS1708" s="163"/>
      <c r="DT1708" s="163"/>
      <c r="DU1708" s="163"/>
      <c r="DV1708" s="163"/>
      <c r="DW1708" s="163"/>
      <c r="DX1708" s="163"/>
      <c r="DY1708" s="163"/>
      <c r="DZ1708" s="163"/>
      <c r="EA1708" s="163"/>
      <c r="EB1708" s="163"/>
      <c r="EC1708" s="163"/>
      <c r="ED1708" s="163"/>
      <c r="EE1708" s="163"/>
      <c r="EF1708" s="163"/>
      <c r="EG1708" s="163"/>
      <c r="EH1708" s="163"/>
      <c r="EI1708" s="163"/>
      <c r="EJ1708" s="163"/>
      <c r="EK1708" s="163"/>
      <c r="EL1708" s="163"/>
      <c r="EM1708" s="163"/>
      <c r="EN1708" s="163"/>
      <c r="EO1708" s="163"/>
      <c r="EP1708" s="163"/>
      <c r="EQ1708" s="163"/>
      <c r="ER1708" s="163"/>
      <c r="ES1708" s="163"/>
      <c r="ET1708" s="163"/>
      <c r="EU1708" s="163"/>
      <c r="EV1708" s="163"/>
      <c r="EW1708" s="163"/>
      <c r="EX1708" s="163"/>
      <c r="EY1708" s="163"/>
      <c r="EZ1708" s="163"/>
      <c r="FA1708" s="163"/>
      <c r="FB1708" s="163"/>
      <c r="FC1708" s="163"/>
      <c r="FD1708" s="163"/>
      <c r="FE1708" s="163"/>
      <c r="FF1708" s="163"/>
      <c r="FG1708" s="163"/>
      <c r="FH1708" s="163"/>
      <c r="FI1708" s="163"/>
      <c r="FJ1708" s="163"/>
      <c r="FK1708" s="163"/>
      <c r="FL1708" s="163"/>
      <c r="FM1708" s="163"/>
      <c r="FN1708" s="163"/>
      <c r="FO1708" s="163"/>
      <c r="FP1708" s="163"/>
      <c r="FQ1708" s="163"/>
      <c r="FR1708" s="163"/>
      <c r="FS1708" s="163"/>
      <c r="FT1708" s="163"/>
      <c r="FU1708" s="163"/>
      <c r="FV1708" s="163"/>
      <c r="FW1708" s="163"/>
      <c r="FX1708" s="163"/>
      <c r="FY1708" s="163"/>
      <c r="FZ1708" s="163"/>
      <c r="GA1708" s="163"/>
      <c r="GB1708" s="163"/>
      <c r="GC1708" s="163"/>
      <c r="GD1708" s="163"/>
      <c r="GE1708" s="163"/>
      <c r="GF1708" s="163"/>
      <c r="GG1708" s="163"/>
      <c r="GH1708" s="163"/>
      <c r="GI1708" s="163"/>
      <c r="GJ1708" s="163"/>
      <c r="GK1708" s="163"/>
      <c r="GL1708" s="163"/>
      <c r="GM1708" s="163"/>
      <c r="GN1708" s="163"/>
      <c r="GO1708" s="163"/>
      <c r="GP1708" s="163"/>
      <c r="GQ1708" s="163"/>
      <c r="GR1708" s="163"/>
      <c r="GS1708" s="163"/>
      <c r="GT1708" s="163"/>
      <c r="GU1708" s="163"/>
      <c r="GV1708" s="163"/>
      <c r="GW1708" s="163"/>
      <c r="GX1708" s="163"/>
      <c r="GY1708" s="163"/>
      <c r="GZ1708" s="163"/>
      <c r="HA1708" s="163"/>
      <c r="HB1708" s="163"/>
      <c r="HC1708" s="163"/>
      <c r="HD1708" s="163"/>
      <c r="HE1708" s="163"/>
      <c r="HF1708" s="163"/>
    </row>
    <row r="1709" spans="1:214" x14ac:dyDescent="0.2">
      <c r="Y1709" s="163"/>
      <c r="Z1709" s="163"/>
      <c r="AA1709" s="163"/>
      <c r="AB1709" s="163"/>
      <c r="AC1709" s="163"/>
      <c r="AD1709" s="163"/>
      <c r="AE1709" s="163"/>
      <c r="AF1709" s="163"/>
      <c r="AG1709" s="163"/>
      <c r="AH1709" s="163"/>
      <c r="AI1709" s="163"/>
      <c r="AJ1709" s="163"/>
      <c r="AK1709" s="163"/>
      <c r="AL1709" s="163"/>
      <c r="AM1709" s="163"/>
      <c r="AN1709" s="163"/>
      <c r="AO1709" s="163"/>
      <c r="AP1709" s="163"/>
      <c r="AQ1709" s="163"/>
      <c r="AR1709" s="163"/>
      <c r="AS1709" s="163"/>
      <c r="AT1709" s="163"/>
      <c r="AU1709" s="163"/>
      <c r="AV1709" s="163"/>
      <c r="AW1709" s="163"/>
      <c r="AX1709" s="163"/>
      <c r="AY1709" s="163"/>
      <c r="AZ1709" s="163"/>
      <c r="BA1709" s="163"/>
      <c r="BB1709" s="163"/>
      <c r="BC1709" s="163"/>
      <c r="BD1709" s="163"/>
      <c r="BE1709" s="163"/>
      <c r="BF1709" s="163"/>
      <c r="BG1709" s="163"/>
      <c r="BH1709" s="163"/>
      <c r="BI1709" s="163"/>
      <c r="BJ1709" s="163"/>
      <c r="BK1709" s="163"/>
      <c r="BL1709" s="163"/>
      <c r="BM1709" s="163"/>
      <c r="BN1709" s="163"/>
      <c r="BO1709" s="163"/>
      <c r="BP1709" s="163"/>
      <c r="BQ1709" s="163"/>
      <c r="BR1709" s="163"/>
      <c r="BS1709" s="163"/>
      <c r="BT1709" s="163"/>
      <c r="BU1709" s="163"/>
      <c r="BV1709" s="163"/>
      <c r="BW1709" s="163"/>
      <c r="BX1709" s="163"/>
      <c r="BY1709" s="163"/>
      <c r="BZ1709" s="163"/>
      <c r="CA1709" s="163"/>
      <c r="CB1709" s="163"/>
      <c r="CC1709" s="163"/>
      <c r="CD1709" s="163"/>
      <c r="CE1709" s="163"/>
      <c r="CF1709" s="163"/>
      <c r="CG1709" s="163"/>
      <c r="CH1709" s="163"/>
      <c r="CI1709" s="163"/>
      <c r="CJ1709" s="163"/>
      <c r="CK1709" s="163"/>
      <c r="CL1709" s="163"/>
      <c r="CM1709" s="163"/>
      <c r="CN1709" s="163"/>
      <c r="CO1709" s="163"/>
      <c r="CP1709" s="163"/>
      <c r="CQ1709" s="163"/>
      <c r="CR1709" s="163"/>
      <c r="CS1709" s="163"/>
      <c r="CT1709" s="163"/>
      <c r="CU1709" s="163"/>
      <c r="CV1709" s="163"/>
      <c r="CW1709" s="163"/>
      <c r="CX1709" s="163"/>
      <c r="CY1709" s="163"/>
      <c r="CZ1709" s="163"/>
      <c r="DA1709" s="163"/>
      <c r="DB1709" s="163"/>
      <c r="DC1709" s="163"/>
      <c r="DD1709" s="163"/>
      <c r="DE1709" s="163"/>
      <c r="DF1709" s="163"/>
      <c r="DG1709" s="163"/>
      <c r="DH1709" s="163"/>
      <c r="DI1709" s="163"/>
      <c r="DJ1709" s="163"/>
      <c r="DK1709" s="163"/>
      <c r="DL1709" s="163"/>
      <c r="DM1709" s="163"/>
      <c r="DN1709" s="163"/>
      <c r="DO1709" s="163"/>
      <c r="DP1709" s="163"/>
      <c r="DQ1709" s="163"/>
      <c r="DR1709" s="163"/>
      <c r="DS1709" s="163"/>
      <c r="DT1709" s="163"/>
      <c r="DU1709" s="163"/>
      <c r="DV1709" s="163"/>
      <c r="DW1709" s="163"/>
      <c r="DX1709" s="163"/>
      <c r="DY1709" s="163"/>
      <c r="DZ1709" s="163"/>
      <c r="EA1709" s="163"/>
      <c r="EB1709" s="163"/>
      <c r="EC1709" s="163"/>
      <c r="ED1709" s="163"/>
      <c r="EE1709" s="163"/>
      <c r="EF1709" s="163"/>
      <c r="EG1709" s="163"/>
      <c r="EH1709" s="163"/>
      <c r="EI1709" s="163"/>
      <c r="EJ1709" s="163"/>
      <c r="EK1709" s="163"/>
      <c r="EL1709" s="163"/>
      <c r="EM1709" s="163"/>
      <c r="EN1709" s="163"/>
      <c r="EO1709" s="163"/>
      <c r="EP1709" s="163"/>
      <c r="EQ1709" s="163"/>
      <c r="ER1709" s="163"/>
      <c r="ES1709" s="163"/>
      <c r="ET1709" s="163"/>
      <c r="EU1709" s="163"/>
      <c r="EV1709" s="163"/>
      <c r="EW1709" s="163"/>
      <c r="EX1709" s="163"/>
      <c r="EY1709" s="163"/>
      <c r="EZ1709" s="163"/>
      <c r="FA1709" s="163"/>
      <c r="FB1709" s="163"/>
      <c r="FC1709" s="163"/>
      <c r="FD1709" s="163"/>
      <c r="FE1709" s="163"/>
      <c r="FF1709" s="163"/>
      <c r="FG1709" s="163"/>
      <c r="FH1709" s="163"/>
      <c r="FI1709" s="163"/>
      <c r="FJ1709" s="163"/>
      <c r="FK1709" s="163"/>
      <c r="FL1709" s="163"/>
      <c r="FM1709" s="163"/>
      <c r="FN1709" s="163"/>
      <c r="FO1709" s="163"/>
      <c r="FP1709" s="163"/>
      <c r="FQ1709" s="163"/>
      <c r="FR1709" s="163"/>
      <c r="FS1709" s="163"/>
      <c r="FT1709" s="163"/>
      <c r="FU1709" s="163"/>
      <c r="FV1709" s="163"/>
      <c r="FW1709" s="163"/>
      <c r="FX1709" s="163"/>
      <c r="FY1709" s="163"/>
      <c r="FZ1709" s="163"/>
      <c r="GA1709" s="163"/>
      <c r="GB1709" s="163"/>
      <c r="GC1709" s="163"/>
      <c r="GD1709" s="163"/>
      <c r="GE1709" s="163"/>
      <c r="GF1709" s="163"/>
      <c r="GG1709" s="163"/>
      <c r="GH1709" s="163"/>
      <c r="GI1709" s="163"/>
      <c r="GJ1709" s="163"/>
      <c r="GK1709" s="163"/>
      <c r="GL1709" s="163"/>
      <c r="GM1709" s="163"/>
      <c r="GN1709" s="163"/>
      <c r="GO1709" s="163"/>
      <c r="GP1709" s="163"/>
      <c r="GQ1709" s="163"/>
      <c r="GR1709" s="163"/>
      <c r="GS1709" s="163"/>
      <c r="GT1709" s="163"/>
      <c r="GU1709" s="163"/>
      <c r="GV1709" s="163"/>
      <c r="GW1709" s="163"/>
      <c r="GX1709" s="163"/>
      <c r="GY1709" s="163"/>
      <c r="GZ1709" s="163"/>
      <c r="HA1709" s="163"/>
      <c r="HB1709" s="163"/>
      <c r="HC1709" s="163"/>
      <c r="HD1709" s="163"/>
      <c r="HE1709" s="163"/>
      <c r="HF1709" s="163"/>
    </row>
    <row r="1710" spans="1:214" x14ac:dyDescent="0.2">
      <c r="Y1710" s="163"/>
      <c r="Z1710" s="163"/>
      <c r="AA1710" s="163"/>
      <c r="AB1710" s="163"/>
      <c r="AC1710" s="163"/>
      <c r="AD1710" s="163"/>
      <c r="AE1710" s="163"/>
      <c r="AF1710" s="163"/>
      <c r="AG1710" s="163"/>
      <c r="AH1710" s="163"/>
      <c r="AI1710" s="163"/>
      <c r="AJ1710" s="163"/>
      <c r="AK1710" s="163"/>
      <c r="AL1710" s="163"/>
      <c r="AM1710" s="163"/>
      <c r="AN1710" s="163"/>
      <c r="AO1710" s="163"/>
      <c r="AP1710" s="163"/>
      <c r="AQ1710" s="163"/>
      <c r="AR1710" s="163"/>
      <c r="AS1710" s="163"/>
      <c r="AT1710" s="163"/>
      <c r="AU1710" s="163"/>
      <c r="AV1710" s="163"/>
      <c r="AW1710" s="163"/>
      <c r="AX1710" s="163"/>
      <c r="AY1710" s="163"/>
      <c r="AZ1710" s="163"/>
      <c r="BA1710" s="163"/>
      <c r="BB1710" s="163"/>
      <c r="BC1710" s="163"/>
      <c r="BD1710" s="163"/>
      <c r="BE1710" s="163"/>
      <c r="BF1710" s="163"/>
      <c r="BG1710" s="163"/>
      <c r="BH1710" s="163"/>
      <c r="BI1710" s="163"/>
      <c r="BJ1710" s="163"/>
      <c r="BK1710" s="163"/>
      <c r="BL1710" s="163"/>
      <c r="BM1710" s="163"/>
      <c r="BN1710" s="163"/>
      <c r="BO1710" s="163"/>
      <c r="BP1710" s="163"/>
      <c r="BQ1710" s="163"/>
      <c r="BR1710" s="163"/>
      <c r="BS1710" s="163"/>
      <c r="BT1710" s="163"/>
      <c r="BU1710" s="163"/>
      <c r="BV1710" s="163"/>
      <c r="BW1710" s="163"/>
      <c r="BX1710" s="163"/>
      <c r="BY1710" s="163"/>
      <c r="BZ1710" s="163"/>
      <c r="CA1710" s="163"/>
      <c r="CB1710" s="163"/>
      <c r="CC1710" s="163"/>
      <c r="CD1710" s="163"/>
      <c r="CE1710" s="163"/>
      <c r="CF1710" s="163"/>
      <c r="CG1710" s="163"/>
      <c r="CH1710" s="163"/>
      <c r="CI1710" s="163"/>
      <c r="CJ1710" s="163"/>
      <c r="CK1710" s="163"/>
      <c r="CL1710" s="163"/>
      <c r="CM1710" s="163"/>
      <c r="CN1710" s="163"/>
      <c r="CO1710" s="163"/>
      <c r="CP1710" s="163"/>
      <c r="CQ1710" s="163"/>
      <c r="CR1710" s="163"/>
      <c r="CS1710" s="163"/>
      <c r="CT1710" s="163"/>
      <c r="CU1710" s="163"/>
      <c r="CV1710" s="163"/>
      <c r="CW1710" s="163"/>
      <c r="CX1710" s="163"/>
      <c r="CY1710" s="163"/>
      <c r="CZ1710" s="163"/>
      <c r="DA1710" s="163"/>
      <c r="DB1710" s="163"/>
      <c r="DC1710" s="163"/>
      <c r="DD1710" s="163"/>
      <c r="DE1710" s="163"/>
      <c r="DF1710" s="163"/>
      <c r="DG1710" s="163"/>
      <c r="DH1710" s="163"/>
      <c r="DI1710" s="163"/>
      <c r="DJ1710" s="163"/>
      <c r="DK1710" s="163"/>
      <c r="DL1710" s="163"/>
      <c r="DM1710" s="163"/>
      <c r="DN1710" s="163"/>
      <c r="DO1710" s="163"/>
      <c r="DP1710" s="163"/>
      <c r="DQ1710" s="163"/>
      <c r="DR1710" s="163"/>
      <c r="DS1710" s="163"/>
      <c r="DT1710" s="163"/>
      <c r="DU1710" s="163"/>
      <c r="DV1710" s="163"/>
      <c r="DW1710" s="163"/>
      <c r="DX1710" s="163"/>
      <c r="DY1710" s="163"/>
      <c r="DZ1710" s="163"/>
      <c r="EA1710" s="163"/>
      <c r="EB1710" s="163"/>
      <c r="EC1710" s="163"/>
      <c r="ED1710" s="163"/>
      <c r="EE1710" s="163"/>
      <c r="EF1710" s="163"/>
      <c r="EG1710" s="163"/>
      <c r="EH1710" s="163"/>
      <c r="EI1710" s="163"/>
      <c r="EJ1710" s="163"/>
      <c r="EK1710" s="163"/>
      <c r="EL1710" s="163"/>
      <c r="EM1710" s="163"/>
      <c r="EN1710" s="163"/>
      <c r="EO1710" s="163"/>
      <c r="EP1710" s="163"/>
      <c r="EQ1710" s="163"/>
      <c r="ER1710" s="163"/>
      <c r="ES1710" s="163"/>
      <c r="ET1710" s="163"/>
      <c r="EU1710" s="163"/>
      <c r="EV1710" s="163"/>
      <c r="EW1710" s="163"/>
      <c r="EX1710" s="163"/>
      <c r="EY1710" s="163"/>
      <c r="EZ1710" s="163"/>
      <c r="FA1710" s="163"/>
      <c r="FB1710" s="163"/>
      <c r="FC1710" s="163"/>
      <c r="FD1710" s="163"/>
      <c r="FE1710" s="163"/>
      <c r="FF1710" s="163"/>
      <c r="FG1710" s="163"/>
      <c r="FH1710" s="163"/>
      <c r="FI1710" s="163"/>
      <c r="FJ1710" s="163"/>
      <c r="FK1710" s="163"/>
      <c r="FL1710" s="163"/>
      <c r="FM1710" s="163"/>
      <c r="FN1710" s="163"/>
      <c r="FO1710" s="163"/>
      <c r="FP1710" s="163"/>
      <c r="FQ1710" s="163"/>
      <c r="FR1710" s="163"/>
      <c r="FS1710" s="163"/>
      <c r="FT1710" s="163"/>
      <c r="FU1710" s="163"/>
      <c r="FV1710" s="163"/>
      <c r="FW1710" s="163"/>
      <c r="FX1710" s="163"/>
      <c r="FY1710" s="163"/>
      <c r="FZ1710" s="163"/>
      <c r="GA1710" s="163"/>
      <c r="GB1710" s="163"/>
      <c r="GC1710" s="163"/>
      <c r="GD1710" s="163"/>
      <c r="GE1710" s="163"/>
      <c r="GF1710" s="163"/>
      <c r="GG1710" s="163"/>
      <c r="GH1710" s="163"/>
      <c r="GI1710" s="163"/>
      <c r="GJ1710" s="163"/>
      <c r="GK1710" s="163"/>
      <c r="GL1710" s="163"/>
      <c r="GM1710" s="163"/>
      <c r="GN1710" s="163"/>
      <c r="GO1710" s="163"/>
      <c r="GP1710" s="163"/>
      <c r="GQ1710" s="163"/>
      <c r="GR1710" s="163"/>
      <c r="GS1710" s="163"/>
      <c r="GT1710" s="163"/>
      <c r="GU1710" s="163"/>
      <c r="GV1710" s="163"/>
      <c r="GW1710" s="163"/>
      <c r="GX1710" s="163"/>
      <c r="GY1710" s="163"/>
      <c r="GZ1710" s="163"/>
      <c r="HA1710" s="163"/>
      <c r="HB1710" s="163"/>
      <c r="HC1710" s="163"/>
      <c r="HD1710" s="163"/>
      <c r="HE1710" s="163"/>
      <c r="HF1710" s="163"/>
    </row>
    <row r="1711" spans="1:214" x14ac:dyDescent="0.2">
      <c r="Y1711" s="163"/>
      <c r="Z1711" s="163"/>
      <c r="AA1711" s="163"/>
      <c r="AB1711" s="163"/>
      <c r="AC1711" s="163"/>
      <c r="AD1711" s="163"/>
      <c r="AE1711" s="163"/>
      <c r="AF1711" s="163"/>
      <c r="AG1711" s="163"/>
      <c r="AH1711" s="163"/>
      <c r="AI1711" s="163"/>
      <c r="AJ1711" s="163"/>
      <c r="AK1711" s="163"/>
      <c r="AL1711" s="163"/>
      <c r="AM1711" s="163"/>
      <c r="AN1711" s="163"/>
      <c r="AO1711" s="163"/>
      <c r="AP1711" s="163"/>
      <c r="AQ1711" s="163"/>
      <c r="AR1711" s="163"/>
      <c r="AS1711" s="163"/>
      <c r="AT1711" s="163"/>
      <c r="AU1711" s="163"/>
      <c r="AV1711" s="163"/>
      <c r="AW1711" s="163"/>
      <c r="AX1711" s="163"/>
      <c r="AY1711" s="163"/>
      <c r="AZ1711" s="163"/>
      <c r="BA1711" s="163"/>
      <c r="BB1711" s="163"/>
      <c r="BC1711" s="163"/>
      <c r="BD1711" s="163"/>
      <c r="BE1711" s="163"/>
      <c r="BF1711" s="163"/>
      <c r="BG1711" s="163"/>
      <c r="BH1711" s="163"/>
      <c r="BI1711" s="163"/>
      <c r="BJ1711" s="163"/>
      <c r="BK1711" s="163"/>
      <c r="BL1711" s="163"/>
      <c r="BM1711" s="163"/>
      <c r="BN1711" s="163"/>
      <c r="BO1711" s="163"/>
      <c r="BP1711" s="163"/>
      <c r="BQ1711" s="163"/>
      <c r="BR1711" s="163"/>
      <c r="BS1711" s="163"/>
      <c r="BT1711" s="163"/>
      <c r="BU1711" s="163"/>
      <c r="BV1711" s="163"/>
      <c r="BW1711" s="163"/>
      <c r="BX1711" s="163"/>
      <c r="BY1711" s="163"/>
      <c r="BZ1711" s="163"/>
      <c r="CA1711" s="163"/>
      <c r="CB1711" s="163"/>
      <c r="CC1711" s="163"/>
      <c r="CD1711" s="163"/>
      <c r="CE1711" s="163"/>
      <c r="CF1711" s="163"/>
      <c r="CG1711" s="163"/>
      <c r="CH1711" s="163"/>
      <c r="CI1711" s="163"/>
      <c r="CJ1711" s="163"/>
      <c r="CK1711" s="163"/>
      <c r="CL1711" s="163"/>
      <c r="CM1711" s="163"/>
      <c r="CN1711" s="163"/>
      <c r="CO1711" s="163"/>
      <c r="CP1711" s="163"/>
      <c r="CQ1711" s="163"/>
      <c r="CR1711" s="163"/>
      <c r="CS1711" s="163"/>
      <c r="CT1711" s="163"/>
      <c r="CU1711" s="163"/>
      <c r="CV1711" s="163"/>
      <c r="CW1711" s="163"/>
      <c r="CX1711" s="163"/>
      <c r="CY1711" s="163"/>
      <c r="CZ1711" s="163"/>
      <c r="DA1711" s="163"/>
      <c r="DB1711" s="163"/>
      <c r="DC1711" s="163"/>
      <c r="DD1711" s="163"/>
      <c r="DE1711" s="163"/>
      <c r="DF1711" s="163"/>
      <c r="DG1711" s="163"/>
      <c r="DH1711" s="163"/>
      <c r="DI1711" s="163"/>
      <c r="DJ1711" s="163"/>
      <c r="DK1711" s="163"/>
      <c r="DL1711" s="163"/>
      <c r="DM1711" s="163"/>
      <c r="DN1711" s="163"/>
      <c r="DO1711" s="163"/>
      <c r="DP1711" s="163"/>
      <c r="DQ1711" s="163"/>
      <c r="DR1711" s="163"/>
      <c r="DS1711" s="163"/>
      <c r="DT1711" s="163"/>
      <c r="DU1711" s="163"/>
      <c r="DV1711" s="163"/>
      <c r="DW1711" s="163"/>
      <c r="DX1711" s="163"/>
      <c r="DY1711" s="163"/>
      <c r="DZ1711" s="163"/>
      <c r="EA1711" s="163"/>
      <c r="EB1711" s="163"/>
      <c r="EC1711" s="163"/>
      <c r="ED1711" s="163"/>
      <c r="EE1711" s="163"/>
      <c r="EF1711" s="163"/>
      <c r="EG1711" s="163"/>
      <c r="EH1711" s="163"/>
      <c r="EI1711" s="163"/>
      <c r="EJ1711" s="163"/>
      <c r="EK1711" s="163"/>
      <c r="EL1711" s="163"/>
      <c r="EM1711" s="163"/>
      <c r="EN1711" s="163"/>
      <c r="EO1711" s="163"/>
      <c r="EP1711" s="163"/>
      <c r="EQ1711" s="163"/>
      <c r="ER1711" s="163"/>
      <c r="ES1711" s="163"/>
      <c r="ET1711" s="163"/>
      <c r="EU1711" s="163"/>
      <c r="EV1711" s="163"/>
      <c r="EW1711" s="163"/>
      <c r="EX1711" s="163"/>
      <c r="EY1711" s="163"/>
      <c r="EZ1711" s="163"/>
      <c r="FA1711" s="163"/>
      <c r="FB1711" s="163"/>
      <c r="FC1711" s="163"/>
      <c r="FD1711" s="163"/>
      <c r="FE1711" s="163"/>
      <c r="FF1711" s="163"/>
      <c r="FG1711" s="163"/>
      <c r="FH1711" s="163"/>
      <c r="FI1711" s="163"/>
      <c r="FJ1711" s="163"/>
      <c r="FK1711" s="163"/>
      <c r="FL1711" s="163"/>
      <c r="FM1711" s="163"/>
      <c r="FN1711" s="163"/>
      <c r="FO1711" s="163"/>
      <c r="FP1711" s="163"/>
      <c r="FQ1711" s="163"/>
      <c r="FR1711" s="163"/>
      <c r="FS1711" s="163"/>
      <c r="FT1711" s="163"/>
      <c r="FU1711" s="163"/>
      <c r="FV1711" s="163"/>
      <c r="FW1711" s="163"/>
      <c r="FX1711" s="163"/>
      <c r="FY1711" s="163"/>
      <c r="FZ1711" s="163"/>
      <c r="GA1711" s="163"/>
      <c r="GB1711" s="163"/>
      <c r="GC1711" s="163"/>
      <c r="GD1711" s="163"/>
      <c r="GE1711" s="163"/>
      <c r="GF1711" s="163"/>
      <c r="GG1711" s="163"/>
      <c r="GH1711" s="163"/>
      <c r="GI1711" s="163"/>
      <c r="GJ1711" s="163"/>
      <c r="GK1711" s="163"/>
      <c r="GL1711" s="163"/>
      <c r="GM1711" s="163"/>
      <c r="GN1711" s="163"/>
      <c r="GO1711" s="163"/>
      <c r="GP1711" s="163"/>
      <c r="GQ1711" s="163"/>
      <c r="GR1711" s="163"/>
      <c r="GS1711" s="163"/>
      <c r="GT1711" s="163"/>
      <c r="GU1711" s="163"/>
      <c r="GV1711" s="163"/>
      <c r="GW1711" s="163"/>
      <c r="GX1711" s="163"/>
      <c r="GY1711" s="163"/>
      <c r="GZ1711" s="163"/>
      <c r="HA1711" s="163"/>
      <c r="HB1711" s="163"/>
      <c r="HC1711" s="163"/>
      <c r="HD1711" s="163"/>
      <c r="HE1711" s="163"/>
      <c r="HF1711" s="163"/>
    </row>
    <row r="1712" spans="1:214" x14ac:dyDescent="0.2">
      <c r="Y1712" s="163"/>
      <c r="Z1712" s="163"/>
      <c r="AA1712" s="163"/>
      <c r="AB1712" s="163"/>
      <c r="AC1712" s="163"/>
      <c r="AD1712" s="163"/>
      <c r="AE1712" s="163"/>
      <c r="AF1712" s="163"/>
      <c r="AG1712" s="163"/>
      <c r="AH1712" s="163"/>
      <c r="AI1712" s="163"/>
      <c r="AJ1712" s="163"/>
      <c r="AK1712" s="163"/>
      <c r="AL1712" s="163"/>
      <c r="AM1712" s="163"/>
      <c r="AN1712" s="163"/>
      <c r="AO1712" s="163"/>
      <c r="AP1712" s="163"/>
      <c r="AQ1712" s="163"/>
      <c r="AR1712" s="163"/>
      <c r="AS1712" s="163"/>
      <c r="AT1712" s="163"/>
      <c r="AU1712" s="163"/>
      <c r="AV1712" s="163"/>
      <c r="AW1712" s="163"/>
      <c r="AX1712" s="163"/>
      <c r="AY1712" s="163"/>
      <c r="AZ1712" s="163"/>
      <c r="BA1712" s="163"/>
      <c r="BB1712" s="163"/>
      <c r="BC1712" s="163"/>
      <c r="BD1712" s="163"/>
      <c r="BE1712" s="163"/>
      <c r="BF1712" s="163"/>
      <c r="BG1712" s="163"/>
      <c r="BH1712" s="163"/>
      <c r="BI1712" s="163"/>
      <c r="BJ1712" s="163"/>
      <c r="BK1712" s="163"/>
      <c r="BL1712" s="163"/>
      <c r="BM1712" s="163"/>
      <c r="BN1712" s="163"/>
      <c r="BO1712" s="163"/>
      <c r="BP1712" s="163"/>
      <c r="BQ1712" s="163"/>
      <c r="BR1712" s="163"/>
      <c r="BS1712" s="163"/>
      <c r="BT1712" s="163"/>
      <c r="BU1712" s="163"/>
      <c r="BV1712" s="163"/>
      <c r="BW1712" s="163"/>
      <c r="BX1712" s="163"/>
      <c r="BY1712" s="163"/>
      <c r="BZ1712" s="163"/>
      <c r="CA1712" s="163"/>
      <c r="CB1712" s="163"/>
      <c r="CC1712" s="163"/>
      <c r="CD1712" s="163"/>
      <c r="CE1712" s="163"/>
      <c r="CF1712" s="163"/>
      <c r="CG1712" s="163"/>
      <c r="CH1712" s="163"/>
      <c r="CI1712" s="163"/>
      <c r="CJ1712" s="163"/>
      <c r="CK1712" s="163"/>
      <c r="CL1712" s="163"/>
      <c r="CM1712" s="163"/>
      <c r="CN1712" s="163"/>
      <c r="CO1712" s="163"/>
      <c r="CP1712" s="163"/>
      <c r="CQ1712" s="163"/>
      <c r="CR1712" s="163"/>
      <c r="CS1712" s="163"/>
      <c r="CT1712" s="163"/>
      <c r="CU1712" s="163"/>
      <c r="CV1712" s="163"/>
      <c r="CW1712" s="163"/>
      <c r="CX1712" s="163"/>
      <c r="CY1712" s="163"/>
      <c r="CZ1712" s="163"/>
      <c r="DA1712" s="163"/>
      <c r="DB1712" s="163"/>
      <c r="DC1712" s="163"/>
      <c r="DD1712" s="163"/>
      <c r="DE1712" s="163"/>
      <c r="DF1712" s="163"/>
      <c r="DG1712" s="163"/>
      <c r="DH1712" s="163"/>
      <c r="DI1712" s="163"/>
      <c r="DJ1712" s="163"/>
      <c r="DK1712" s="163"/>
      <c r="DL1712" s="163"/>
      <c r="DM1712" s="163"/>
      <c r="DN1712" s="163"/>
      <c r="DO1712" s="163"/>
      <c r="DP1712" s="163"/>
      <c r="DQ1712" s="163"/>
      <c r="DR1712" s="163"/>
      <c r="DS1712" s="163"/>
      <c r="DT1712" s="163"/>
      <c r="DU1712" s="163"/>
      <c r="DV1712" s="163"/>
      <c r="DW1712" s="163"/>
      <c r="DX1712" s="163"/>
      <c r="DY1712" s="163"/>
      <c r="DZ1712" s="163"/>
      <c r="EA1712" s="163"/>
      <c r="EB1712" s="163"/>
      <c r="EC1712" s="163"/>
      <c r="ED1712" s="163"/>
      <c r="EE1712" s="163"/>
      <c r="EF1712" s="163"/>
      <c r="EG1712" s="163"/>
      <c r="EH1712" s="163"/>
      <c r="EI1712" s="163"/>
      <c r="EJ1712" s="163"/>
      <c r="EK1712" s="163"/>
      <c r="EL1712" s="163"/>
      <c r="EM1712" s="163"/>
      <c r="EN1712" s="163"/>
      <c r="EO1712" s="163"/>
      <c r="EP1712" s="163"/>
      <c r="EQ1712" s="163"/>
      <c r="ER1712" s="163"/>
      <c r="ES1712" s="163"/>
      <c r="ET1712" s="163"/>
      <c r="EU1712" s="163"/>
      <c r="EV1712" s="163"/>
      <c r="EW1712" s="163"/>
      <c r="EX1712" s="163"/>
      <c r="EY1712" s="163"/>
      <c r="EZ1712" s="163"/>
      <c r="FA1712" s="163"/>
      <c r="FB1712" s="163"/>
      <c r="FC1712" s="163"/>
      <c r="FD1712" s="163"/>
      <c r="FE1712" s="163"/>
      <c r="FF1712" s="163"/>
      <c r="FG1712" s="163"/>
      <c r="FH1712" s="163"/>
      <c r="FI1712" s="163"/>
      <c r="FJ1712" s="163"/>
      <c r="FK1712" s="163"/>
      <c r="FL1712" s="163"/>
      <c r="FM1712" s="163"/>
      <c r="FN1712" s="163"/>
      <c r="FO1712" s="163"/>
      <c r="FP1712" s="163"/>
      <c r="FQ1712" s="163"/>
      <c r="FR1712" s="163"/>
      <c r="FS1712" s="163"/>
      <c r="FT1712" s="163"/>
      <c r="FU1712" s="163"/>
      <c r="FV1712" s="163"/>
      <c r="FW1712" s="163"/>
      <c r="FX1712" s="163"/>
      <c r="FY1712" s="163"/>
      <c r="FZ1712" s="163"/>
      <c r="GA1712" s="163"/>
      <c r="GB1712" s="163"/>
      <c r="GC1712" s="163"/>
      <c r="GD1712" s="163"/>
      <c r="GE1712" s="163"/>
      <c r="GF1712" s="163"/>
      <c r="GG1712" s="163"/>
      <c r="GH1712" s="163"/>
      <c r="GI1712" s="163"/>
      <c r="GJ1712" s="163"/>
      <c r="GK1712" s="163"/>
      <c r="GL1712" s="163"/>
      <c r="GM1712" s="163"/>
      <c r="GN1712" s="163"/>
      <c r="GO1712" s="163"/>
      <c r="GP1712" s="163"/>
      <c r="GQ1712" s="163"/>
      <c r="GR1712" s="163"/>
      <c r="GS1712" s="163"/>
      <c r="GT1712" s="163"/>
      <c r="GU1712" s="163"/>
      <c r="GV1712" s="163"/>
      <c r="GW1712" s="163"/>
      <c r="GX1712" s="163"/>
      <c r="GY1712" s="163"/>
      <c r="GZ1712" s="163"/>
      <c r="HA1712" s="163"/>
      <c r="HB1712" s="163"/>
      <c r="HC1712" s="163"/>
      <c r="HD1712" s="163"/>
      <c r="HE1712" s="163"/>
      <c r="HF1712" s="163"/>
    </row>
    <row r="1713" spans="25:214" x14ac:dyDescent="0.2">
      <c r="Y1713" s="163"/>
      <c r="Z1713" s="163"/>
      <c r="AA1713" s="163"/>
      <c r="AB1713" s="163"/>
      <c r="AC1713" s="163"/>
      <c r="AD1713" s="163"/>
      <c r="AE1713" s="163"/>
      <c r="AF1713" s="163"/>
      <c r="AG1713" s="163"/>
      <c r="AH1713" s="163"/>
      <c r="AI1713" s="163"/>
      <c r="AJ1713" s="163"/>
      <c r="AK1713" s="163"/>
      <c r="AL1713" s="163"/>
      <c r="AM1713" s="163"/>
      <c r="AN1713" s="163"/>
      <c r="AO1713" s="163"/>
      <c r="AP1713" s="163"/>
      <c r="AQ1713" s="163"/>
      <c r="AR1713" s="163"/>
      <c r="AS1713" s="163"/>
      <c r="AT1713" s="163"/>
      <c r="AU1713" s="163"/>
      <c r="AV1713" s="163"/>
      <c r="AW1713" s="163"/>
      <c r="AX1713" s="163"/>
      <c r="AY1713" s="163"/>
      <c r="AZ1713" s="163"/>
      <c r="BA1713" s="163"/>
      <c r="BB1713" s="163"/>
      <c r="BC1713" s="163"/>
      <c r="BD1713" s="163"/>
      <c r="BE1713" s="163"/>
      <c r="BF1713" s="163"/>
      <c r="BG1713" s="163"/>
      <c r="BH1713" s="163"/>
      <c r="BI1713" s="163"/>
      <c r="BJ1713" s="163"/>
      <c r="BK1713" s="163"/>
      <c r="BL1713" s="163"/>
      <c r="BM1713" s="163"/>
      <c r="BN1713" s="163"/>
      <c r="BO1713" s="163"/>
      <c r="BP1713" s="163"/>
      <c r="BQ1713" s="163"/>
      <c r="BR1713" s="163"/>
      <c r="BS1713" s="163"/>
      <c r="BT1713" s="163"/>
      <c r="BU1713" s="163"/>
      <c r="BV1713" s="163"/>
      <c r="BW1713" s="163"/>
      <c r="BX1713" s="163"/>
      <c r="BY1713" s="163"/>
      <c r="BZ1713" s="163"/>
      <c r="CA1713" s="163"/>
      <c r="CB1713" s="163"/>
      <c r="CC1713" s="163"/>
      <c r="CD1713" s="163"/>
      <c r="CE1713" s="163"/>
      <c r="CF1713" s="163"/>
      <c r="CG1713" s="163"/>
      <c r="CH1713" s="163"/>
      <c r="CI1713" s="163"/>
      <c r="CJ1713" s="163"/>
      <c r="CK1713" s="163"/>
      <c r="CL1713" s="163"/>
      <c r="CM1713" s="163"/>
      <c r="CN1713" s="163"/>
      <c r="CO1713" s="163"/>
      <c r="CP1713" s="163"/>
      <c r="CQ1713" s="163"/>
      <c r="CR1713" s="163"/>
      <c r="CS1713" s="163"/>
      <c r="CT1713" s="163"/>
      <c r="CU1713" s="163"/>
      <c r="CV1713" s="163"/>
      <c r="CW1713" s="163"/>
      <c r="CX1713" s="163"/>
      <c r="CY1713" s="163"/>
      <c r="CZ1713" s="163"/>
      <c r="DA1713" s="163"/>
      <c r="DB1713" s="163"/>
      <c r="DC1713" s="163"/>
      <c r="DD1713" s="163"/>
      <c r="DE1713" s="163"/>
      <c r="DF1713" s="163"/>
      <c r="DG1713" s="163"/>
      <c r="DH1713" s="163"/>
      <c r="DI1713" s="163"/>
      <c r="DJ1713" s="163"/>
      <c r="DK1713" s="163"/>
      <c r="DL1713" s="163"/>
      <c r="DM1713" s="163"/>
      <c r="DN1713" s="163"/>
      <c r="DO1713" s="163"/>
      <c r="DP1713" s="163"/>
      <c r="DQ1713" s="163"/>
      <c r="DR1713" s="163"/>
      <c r="DS1713" s="163"/>
      <c r="DT1713" s="163"/>
      <c r="DU1713" s="163"/>
      <c r="DV1713" s="163"/>
      <c r="DW1713" s="163"/>
      <c r="DX1713" s="163"/>
      <c r="DY1713" s="163"/>
      <c r="DZ1713" s="163"/>
      <c r="EA1713" s="163"/>
      <c r="EB1713" s="163"/>
      <c r="EC1713" s="163"/>
      <c r="ED1713" s="163"/>
      <c r="EE1713" s="163"/>
      <c r="EF1713" s="163"/>
      <c r="EG1713" s="163"/>
      <c r="EH1713" s="163"/>
      <c r="EI1713" s="163"/>
      <c r="EJ1713" s="163"/>
      <c r="EK1713" s="163"/>
      <c r="EL1713" s="163"/>
      <c r="EM1713" s="163"/>
      <c r="EN1713" s="163"/>
      <c r="EO1713" s="163"/>
      <c r="EP1713" s="163"/>
      <c r="EQ1713" s="163"/>
      <c r="ER1713" s="163"/>
      <c r="ES1713" s="163"/>
      <c r="ET1713" s="163"/>
      <c r="EU1713" s="163"/>
      <c r="EV1713" s="163"/>
      <c r="EW1713" s="163"/>
      <c r="EX1713" s="163"/>
      <c r="EY1713" s="163"/>
      <c r="EZ1713" s="163"/>
      <c r="FA1713" s="163"/>
      <c r="FB1713" s="163"/>
      <c r="FC1713" s="163"/>
      <c r="FD1713" s="163"/>
      <c r="FE1713" s="163"/>
      <c r="FF1713" s="163"/>
      <c r="FG1713" s="163"/>
      <c r="FH1713" s="163"/>
      <c r="FI1713" s="163"/>
      <c r="FJ1713" s="163"/>
      <c r="FK1713" s="163"/>
      <c r="FL1713" s="163"/>
      <c r="FM1713" s="163"/>
      <c r="FN1713" s="163"/>
      <c r="FO1713" s="163"/>
      <c r="FP1713" s="163"/>
      <c r="FQ1713" s="163"/>
      <c r="FR1713" s="163"/>
      <c r="FS1713" s="163"/>
      <c r="FT1713" s="163"/>
      <c r="FU1713" s="163"/>
      <c r="FV1713" s="163"/>
      <c r="FW1713" s="163"/>
      <c r="FX1713" s="163"/>
      <c r="FY1713" s="163"/>
      <c r="FZ1713" s="163"/>
      <c r="GA1713" s="163"/>
      <c r="GB1713" s="163"/>
      <c r="GC1713" s="163"/>
      <c r="GD1713" s="163"/>
      <c r="GE1713" s="163"/>
      <c r="GF1713" s="163"/>
      <c r="GG1713" s="163"/>
      <c r="GH1713" s="163"/>
      <c r="GI1713" s="163"/>
      <c r="GJ1713" s="163"/>
      <c r="GK1713" s="163"/>
      <c r="GL1713" s="163"/>
      <c r="GM1713" s="163"/>
      <c r="GN1713" s="163"/>
      <c r="GO1713" s="163"/>
      <c r="GP1713" s="163"/>
      <c r="GQ1713" s="163"/>
      <c r="GR1713" s="163"/>
      <c r="GS1713" s="163"/>
      <c r="GT1713" s="163"/>
      <c r="GU1713" s="163"/>
      <c r="GV1713" s="163"/>
      <c r="GW1713" s="163"/>
      <c r="GX1713" s="163"/>
      <c r="GY1713" s="163"/>
      <c r="GZ1713" s="163"/>
      <c r="HA1713" s="163"/>
      <c r="HB1713" s="163"/>
      <c r="HC1713" s="163"/>
      <c r="HD1713" s="163"/>
      <c r="HE1713" s="163"/>
      <c r="HF1713" s="163"/>
    </row>
    <row r="1714" spans="25:214" x14ac:dyDescent="0.2">
      <c r="Y1714" s="163"/>
      <c r="Z1714" s="163"/>
      <c r="AA1714" s="163"/>
      <c r="AB1714" s="163"/>
      <c r="AC1714" s="163"/>
      <c r="AD1714" s="163"/>
      <c r="AE1714" s="163"/>
      <c r="AF1714" s="163"/>
      <c r="AG1714" s="163"/>
      <c r="AH1714" s="163"/>
      <c r="AI1714" s="163"/>
      <c r="AJ1714" s="163"/>
      <c r="AK1714" s="163"/>
      <c r="AL1714" s="163"/>
      <c r="AM1714" s="163"/>
      <c r="AN1714" s="163"/>
      <c r="AO1714" s="163"/>
      <c r="AP1714" s="163"/>
      <c r="AQ1714" s="163"/>
      <c r="AR1714" s="163"/>
      <c r="AS1714" s="163"/>
      <c r="AT1714" s="163"/>
      <c r="AU1714" s="163"/>
      <c r="AV1714" s="163"/>
      <c r="AW1714" s="163"/>
      <c r="AX1714" s="163"/>
      <c r="AY1714" s="163"/>
      <c r="AZ1714" s="163"/>
      <c r="BA1714" s="163"/>
      <c r="BB1714" s="163"/>
      <c r="BC1714" s="163"/>
      <c r="BD1714" s="163"/>
      <c r="BE1714" s="163"/>
      <c r="BF1714" s="163"/>
      <c r="BG1714" s="163"/>
      <c r="BH1714" s="163"/>
      <c r="BI1714" s="163"/>
      <c r="BJ1714" s="163"/>
      <c r="BK1714" s="163"/>
      <c r="BL1714" s="163"/>
      <c r="BM1714" s="163"/>
      <c r="BN1714" s="163"/>
      <c r="BO1714" s="163"/>
      <c r="BP1714" s="163"/>
      <c r="BQ1714" s="163"/>
      <c r="BR1714" s="163"/>
      <c r="BS1714" s="163"/>
      <c r="BT1714" s="163"/>
      <c r="BU1714" s="163"/>
      <c r="BV1714" s="163"/>
      <c r="BW1714" s="163"/>
      <c r="BX1714" s="163"/>
      <c r="BY1714" s="163"/>
      <c r="BZ1714" s="163"/>
      <c r="CA1714" s="163"/>
      <c r="CB1714" s="163"/>
      <c r="CC1714" s="163"/>
      <c r="CD1714" s="163"/>
      <c r="CE1714" s="163"/>
      <c r="CF1714" s="163"/>
      <c r="CG1714" s="163"/>
      <c r="CH1714" s="163"/>
      <c r="CI1714" s="163"/>
      <c r="CJ1714" s="163"/>
      <c r="CK1714" s="163"/>
      <c r="CL1714" s="163"/>
      <c r="CM1714" s="163"/>
      <c r="CN1714" s="163"/>
      <c r="CO1714" s="163"/>
      <c r="CP1714" s="163"/>
      <c r="CQ1714" s="163"/>
      <c r="CR1714" s="163"/>
      <c r="CS1714" s="163"/>
      <c r="CT1714" s="163"/>
      <c r="CU1714" s="163"/>
      <c r="CV1714" s="163"/>
      <c r="CW1714" s="163"/>
      <c r="CX1714" s="163"/>
      <c r="CY1714" s="163"/>
      <c r="CZ1714" s="163"/>
      <c r="DA1714" s="163"/>
      <c r="DB1714" s="163"/>
      <c r="DC1714" s="163"/>
      <c r="DD1714" s="163"/>
      <c r="DE1714" s="163"/>
      <c r="DF1714" s="163"/>
      <c r="DG1714" s="163"/>
      <c r="DH1714" s="163"/>
      <c r="DI1714" s="163"/>
      <c r="DJ1714" s="163"/>
      <c r="DK1714" s="163"/>
      <c r="DL1714" s="163"/>
      <c r="DM1714" s="163"/>
      <c r="DN1714" s="163"/>
      <c r="DO1714" s="163"/>
      <c r="DP1714" s="163"/>
      <c r="DQ1714" s="163"/>
      <c r="DR1714" s="163"/>
      <c r="DS1714" s="163"/>
      <c r="DT1714" s="163"/>
      <c r="DU1714" s="163"/>
      <c r="DV1714" s="163"/>
      <c r="DW1714" s="163"/>
      <c r="DX1714" s="163"/>
      <c r="DY1714" s="163"/>
      <c r="DZ1714" s="163"/>
      <c r="EA1714" s="163"/>
      <c r="EB1714" s="163"/>
      <c r="EC1714" s="163"/>
      <c r="ED1714" s="163"/>
      <c r="EE1714" s="163"/>
      <c r="EF1714" s="163"/>
      <c r="EG1714" s="163"/>
      <c r="EH1714" s="163"/>
      <c r="EI1714" s="163"/>
      <c r="EJ1714" s="163"/>
      <c r="EK1714" s="163"/>
      <c r="EL1714" s="163"/>
      <c r="EM1714" s="163"/>
      <c r="EN1714" s="163"/>
      <c r="EO1714" s="163"/>
      <c r="EP1714" s="163"/>
      <c r="EQ1714" s="163"/>
      <c r="ER1714" s="163"/>
      <c r="ES1714" s="163"/>
      <c r="ET1714" s="163"/>
      <c r="EU1714" s="163"/>
      <c r="EV1714" s="163"/>
      <c r="EW1714" s="163"/>
      <c r="EX1714" s="163"/>
      <c r="EY1714" s="163"/>
      <c r="EZ1714" s="163"/>
      <c r="FA1714" s="163"/>
      <c r="FB1714" s="163"/>
      <c r="FC1714" s="163"/>
      <c r="FD1714" s="163"/>
      <c r="FE1714" s="163"/>
      <c r="FF1714" s="163"/>
      <c r="FG1714" s="163"/>
      <c r="FH1714" s="163"/>
      <c r="FI1714" s="163"/>
      <c r="FJ1714" s="163"/>
      <c r="FK1714" s="163"/>
      <c r="FL1714" s="163"/>
      <c r="FM1714" s="163"/>
      <c r="FN1714" s="163"/>
      <c r="FO1714" s="163"/>
      <c r="FP1714" s="163"/>
      <c r="FQ1714" s="163"/>
      <c r="FR1714" s="163"/>
      <c r="FS1714" s="163"/>
      <c r="FT1714" s="163"/>
      <c r="FU1714" s="163"/>
      <c r="FV1714" s="163"/>
      <c r="FW1714" s="163"/>
      <c r="FX1714" s="163"/>
      <c r="FY1714" s="163"/>
      <c r="FZ1714" s="163"/>
      <c r="GA1714" s="163"/>
      <c r="GB1714" s="163"/>
      <c r="GC1714" s="163"/>
      <c r="GD1714" s="163"/>
      <c r="GE1714" s="163"/>
      <c r="GF1714" s="163"/>
      <c r="GG1714" s="163"/>
      <c r="GH1714" s="163"/>
      <c r="GI1714" s="163"/>
      <c r="GJ1714" s="163"/>
      <c r="GK1714" s="163"/>
      <c r="GL1714" s="163"/>
      <c r="GM1714" s="163"/>
      <c r="GN1714" s="163"/>
      <c r="GO1714" s="163"/>
      <c r="GP1714" s="163"/>
      <c r="GQ1714" s="163"/>
      <c r="GR1714" s="163"/>
      <c r="GS1714" s="163"/>
      <c r="GT1714" s="163"/>
      <c r="GU1714" s="163"/>
      <c r="GV1714" s="163"/>
      <c r="GW1714" s="163"/>
      <c r="GX1714" s="163"/>
      <c r="GY1714" s="163"/>
      <c r="GZ1714" s="163"/>
      <c r="HA1714" s="163"/>
      <c r="HB1714" s="163"/>
      <c r="HC1714" s="163"/>
      <c r="HD1714" s="163"/>
      <c r="HE1714" s="163"/>
      <c r="HF1714" s="163"/>
    </row>
    <row r="1715" spans="25:214" x14ac:dyDescent="0.2">
      <c r="Y1715" s="163"/>
      <c r="Z1715" s="163"/>
      <c r="AA1715" s="163"/>
      <c r="AB1715" s="163"/>
      <c r="AC1715" s="163"/>
      <c r="AD1715" s="163"/>
      <c r="AE1715" s="163"/>
      <c r="AF1715" s="163"/>
      <c r="AG1715" s="163"/>
      <c r="AH1715" s="163"/>
      <c r="AI1715" s="163"/>
      <c r="AJ1715" s="163"/>
      <c r="AK1715" s="163"/>
      <c r="AL1715" s="163"/>
      <c r="AM1715" s="163"/>
      <c r="AN1715" s="163"/>
      <c r="AO1715" s="163"/>
      <c r="AP1715" s="163"/>
      <c r="AQ1715" s="163"/>
      <c r="AR1715" s="163"/>
      <c r="AS1715" s="163"/>
      <c r="AT1715" s="163"/>
      <c r="AU1715" s="163"/>
      <c r="AV1715" s="163"/>
      <c r="AW1715" s="163"/>
      <c r="AX1715" s="163"/>
      <c r="AY1715" s="163"/>
      <c r="AZ1715" s="163"/>
      <c r="BA1715" s="163"/>
      <c r="BB1715" s="163"/>
      <c r="BC1715" s="163"/>
      <c r="BD1715" s="163"/>
      <c r="BE1715" s="163"/>
      <c r="BF1715" s="163"/>
      <c r="BG1715" s="163"/>
      <c r="BH1715" s="163"/>
      <c r="BI1715" s="163"/>
      <c r="BJ1715" s="163"/>
      <c r="BK1715" s="163"/>
      <c r="BL1715" s="163"/>
      <c r="BM1715" s="163"/>
      <c r="BN1715" s="163"/>
      <c r="BO1715" s="163"/>
      <c r="BP1715" s="163"/>
      <c r="BQ1715" s="163"/>
      <c r="BR1715" s="163"/>
      <c r="BS1715" s="163"/>
      <c r="BT1715" s="163"/>
      <c r="BU1715" s="163"/>
      <c r="BV1715" s="163"/>
      <c r="BW1715" s="163"/>
      <c r="BX1715" s="163"/>
      <c r="BY1715" s="163"/>
      <c r="BZ1715" s="163"/>
      <c r="CA1715" s="163"/>
      <c r="CB1715" s="163"/>
      <c r="CC1715" s="163"/>
      <c r="CD1715" s="163"/>
      <c r="CE1715" s="163"/>
      <c r="CF1715" s="163"/>
      <c r="CG1715" s="163"/>
      <c r="CH1715" s="163"/>
      <c r="CI1715" s="163"/>
      <c r="CJ1715" s="163"/>
      <c r="CK1715" s="163"/>
      <c r="CL1715" s="163"/>
      <c r="CM1715" s="163"/>
      <c r="CN1715" s="163"/>
      <c r="CO1715" s="163"/>
      <c r="CP1715" s="163"/>
      <c r="CQ1715" s="163"/>
      <c r="CR1715" s="163"/>
      <c r="CS1715" s="163"/>
      <c r="CT1715" s="163"/>
      <c r="CU1715" s="163"/>
      <c r="CV1715" s="163"/>
      <c r="CW1715" s="163"/>
      <c r="CX1715" s="163"/>
      <c r="CY1715" s="163"/>
      <c r="CZ1715" s="163"/>
      <c r="DA1715" s="163"/>
      <c r="DB1715" s="163"/>
      <c r="DC1715" s="163"/>
      <c r="DD1715" s="163"/>
      <c r="DE1715" s="163"/>
      <c r="DF1715" s="163"/>
      <c r="DG1715" s="163"/>
      <c r="DH1715" s="163"/>
      <c r="DI1715" s="163"/>
      <c r="DJ1715" s="163"/>
      <c r="DK1715" s="163"/>
      <c r="DL1715" s="163"/>
      <c r="DM1715" s="163"/>
      <c r="DN1715" s="163"/>
      <c r="DO1715" s="163"/>
      <c r="DP1715" s="163"/>
      <c r="DQ1715" s="163"/>
      <c r="DR1715" s="163"/>
      <c r="DS1715" s="163"/>
      <c r="DT1715" s="163"/>
      <c r="DU1715" s="163"/>
      <c r="DV1715" s="163"/>
      <c r="DW1715" s="163"/>
      <c r="DX1715" s="163"/>
      <c r="DY1715" s="163"/>
      <c r="DZ1715" s="163"/>
      <c r="EA1715" s="163"/>
      <c r="EB1715" s="163"/>
      <c r="EC1715" s="163"/>
      <c r="ED1715" s="163"/>
      <c r="EE1715" s="163"/>
      <c r="EF1715" s="163"/>
      <c r="EG1715" s="163"/>
      <c r="EH1715" s="163"/>
      <c r="EI1715" s="163"/>
      <c r="EJ1715" s="163"/>
      <c r="EK1715" s="163"/>
      <c r="EL1715" s="163"/>
      <c r="EM1715" s="163"/>
      <c r="EN1715" s="163"/>
      <c r="EO1715" s="163"/>
      <c r="EP1715" s="163"/>
      <c r="EQ1715" s="163"/>
      <c r="ER1715" s="163"/>
      <c r="ES1715" s="163"/>
      <c r="ET1715" s="163"/>
      <c r="EU1715" s="163"/>
      <c r="EV1715" s="163"/>
      <c r="EW1715" s="163"/>
      <c r="EX1715" s="163"/>
      <c r="EY1715" s="163"/>
      <c r="EZ1715" s="163"/>
      <c r="FA1715" s="163"/>
      <c r="FB1715" s="163"/>
      <c r="FC1715" s="163"/>
      <c r="FD1715" s="163"/>
      <c r="FE1715" s="163"/>
      <c r="FF1715" s="163"/>
      <c r="FG1715" s="163"/>
      <c r="FH1715" s="163"/>
      <c r="FI1715" s="163"/>
      <c r="FJ1715" s="163"/>
      <c r="FK1715" s="163"/>
      <c r="FL1715" s="163"/>
      <c r="FM1715" s="163"/>
      <c r="FN1715" s="163"/>
      <c r="FO1715" s="163"/>
      <c r="FP1715" s="163"/>
      <c r="FQ1715" s="163"/>
      <c r="FR1715" s="163"/>
      <c r="FS1715" s="163"/>
      <c r="FT1715" s="163"/>
      <c r="FU1715" s="163"/>
      <c r="FV1715" s="163"/>
      <c r="FW1715" s="163"/>
      <c r="FX1715" s="163"/>
      <c r="FY1715" s="163"/>
      <c r="FZ1715" s="163"/>
      <c r="GA1715" s="163"/>
      <c r="GB1715" s="163"/>
      <c r="GC1715" s="163"/>
      <c r="GD1715" s="163"/>
      <c r="GE1715" s="163"/>
      <c r="GF1715" s="163"/>
      <c r="GG1715" s="163"/>
      <c r="GH1715" s="163"/>
      <c r="GI1715" s="163"/>
      <c r="GJ1715" s="163"/>
      <c r="GK1715" s="163"/>
      <c r="GL1715" s="163"/>
      <c r="GM1715" s="163"/>
      <c r="GN1715" s="163"/>
      <c r="GO1715" s="163"/>
      <c r="GP1715" s="163"/>
      <c r="GQ1715" s="163"/>
      <c r="GR1715" s="163"/>
      <c r="GS1715" s="163"/>
      <c r="GT1715" s="163"/>
      <c r="GU1715" s="163"/>
      <c r="GV1715" s="163"/>
      <c r="GW1715" s="163"/>
      <c r="GX1715" s="163"/>
      <c r="GY1715" s="163"/>
      <c r="GZ1715" s="163"/>
      <c r="HA1715" s="163"/>
      <c r="HB1715" s="163"/>
      <c r="HC1715" s="163"/>
      <c r="HD1715" s="163"/>
      <c r="HE1715" s="163"/>
      <c r="HF1715" s="163"/>
    </row>
    <row r="1716" spans="25:214" x14ac:dyDescent="0.2">
      <c r="Y1716" s="163"/>
      <c r="Z1716" s="163"/>
      <c r="AA1716" s="163"/>
      <c r="AB1716" s="163"/>
      <c r="AC1716" s="163"/>
      <c r="AD1716" s="163"/>
      <c r="AE1716" s="163"/>
      <c r="AF1716" s="163"/>
      <c r="AG1716" s="163"/>
      <c r="AH1716" s="163"/>
      <c r="AI1716" s="163"/>
      <c r="AJ1716" s="163"/>
      <c r="AK1716" s="163"/>
      <c r="AL1716" s="163"/>
      <c r="AM1716" s="163"/>
      <c r="AN1716" s="163"/>
      <c r="AO1716" s="163"/>
      <c r="AP1716" s="163"/>
      <c r="AQ1716" s="163"/>
      <c r="AR1716" s="163"/>
      <c r="AS1716" s="163"/>
      <c r="AT1716" s="163"/>
      <c r="AU1716" s="163"/>
      <c r="AV1716" s="163"/>
      <c r="AW1716" s="163"/>
      <c r="AX1716" s="163"/>
      <c r="AY1716" s="163"/>
      <c r="AZ1716" s="163"/>
      <c r="BA1716" s="163"/>
      <c r="BB1716" s="163"/>
      <c r="BC1716" s="163"/>
      <c r="BD1716" s="163"/>
      <c r="BE1716" s="163"/>
      <c r="BF1716" s="163"/>
      <c r="BG1716" s="163"/>
      <c r="BH1716" s="163"/>
      <c r="BI1716" s="163"/>
      <c r="BJ1716" s="163"/>
      <c r="BK1716" s="163"/>
      <c r="BL1716" s="163"/>
      <c r="BM1716" s="163"/>
      <c r="BN1716" s="163"/>
      <c r="BO1716" s="163"/>
      <c r="BP1716" s="163"/>
      <c r="BQ1716" s="163"/>
      <c r="BR1716" s="163"/>
      <c r="BS1716" s="163"/>
      <c r="BT1716" s="163"/>
      <c r="BU1716" s="163"/>
      <c r="BV1716" s="163"/>
      <c r="BW1716" s="163"/>
      <c r="BX1716" s="163"/>
      <c r="BY1716" s="163"/>
      <c r="BZ1716" s="163"/>
      <c r="CA1716" s="163"/>
      <c r="CB1716" s="163"/>
      <c r="CC1716" s="163"/>
      <c r="CD1716" s="163"/>
      <c r="CE1716" s="163"/>
      <c r="CF1716" s="163"/>
      <c r="CG1716" s="163"/>
      <c r="CH1716" s="163"/>
      <c r="CI1716" s="163"/>
      <c r="CJ1716" s="163"/>
      <c r="CK1716" s="163"/>
      <c r="CL1716" s="163"/>
      <c r="CM1716" s="163"/>
      <c r="CN1716" s="163"/>
      <c r="CO1716" s="163"/>
      <c r="CP1716" s="163"/>
      <c r="CQ1716" s="163"/>
      <c r="CR1716" s="163"/>
      <c r="CS1716" s="163"/>
      <c r="CT1716" s="163"/>
      <c r="CU1716" s="163"/>
      <c r="CV1716" s="163"/>
      <c r="CW1716" s="163"/>
      <c r="CX1716" s="163"/>
      <c r="CY1716" s="163"/>
      <c r="CZ1716" s="163"/>
      <c r="DA1716" s="163"/>
      <c r="DB1716" s="163"/>
      <c r="DC1716" s="163"/>
      <c r="DD1716" s="163"/>
      <c r="DE1716" s="163"/>
      <c r="DF1716" s="163"/>
      <c r="DG1716" s="163"/>
      <c r="DH1716" s="163"/>
      <c r="DI1716" s="163"/>
      <c r="DJ1716" s="163"/>
      <c r="DK1716" s="163"/>
      <c r="DL1716" s="163"/>
      <c r="DM1716" s="163"/>
      <c r="DN1716" s="163"/>
      <c r="DO1716" s="163"/>
      <c r="DP1716" s="163"/>
      <c r="DQ1716" s="163"/>
      <c r="DR1716" s="163"/>
      <c r="DS1716" s="163"/>
      <c r="DT1716" s="163"/>
      <c r="DU1716" s="163"/>
      <c r="DV1716" s="163"/>
      <c r="DW1716" s="163"/>
      <c r="DX1716" s="163"/>
      <c r="DY1716" s="163"/>
      <c r="DZ1716" s="163"/>
      <c r="EA1716" s="163"/>
      <c r="EB1716" s="163"/>
      <c r="EC1716" s="163"/>
      <c r="ED1716" s="163"/>
      <c r="EE1716" s="163"/>
      <c r="EF1716" s="163"/>
      <c r="EG1716" s="163"/>
      <c r="EH1716" s="163"/>
      <c r="EI1716" s="163"/>
      <c r="EJ1716" s="163"/>
      <c r="EK1716" s="163"/>
      <c r="EL1716" s="163"/>
      <c r="EM1716" s="163"/>
      <c r="EN1716" s="163"/>
      <c r="EO1716" s="163"/>
      <c r="EP1716" s="163"/>
      <c r="EQ1716" s="163"/>
      <c r="ER1716" s="163"/>
      <c r="ES1716" s="163"/>
      <c r="ET1716" s="163"/>
      <c r="EU1716" s="163"/>
      <c r="EV1716" s="163"/>
      <c r="EW1716" s="163"/>
      <c r="EX1716" s="163"/>
      <c r="EY1716" s="163"/>
      <c r="EZ1716" s="163"/>
      <c r="FA1716" s="163"/>
      <c r="FB1716" s="163"/>
      <c r="FC1716" s="163"/>
      <c r="FD1716" s="163"/>
      <c r="FE1716" s="163"/>
      <c r="FF1716" s="163"/>
      <c r="FG1716" s="163"/>
      <c r="FH1716" s="163"/>
      <c r="FI1716" s="163"/>
      <c r="FJ1716" s="163"/>
      <c r="FK1716" s="163"/>
      <c r="FL1716" s="163"/>
      <c r="FM1716" s="163"/>
      <c r="FN1716" s="163"/>
      <c r="FO1716" s="163"/>
      <c r="FP1716" s="163"/>
      <c r="FQ1716" s="163"/>
      <c r="FR1716" s="163"/>
      <c r="FS1716" s="163"/>
      <c r="FT1716" s="163"/>
      <c r="FU1716" s="163"/>
      <c r="FV1716" s="163"/>
      <c r="FW1716" s="163"/>
      <c r="FX1716" s="163"/>
      <c r="FY1716" s="163"/>
      <c r="FZ1716" s="163"/>
      <c r="GA1716" s="163"/>
      <c r="GB1716" s="163"/>
      <c r="GC1716" s="163"/>
      <c r="GD1716" s="163"/>
      <c r="GE1716" s="163"/>
      <c r="GF1716" s="163"/>
      <c r="GG1716" s="163"/>
      <c r="GH1716" s="163"/>
      <c r="GI1716" s="163"/>
      <c r="GJ1716" s="163"/>
      <c r="GK1716" s="163"/>
      <c r="GL1716" s="163"/>
      <c r="GM1716" s="163"/>
      <c r="GN1716" s="163"/>
      <c r="GO1716" s="163"/>
      <c r="GP1716" s="163"/>
      <c r="GQ1716" s="163"/>
      <c r="GR1716" s="163"/>
      <c r="GS1716" s="163"/>
      <c r="GT1716" s="163"/>
      <c r="GU1716" s="163"/>
      <c r="GV1716" s="163"/>
      <c r="GW1716" s="163"/>
      <c r="GX1716" s="163"/>
      <c r="GY1716" s="163"/>
      <c r="GZ1716" s="163"/>
      <c r="HA1716" s="163"/>
      <c r="HB1716" s="163"/>
      <c r="HC1716" s="163"/>
      <c r="HD1716" s="163"/>
      <c r="HE1716" s="163"/>
      <c r="HF1716" s="163"/>
    </row>
    <row r="1717" spans="25:214" x14ac:dyDescent="0.2">
      <c r="Y1717" s="163"/>
      <c r="Z1717" s="163"/>
      <c r="AA1717" s="163"/>
      <c r="AB1717" s="163"/>
      <c r="AC1717" s="163"/>
      <c r="AD1717" s="163"/>
      <c r="AE1717" s="163"/>
      <c r="AF1717" s="163"/>
      <c r="AG1717" s="163"/>
      <c r="AH1717" s="163"/>
      <c r="AI1717" s="163"/>
      <c r="AJ1717" s="163"/>
      <c r="AK1717" s="163"/>
      <c r="AL1717" s="163"/>
      <c r="AM1717" s="163"/>
      <c r="AN1717" s="163"/>
      <c r="AO1717" s="163"/>
      <c r="AP1717" s="163"/>
      <c r="AQ1717" s="163"/>
      <c r="AR1717" s="163"/>
      <c r="AS1717" s="163"/>
      <c r="AT1717" s="163"/>
      <c r="AU1717" s="163"/>
      <c r="AV1717" s="163"/>
      <c r="AW1717" s="163"/>
      <c r="AX1717" s="163"/>
      <c r="AY1717" s="163"/>
      <c r="AZ1717" s="163"/>
      <c r="BA1717" s="163"/>
      <c r="BB1717" s="163"/>
      <c r="BC1717" s="163"/>
      <c r="BD1717" s="163"/>
      <c r="BE1717" s="163"/>
      <c r="BF1717" s="163"/>
      <c r="BG1717" s="163"/>
      <c r="BH1717" s="163"/>
      <c r="BI1717" s="163"/>
      <c r="BJ1717" s="163"/>
      <c r="BK1717" s="163"/>
      <c r="BL1717" s="163"/>
      <c r="BM1717" s="163"/>
      <c r="BN1717" s="163"/>
      <c r="BO1717" s="163"/>
      <c r="BP1717" s="163"/>
      <c r="BQ1717" s="163"/>
      <c r="BR1717" s="163"/>
      <c r="BS1717" s="163"/>
      <c r="BT1717" s="163"/>
      <c r="BU1717" s="163"/>
      <c r="BV1717" s="163"/>
      <c r="BW1717" s="163"/>
      <c r="BX1717" s="163"/>
      <c r="BY1717" s="163"/>
      <c r="BZ1717" s="163"/>
      <c r="CA1717" s="163"/>
      <c r="CB1717" s="163"/>
      <c r="CC1717" s="163"/>
      <c r="CD1717" s="163"/>
      <c r="CE1717" s="163"/>
      <c r="CF1717" s="163"/>
      <c r="CG1717" s="163"/>
      <c r="CH1717" s="163"/>
      <c r="CI1717" s="163"/>
      <c r="CJ1717" s="163"/>
      <c r="CK1717" s="163"/>
      <c r="CL1717" s="163"/>
      <c r="CM1717" s="163"/>
      <c r="CN1717" s="163"/>
      <c r="CO1717" s="163"/>
      <c r="CP1717" s="163"/>
      <c r="CQ1717" s="163"/>
      <c r="CR1717" s="163"/>
      <c r="CS1717" s="163"/>
      <c r="CT1717" s="163"/>
      <c r="CU1717" s="163"/>
      <c r="CV1717" s="163"/>
      <c r="CW1717" s="163"/>
      <c r="CX1717" s="163"/>
      <c r="CY1717" s="163"/>
      <c r="CZ1717" s="163"/>
      <c r="DA1717" s="163"/>
      <c r="DB1717" s="163"/>
      <c r="DC1717" s="163"/>
      <c r="DD1717" s="163"/>
      <c r="DE1717" s="163"/>
      <c r="DF1717" s="163"/>
      <c r="DG1717" s="163"/>
      <c r="DH1717" s="163"/>
      <c r="DI1717" s="163"/>
      <c r="DJ1717" s="163"/>
      <c r="DK1717" s="163"/>
      <c r="DL1717" s="163"/>
      <c r="DM1717" s="163"/>
      <c r="DN1717" s="163"/>
      <c r="DO1717" s="163"/>
      <c r="DP1717" s="163"/>
      <c r="DQ1717" s="163"/>
      <c r="DR1717" s="163"/>
      <c r="DS1717" s="163"/>
      <c r="DT1717" s="163"/>
      <c r="DU1717" s="163"/>
      <c r="DV1717" s="163"/>
      <c r="DW1717" s="163"/>
      <c r="DX1717" s="163"/>
      <c r="DY1717" s="163"/>
      <c r="DZ1717" s="163"/>
      <c r="EA1717" s="163"/>
      <c r="EB1717" s="163"/>
      <c r="EC1717" s="163"/>
      <c r="ED1717" s="163"/>
      <c r="EE1717" s="163"/>
      <c r="EF1717" s="163"/>
      <c r="EG1717" s="163"/>
      <c r="EH1717" s="163"/>
      <c r="EI1717" s="163"/>
      <c r="EJ1717" s="163"/>
      <c r="EK1717" s="163"/>
      <c r="EL1717" s="163"/>
      <c r="EM1717" s="163"/>
      <c r="EN1717" s="163"/>
      <c r="EO1717" s="163"/>
      <c r="EP1717" s="163"/>
      <c r="EQ1717" s="163"/>
      <c r="ER1717" s="163"/>
      <c r="ES1717" s="163"/>
      <c r="ET1717" s="163"/>
      <c r="EU1717" s="163"/>
      <c r="EV1717" s="163"/>
      <c r="EW1717" s="163"/>
      <c r="EX1717" s="163"/>
      <c r="EY1717" s="163"/>
      <c r="EZ1717" s="163"/>
      <c r="FA1717" s="163"/>
      <c r="FB1717" s="163"/>
      <c r="FC1717" s="163"/>
      <c r="FD1717" s="163"/>
      <c r="FE1717" s="163"/>
      <c r="FF1717" s="163"/>
      <c r="FG1717" s="163"/>
      <c r="FH1717" s="163"/>
      <c r="FI1717" s="163"/>
      <c r="FJ1717" s="163"/>
      <c r="FK1717" s="163"/>
      <c r="FL1717" s="163"/>
      <c r="FM1717" s="163"/>
      <c r="FN1717" s="163"/>
      <c r="FO1717" s="163"/>
      <c r="FP1717" s="163"/>
      <c r="FQ1717" s="163"/>
      <c r="FR1717" s="163"/>
      <c r="FS1717" s="163"/>
      <c r="FT1717" s="163"/>
      <c r="FU1717" s="163"/>
      <c r="FV1717" s="163"/>
      <c r="FW1717" s="163"/>
      <c r="FX1717" s="163"/>
      <c r="FY1717" s="163"/>
      <c r="FZ1717" s="163"/>
      <c r="GA1717" s="163"/>
      <c r="GB1717" s="163"/>
      <c r="GC1717" s="163"/>
      <c r="GD1717" s="163"/>
      <c r="GE1717" s="163"/>
      <c r="GF1717" s="163"/>
      <c r="GG1717" s="163"/>
      <c r="GH1717" s="163"/>
      <c r="GI1717" s="163"/>
      <c r="GJ1717" s="163"/>
      <c r="GK1717" s="163"/>
      <c r="GL1717" s="163"/>
      <c r="GM1717" s="163"/>
      <c r="GN1717" s="163"/>
      <c r="GO1717" s="163"/>
      <c r="GP1717" s="163"/>
      <c r="GQ1717" s="163"/>
      <c r="GR1717" s="163"/>
      <c r="GS1717" s="163"/>
      <c r="GT1717" s="163"/>
      <c r="GU1717" s="163"/>
      <c r="GV1717" s="163"/>
      <c r="GW1717" s="163"/>
      <c r="GX1717" s="163"/>
      <c r="GY1717" s="163"/>
      <c r="GZ1717" s="163"/>
      <c r="HA1717" s="163"/>
      <c r="HB1717" s="163"/>
      <c r="HC1717" s="163"/>
      <c r="HD1717" s="163"/>
      <c r="HE1717" s="163"/>
      <c r="HF1717" s="163"/>
    </row>
    <row r="1718" spans="25:214" x14ac:dyDescent="0.2">
      <c r="Y1718" s="163"/>
      <c r="Z1718" s="163"/>
      <c r="AA1718" s="163"/>
      <c r="AB1718" s="163"/>
      <c r="AC1718" s="163"/>
      <c r="AD1718" s="163"/>
      <c r="AE1718" s="163"/>
      <c r="AF1718" s="163"/>
      <c r="AG1718" s="163"/>
      <c r="AH1718" s="163"/>
      <c r="AI1718" s="163"/>
      <c r="AJ1718" s="163"/>
      <c r="AK1718" s="163"/>
      <c r="AL1718" s="163"/>
      <c r="AM1718" s="163"/>
      <c r="AN1718" s="163"/>
      <c r="AO1718" s="163"/>
      <c r="AP1718" s="163"/>
      <c r="AQ1718" s="163"/>
      <c r="AR1718" s="163"/>
      <c r="AS1718" s="163"/>
      <c r="AT1718" s="163"/>
      <c r="AU1718" s="163"/>
      <c r="AV1718" s="163"/>
      <c r="AW1718" s="163"/>
      <c r="AX1718" s="163"/>
      <c r="AY1718" s="163"/>
      <c r="AZ1718" s="163"/>
      <c r="BA1718" s="163"/>
      <c r="BB1718" s="163"/>
      <c r="BC1718" s="163"/>
      <c r="BD1718" s="163"/>
      <c r="BE1718" s="163"/>
      <c r="BF1718" s="163"/>
      <c r="BG1718" s="163"/>
      <c r="BH1718" s="163"/>
      <c r="BI1718" s="163"/>
      <c r="BJ1718" s="163"/>
      <c r="BK1718" s="163"/>
      <c r="BL1718" s="163"/>
      <c r="BM1718" s="163"/>
      <c r="BN1718" s="163"/>
      <c r="BO1718" s="163"/>
      <c r="BP1718" s="163"/>
      <c r="BQ1718" s="163"/>
      <c r="BR1718" s="163"/>
      <c r="BS1718" s="163"/>
      <c r="BT1718" s="163"/>
      <c r="BU1718" s="163"/>
      <c r="BV1718" s="163"/>
      <c r="BW1718" s="163"/>
      <c r="BX1718" s="163"/>
      <c r="BY1718" s="163"/>
      <c r="BZ1718" s="163"/>
      <c r="CA1718" s="163"/>
      <c r="CB1718" s="163"/>
      <c r="CC1718" s="163"/>
      <c r="CD1718" s="163"/>
      <c r="CE1718" s="163"/>
      <c r="CF1718" s="163"/>
      <c r="CG1718" s="163"/>
      <c r="CH1718" s="163"/>
      <c r="CI1718" s="163"/>
      <c r="CJ1718" s="163"/>
      <c r="CK1718" s="163"/>
      <c r="CL1718" s="163"/>
      <c r="CM1718" s="163"/>
      <c r="CN1718" s="163"/>
      <c r="CO1718" s="163"/>
      <c r="CP1718" s="163"/>
      <c r="CQ1718" s="163"/>
      <c r="CR1718" s="163"/>
      <c r="CS1718" s="163"/>
      <c r="CT1718" s="163"/>
      <c r="CU1718" s="163"/>
      <c r="CV1718" s="163"/>
      <c r="CW1718" s="163"/>
      <c r="CX1718" s="163"/>
      <c r="CY1718" s="163"/>
      <c r="CZ1718" s="163"/>
      <c r="DA1718" s="163"/>
      <c r="DB1718" s="163"/>
      <c r="DC1718" s="163"/>
      <c r="DD1718" s="163"/>
      <c r="DE1718" s="163"/>
      <c r="DF1718" s="163"/>
      <c r="DG1718" s="163"/>
      <c r="DH1718" s="163"/>
      <c r="DI1718" s="163"/>
      <c r="DJ1718" s="163"/>
      <c r="DK1718" s="163"/>
      <c r="DL1718" s="163"/>
      <c r="DM1718" s="163"/>
      <c r="DN1718" s="163"/>
      <c r="DO1718" s="163"/>
      <c r="DP1718" s="163"/>
      <c r="DQ1718" s="163"/>
      <c r="DR1718" s="163"/>
      <c r="DS1718" s="163"/>
      <c r="DT1718" s="163"/>
      <c r="DU1718" s="163"/>
      <c r="DV1718" s="163"/>
      <c r="DW1718" s="163"/>
      <c r="DX1718" s="163"/>
      <c r="DY1718" s="163"/>
      <c r="DZ1718" s="163"/>
      <c r="EA1718" s="163"/>
      <c r="EB1718" s="163"/>
      <c r="EC1718" s="163"/>
      <c r="ED1718" s="163"/>
      <c r="EE1718" s="163"/>
      <c r="EF1718" s="163"/>
      <c r="EG1718" s="163"/>
      <c r="EH1718" s="163"/>
      <c r="EI1718" s="163"/>
      <c r="EJ1718" s="163"/>
      <c r="EK1718" s="163"/>
      <c r="EL1718" s="163"/>
      <c r="EM1718" s="163"/>
      <c r="EN1718" s="163"/>
      <c r="EO1718" s="163"/>
      <c r="EP1718" s="163"/>
      <c r="EQ1718" s="163"/>
      <c r="ER1718" s="163"/>
      <c r="ES1718" s="163"/>
      <c r="ET1718" s="163"/>
      <c r="EU1718" s="163"/>
      <c r="EV1718" s="163"/>
      <c r="EW1718" s="163"/>
      <c r="EX1718" s="163"/>
      <c r="EY1718" s="163"/>
      <c r="EZ1718" s="163"/>
      <c r="FA1718" s="163"/>
      <c r="FB1718" s="163"/>
      <c r="FC1718" s="163"/>
      <c r="FD1718" s="163"/>
      <c r="FE1718" s="163"/>
      <c r="FF1718" s="163"/>
      <c r="FG1718" s="163"/>
      <c r="FH1718" s="163"/>
      <c r="FI1718" s="163"/>
      <c r="FJ1718" s="163"/>
      <c r="FK1718" s="163"/>
      <c r="FL1718" s="163"/>
      <c r="FM1718" s="163"/>
      <c r="FN1718" s="163"/>
      <c r="FO1718" s="163"/>
      <c r="FP1718" s="163"/>
      <c r="FQ1718" s="163"/>
      <c r="FR1718" s="163"/>
      <c r="FS1718" s="163"/>
      <c r="FT1718" s="163"/>
      <c r="FU1718" s="163"/>
      <c r="FV1718" s="163"/>
      <c r="FW1718" s="163"/>
      <c r="FX1718" s="163"/>
      <c r="FY1718" s="163"/>
      <c r="FZ1718" s="163"/>
      <c r="GA1718" s="163"/>
      <c r="GB1718" s="163"/>
      <c r="GC1718" s="163"/>
      <c r="GD1718" s="163"/>
      <c r="GE1718" s="163"/>
      <c r="GF1718" s="163"/>
      <c r="GG1718" s="163"/>
      <c r="GH1718" s="163"/>
      <c r="GI1718" s="163"/>
      <c r="GJ1718" s="163"/>
      <c r="GK1718" s="163"/>
      <c r="GL1718" s="163"/>
      <c r="GM1718" s="163"/>
      <c r="GN1718" s="163"/>
      <c r="GO1718" s="163"/>
      <c r="GP1718" s="163"/>
      <c r="GQ1718" s="163"/>
      <c r="GR1718" s="163"/>
      <c r="GS1718" s="163"/>
      <c r="GT1718" s="163"/>
      <c r="GU1718" s="163"/>
      <c r="GV1718" s="163"/>
      <c r="GW1718" s="163"/>
      <c r="GX1718" s="163"/>
      <c r="GY1718" s="163"/>
      <c r="GZ1718" s="163"/>
      <c r="HA1718" s="163"/>
      <c r="HB1718" s="163"/>
      <c r="HC1718" s="163"/>
      <c r="HD1718" s="163"/>
      <c r="HE1718" s="163"/>
      <c r="HF1718" s="163"/>
    </row>
    <row r="1719" spans="25:214" x14ac:dyDescent="0.2">
      <c r="HD1719" s="163"/>
      <c r="HE1719" s="163"/>
      <c r="HF1719" s="163"/>
    </row>
  </sheetData>
  <phoneticPr fontId="3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B34EE-37D8-4FD7-AECA-FD186D5A8B89}">
  <sheetPr>
    <tabColor rgb="FFFFFFCC"/>
  </sheetPr>
  <dimension ref="B1:AA31"/>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2.5703125" style="2" customWidth="1"/>
    <col min="3" max="3" width="2.7109375" style="2" customWidth="1"/>
    <col min="4" max="4" width="10.7109375" style="2" customWidth="1"/>
    <col min="5" max="10" width="2.7109375" style="2" customWidth="1"/>
    <col min="11" max="24" width="10.7109375" style="2" customWidth="1"/>
    <col min="25" max="26" width="2.7109375" style="2" customWidth="1"/>
    <col min="27" max="16384" width="9.140625" style="2"/>
  </cols>
  <sheetData>
    <row r="1" spans="2:27" x14ac:dyDescent="0.2">
      <c r="B1" s="74"/>
    </row>
    <row r="2" spans="2:27" s="12" customFormat="1" ht="18" x14ac:dyDescent="0.2">
      <c r="B2" s="12" t="s">
        <v>175</v>
      </c>
    </row>
    <row r="4" spans="2:27" x14ac:dyDescent="0.2">
      <c r="B4" s="100" t="s">
        <v>46</v>
      </c>
    </row>
    <row r="5" spans="2:27" x14ac:dyDescent="0.2">
      <c r="B5" s="99" t="s">
        <v>354</v>
      </c>
      <c r="F5" s="13"/>
      <c r="G5" s="13"/>
    </row>
    <row r="6" spans="2:27" x14ac:dyDescent="0.2">
      <c r="B6" s="33"/>
      <c r="F6" s="13"/>
      <c r="G6" s="13"/>
    </row>
    <row r="7" spans="2:27" x14ac:dyDescent="0.2">
      <c r="B7" s="4" t="s">
        <v>23</v>
      </c>
      <c r="F7" s="13"/>
      <c r="G7" s="13"/>
    </row>
    <row r="8" spans="2:27" x14ac:dyDescent="0.2">
      <c r="B8" s="2" t="s">
        <v>130</v>
      </c>
      <c r="F8" s="13"/>
      <c r="G8" s="13"/>
    </row>
    <row r="9" spans="2:27" x14ac:dyDescent="0.2">
      <c r="F9" s="13"/>
      <c r="G9" s="13"/>
    </row>
    <row r="10" spans="2:27" s="8" customFormat="1" x14ac:dyDescent="0.2">
      <c r="B10" s="8" t="s">
        <v>38</v>
      </c>
      <c r="D10" s="8" t="s">
        <v>20</v>
      </c>
      <c r="K10" s="35">
        <v>2018</v>
      </c>
      <c r="L10" s="35">
        <v>2019</v>
      </c>
      <c r="M10" s="35">
        <v>2020</v>
      </c>
      <c r="N10" s="35">
        <v>2021</v>
      </c>
      <c r="O10" s="35">
        <v>2022</v>
      </c>
      <c r="P10" s="35">
        <v>2023</v>
      </c>
      <c r="Q10" s="35">
        <v>2024</v>
      </c>
      <c r="R10" s="35">
        <v>2025</v>
      </c>
      <c r="S10" s="35">
        <v>2026</v>
      </c>
      <c r="T10" s="35">
        <v>2027</v>
      </c>
      <c r="U10" s="35">
        <v>2028</v>
      </c>
      <c r="V10" s="35">
        <v>2029</v>
      </c>
      <c r="W10" s="35">
        <v>2030</v>
      </c>
      <c r="X10" s="35">
        <v>2031</v>
      </c>
      <c r="AA10" s="8" t="s">
        <v>40</v>
      </c>
    </row>
    <row r="13" spans="2:27" s="8" customFormat="1" x14ac:dyDescent="0.2">
      <c r="B13" s="8" t="s">
        <v>41</v>
      </c>
    </row>
    <row r="15" spans="2:27" x14ac:dyDescent="0.2">
      <c r="B15" s="20" t="s">
        <v>78</v>
      </c>
    </row>
    <row r="16" spans="2:27" x14ac:dyDescent="0.2">
      <c r="B16" s="2" t="s">
        <v>158</v>
      </c>
      <c r="D16" s="2" t="s">
        <v>79</v>
      </c>
      <c r="K16" s="42">
        <f>'3. Input rente'!K34</f>
        <v>1.3557088122605372E-2</v>
      </c>
      <c r="L16" s="42">
        <f>'3. Input rente'!L34</f>
        <v>7.1501915708812244E-3</v>
      </c>
      <c r="M16" s="42">
        <f>'3. Input rente'!M34</f>
        <v>4.9087786259541964E-3</v>
      </c>
      <c r="N16" s="42">
        <f>'3. Input rente'!N34</f>
        <v>3.8812260536398467E-3</v>
      </c>
      <c r="O16" s="42">
        <f>'3. Input rente'!O34</f>
        <v>2.5222007722007712E-2</v>
      </c>
      <c r="P16" s="42">
        <f>'3. Input rente'!P34</f>
        <v>3.5460384615384609E-2</v>
      </c>
      <c r="Q16" s="42">
        <f>'3. Input rente'!Q35</f>
        <v>3.3129472656249999E-2</v>
      </c>
      <c r="R16" s="42">
        <f>'3. Input rente'!R36</f>
        <v>3.4278999999999997E-2</v>
      </c>
      <c r="S16" s="42">
        <f>'3. Input rente'!S36</f>
        <v>3.4278999999999997E-2</v>
      </c>
      <c r="T16" s="42">
        <f>'3. Input rente'!T36</f>
        <v>3.4278999999999997E-2</v>
      </c>
      <c r="U16" s="42">
        <f>'3. Input rente'!U36</f>
        <v>3.4278999999999997E-2</v>
      </c>
      <c r="V16" s="42">
        <f>'3. Input rente'!V36</f>
        <v>3.4278999999999997E-2</v>
      </c>
      <c r="W16" s="42">
        <f>'3. Input rente'!W36</f>
        <v>3.4278999999999997E-2</v>
      </c>
      <c r="X16" s="42">
        <f>'3. Input rente'!X36</f>
        <v>3.4278999999999997E-2</v>
      </c>
      <c r="AA16" s="2" t="s">
        <v>144</v>
      </c>
    </row>
    <row r="17" spans="2:24" x14ac:dyDescent="0.2">
      <c r="B17" s="2" t="s">
        <v>146</v>
      </c>
      <c r="D17" s="2" t="s">
        <v>79</v>
      </c>
      <c r="K17" s="42">
        <f>'3. Input rente'!K34</f>
        <v>1.3557088122605372E-2</v>
      </c>
      <c r="L17" s="42">
        <f>'3. Input rente'!L34</f>
        <v>7.1501915708812244E-3</v>
      </c>
      <c r="M17" s="42">
        <f>'3. Input rente'!M34</f>
        <v>4.9087786259541964E-3</v>
      </c>
      <c r="N17" s="42">
        <f>'3. Input rente'!N34</f>
        <v>3.8812260536398467E-3</v>
      </c>
      <c r="O17" s="42">
        <f>'3. Input rente'!O34</f>
        <v>2.5222007722007712E-2</v>
      </c>
      <c r="P17" s="42">
        <f>'3. Input rente'!P34</f>
        <v>3.5460384615384609E-2</v>
      </c>
      <c r="Q17" s="42">
        <f>'3. Input rente'!Q35</f>
        <v>3.3129472656249999E-2</v>
      </c>
      <c r="R17" s="56"/>
      <c r="S17" s="56"/>
      <c r="T17" s="56"/>
      <c r="U17" s="56"/>
      <c r="V17" s="56"/>
      <c r="W17" s="56"/>
      <c r="X17" s="56"/>
    </row>
    <row r="20" spans="2:24" s="8" customFormat="1" x14ac:dyDescent="0.2">
      <c r="B20" s="8" t="s">
        <v>145</v>
      </c>
    </row>
    <row r="21" spans="2:24" outlineLevel="1" x14ac:dyDescent="0.2"/>
    <row r="22" spans="2:24" outlineLevel="1" x14ac:dyDescent="0.2">
      <c r="B22" s="1" t="s">
        <v>152</v>
      </c>
    </row>
    <row r="23" spans="2:24" outlineLevel="1" x14ac:dyDescent="0.2">
      <c r="B23" s="39" t="s">
        <v>173</v>
      </c>
      <c r="D23" s="2" t="s">
        <v>79</v>
      </c>
      <c r="K23" s="31"/>
      <c r="L23" s="31"/>
      <c r="M23" s="31"/>
      <c r="N23" s="31"/>
      <c r="O23" s="31"/>
      <c r="P23" s="31"/>
      <c r="Q23" s="31"/>
      <c r="R23" s="31"/>
      <c r="S23" s="31"/>
      <c r="T23" s="81">
        <f>AVERAGE(K16:T16)</f>
        <v>2.2614614936672297E-2</v>
      </c>
      <c r="U23" s="81">
        <f t="shared" ref="U23:X23" si="0">AVERAGE(L16:U16)</f>
        <v>2.4686806124411757E-2</v>
      </c>
      <c r="V23" s="81">
        <f t="shared" si="0"/>
        <v>2.7399686967323637E-2</v>
      </c>
      <c r="W23" s="81">
        <f t="shared" si="0"/>
        <v>3.0336709104728216E-2</v>
      </c>
      <c r="X23" s="81">
        <f t="shared" si="0"/>
        <v>3.3376486499364234E-2</v>
      </c>
    </row>
    <row r="24" spans="2:24" outlineLevel="1" x14ac:dyDescent="0.2">
      <c r="U24" s="26"/>
    </row>
    <row r="31" spans="2:24" x14ac:dyDescent="0.2">
      <c r="B31" s="21" t="s">
        <v>61</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CF92-4E4F-4AEC-B21B-CFFDEAF46952}">
  <sheetPr>
    <tabColor rgb="FFFFFFCC"/>
  </sheetPr>
  <dimension ref="A1:P324"/>
  <sheetViews>
    <sheetView showGridLines="0" zoomScale="80" zoomScaleNormal="80" workbookViewId="0">
      <pane xSplit="4" ySplit="16" topLeftCell="E17"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1" spans="2:16" x14ac:dyDescent="0.2">
      <c r="B1" s="74"/>
    </row>
    <row r="2" spans="2:16" s="12" customFormat="1" ht="18" x14ac:dyDescent="0.2">
      <c r="B2" s="12" t="s">
        <v>176</v>
      </c>
    </row>
    <row r="4" spans="2:16" x14ac:dyDescent="0.2">
      <c r="B4" s="100" t="s">
        <v>46</v>
      </c>
    </row>
    <row r="5" spans="2:16" x14ac:dyDescent="0.2">
      <c r="B5" s="2" t="s">
        <v>287</v>
      </c>
    </row>
    <row r="6" spans="2:16" x14ac:dyDescent="0.2">
      <c r="B6" s="2" t="s">
        <v>283</v>
      </c>
    </row>
    <row r="7" spans="2:16" x14ac:dyDescent="0.2">
      <c r="B7" s="2" t="s">
        <v>286</v>
      </c>
      <c r="F7" s="13"/>
    </row>
    <row r="8" spans="2:16" x14ac:dyDescent="0.2">
      <c r="B8" s="2" t="s">
        <v>285</v>
      </c>
      <c r="F8" s="13"/>
    </row>
    <row r="9" spans="2:16" x14ac:dyDescent="0.2">
      <c r="F9" s="13"/>
    </row>
    <row r="10" spans="2:16" x14ac:dyDescent="0.2">
      <c r="B10" s="21" t="s">
        <v>23</v>
      </c>
      <c r="F10" s="13"/>
    </row>
    <row r="11" spans="2:16" ht="12.75" customHeight="1" x14ac:dyDescent="0.2">
      <c r="B11" s="71" t="s">
        <v>114</v>
      </c>
      <c r="F11" s="13"/>
    </row>
    <row r="12" spans="2:16" ht="12.75" customHeight="1" x14ac:dyDescent="0.2">
      <c r="B12" s="71" t="s">
        <v>321</v>
      </c>
      <c r="F12" s="13"/>
    </row>
    <row r="13" spans="2:16" x14ac:dyDescent="0.2">
      <c r="B13" s="4"/>
    </row>
    <row r="14" spans="2:16" s="69" customFormat="1" x14ac:dyDescent="0.2">
      <c r="H14" s="69" t="s">
        <v>323</v>
      </c>
    </row>
    <row r="15" spans="2:16" s="67" customFormat="1" x14ac:dyDescent="0.2">
      <c r="B15" s="67" t="s">
        <v>38</v>
      </c>
      <c r="D15" s="67" t="s">
        <v>20</v>
      </c>
      <c r="F15" s="67" t="s">
        <v>21</v>
      </c>
      <c r="H15" s="68">
        <v>2027</v>
      </c>
      <c r="I15" s="68">
        <v>2028</v>
      </c>
      <c r="J15" s="68">
        <v>2029</v>
      </c>
      <c r="K15" s="68">
        <v>2030</v>
      </c>
      <c r="L15" s="68">
        <v>2031</v>
      </c>
      <c r="P15" s="67" t="s">
        <v>40</v>
      </c>
    </row>
    <row r="18" spans="2:16" s="76" customFormat="1" x14ac:dyDescent="0.2">
      <c r="B18" s="97" t="s">
        <v>278</v>
      </c>
    </row>
    <row r="19" spans="2:16" s="190" customFormat="1" x14ac:dyDescent="0.2">
      <c r="B19" s="189"/>
    </row>
    <row r="20" spans="2:16" outlineLevel="1" x14ac:dyDescent="0.2">
      <c r="B20" s="1" t="s">
        <v>94</v>
      </c>
    </row>
    <row r="21" spans="2:16" outlineLevel="1" x14ac:dyDescent="0.2">
      <c r="B21" s="2" t="s">
        <v>276</v>
      </c>
      <c r="D21" s="2" t="s">
        <v>79</v>
      </c>
      <c r="F21" s="42">
        <f>'2. Input constanten'!$F$17</f>
        <v>0.85919988367308398</v>
      </c>
      <c r="H21" s="92">
        <f>$F$83</f>
        <v>0.85919988367308398</v>
      </c>
      <c r="I21" s="60">
        <f t="shared" ref="I21:L23" si="0">$F21</f>
        <v>0.85919988367308398</v>
      </c>
      <c r="J21" s="60">
        <f t="shared" si="0"/>
        <v>0.85919988367308398</v>
      </c>
      <c r="K21" s="60">
        <f t="shared" si="0"/>
        <v>0.85919988367308398</v>
      </c>
      <c r="L21" s="60">
        <f t="shared" si="0"/>
        <v>0.85919988367308398</v>
      </c>
    </row>
    <row r="22" spans="2:16" outlineLevel="1" x14ac:dyDescent="0.2">
      <c r="B22" s="2" t="s">
        <v>82</v>
      </c>
      <c r="F22" s="43">
        <f>$F$21/(1+$F$21)</f>
        <v>0.46213421763754969</v>
      </c>
      <c r="H22" s="81">
        <f>$F22</f>
        <v>0.46213421763754969</v>
      </c>
      <c r="I22" s="81">
        <f t="shared" si="0"/>
        <v>0.46213421763754969</v>
      </c>
      <c r="J22" s="81">
        <f t="shared" si="0"/>
        <v>0.46213421763754969</v>
      </c>
      <c r="K22" s="81">
        <f t="shared" si="0"/>
        <v>0.46213421763754969</v>
      </c>
      <c r="L22" s="81">
        <f t="shared" si="0"/>
        <v>0.46213421763754969</v>
      </c>
    </row>
    <row r="23" spans="2:16" outlineLevel="1" x14ac:dyDescent="0.2">
      <c r="B23" s="2" t="s">
        <v>71</v>
      </c>
      <c r="D23" s="2" t="s">
        <v>79</v>
      </c>
      <c r="F23" s="42">
        <f>'2. Input constanten'!$F$18</f>
        <v>0.25800000000000001</v>
      </c>
      <c r="H23" s="92">
        <f>$F$85</f>
        <v>0.25800000000000001</v>
      </c>
      <c r="I23" s="60">
        <f t="shared" si="0"/>
        <v>0.25800000000000001</v>
      </c>
      <c r="J23" s="60">
        <f t="shared" si="0"/>
        <v>0.25800000000000001</v>
      </c>
      <c r="K23" s="60">
        <f t="shared" si="0"/>
        <v>0.25800000000000001</v>
      </c>
      <c r="L23" s="60">
        <f t="shared" si="0"/>
        <v>0.25800000000000001</v>
      </c>
    </row>
    <row r="24" spans="2:16" outlineLevel="1" x14ac:dyDescent="0.2">
      <c r="B24" s="2" t="s">
        <v>154</v>
      </c>
      <c r="D24" s="2" t="s">
        <v>79</v>
      </c>
      <c r="F24" s="91"/>
      <c r="H24" s="94">
        <f>'5. Risicovrije rente'!T29</f>
        <v>2.6875E-2</v>
      </c>
      <c r="I24" s="94">
        <f>'5. Risicovrije rente'!U29</f>
        <v>2.6875E-2</v>
      </c>
      <c r="J24" s="94">
        <f>'5. Risicovrije rente'!V29</f>
        <v>2.6875E-2</v>
      </c>
      <c r="K24" s="94">
        <f>'5. Risicovrije rente'!W29</f>
        <v>2.6875E-2</v>
      </c>
      <c r="L24" s="94">
        <f>'5. Risicovrije rente'!X29</f>
        <v>2.6875E-2</v>
      </c>
    </row>
    <row r="25" spans="2:16" outlineLevel="1" x14ac:dyDescent="0.2">
      <c r="B25" s="2" t="s">
        <v>155</v>
      </c>
      <c r="D25" s="2" t="s">
        <v>79</v>
      </c>
      <c r="H25" s="102"/>
      <c r="I25" s="103"/>
      <c r="J25" s="102"/>
      <c r="K25" s="102"/>
      <c r="L25" s="102"/>
      <c r="P25" s="2" t="s">
        <v>193</v>
      </c>
    </row>
    <row r="26" spans="2:16" outlineLevel="1" x14ac:dyDescent="0.2">
      <c r="B26" s="2" t="s">
        <v>73</v>
      </c>
      <c r="D26" s="2" t="s">
        <v>79</v>
      </c>
      <c r="F26" s="42">
        <f>'2. Input constanten'!$F$19</f>
        <v>5.1999999999999998E-2</v>
      </c>
      <c r="H26" s="92">
        <f>$F$88</f>
        <v>5.1999999999999998E-2</v>
      </c>
      <c r="I26" s="60">
        <f t="shared" ref="I26:L27" si="1">$F26</f>
        <v>5.1999999999999998E-2</v>
      </c>
      <c r="J26" s="60">
        <f t="shared" si="1"/>
        <v>5.1999999999999998E-2</v>
      </c>
      <c r="K26" s="60">
        <f t="shared" si="1"/>
        <v>5.1999999999999998E-2</v>
      </c>
      <c r="L26" s="60">
        <f t="shared" si="1"/>
        <v>5.1999999999999998E-2</v>
      </c>
    </row>
    <row r="27" spans="2:16" outlineLevel="1" x14ac:dyDescent="0.2">
      <c r="B27" s="2" t="s">
        <v>103</v>
      </c>
      <c r="F27" s="61">
        <f>'2. Input constanten'!$F$20</f>
        <v>0.35913752509968999</v>
      </c>
      <c r="H27" s="93">
        <f>$F$89</f>
        <v>0.35913752509968999</v>
      </c>
      <c r="I27" s="62">
        <f t="shared" si="1"/>
        <v>0.35913752509968999</v>
      </c>
      <c r="J27" s="62">
        <f t="shared" si="1"/>
        <v>0.35913752509968999</v>
      </c>
      <c r="K27" s="62">
        <f t="shared" si="1"/>
        <v>0.35913752509968999</v>
      </c>
      <c r="L27" s="62">
        <f t="shared" si="1"/>
        <v>0.35913752509968999</v>
      </c>
    </row>
    <row r="28" spans="2:16" outlineLevel="1" x14ac:dyDescent="0.2">
      <c r="B28" s="2" t="s">
        <v>246</v>
      </c>
      <c r="D28" s="2" t="s">
        <v>79</v>
      </c>
      <c r="H28" s="95">
        <f>'7. Rente schulden gas'!T23</f>
        <v>2.2614614936672297E-2</v>
      </c>
      <c r="I28" s="95">
        <f>'7. Rente schulden gas'!U23</f>
        <v>2.4686806124411757E-2</v>
      </c>
      <c r="J28" s="95">
        <f>'7. Rente schulden gas'!V23</f>
        <v>2.7399686967323637E-2</v>
      </c>
      <c r="K28" s="95">
        <f>'7. Rente schulden gas'!W23</f>
        <v>3.0336709104728216E-2</v>
      </c>
      <c r="L28" s="95">
        <f>'7. Rente schulden gas'!X23</f>
        <v>3.3376486499364234E-2</v>
      </c>
    </row>
    <row r="29" spans="2:16" outlineLevel="1" x14ac:dyDescent="0.2">
      <c r="B29" s="2" t="s">
        <v>157</v>
      </c>
      <c r="D29" s="2" t="s">
        <v>79</v>
      </c>
      <c r="H29" s="102"/>
      <c r="I29" s="56"/>
      <c r="J29" s="102"/>
      <c r="K29" s="102"/>
      <c r="L29" s="102"/>
      <c r="P29" s="2" t="s">
        <v>193</v>
      </c>
    </row>
    <row r="30" spans="2:16" outlineLevel="1" x14ac:dyDescent="0.2">
      <c r="B30" s="2" t="s">
        <v>80</v>
      </c>
      <c r="D30" s="2" t="s">
        <v>79</v>
      </c>
      <c r="F30" s="42">
        <f>'2. Input constanten'!$F$21</f>
        <v>1.5E-3</v>
      </c>
      <c r="H30" s="92">
        <f>$F$92</f>
        <v>1.5E-3</v>
      </c>
      <c r="I30" s="60">
        <f>$F30</f>
        <v>1.5E-3</v>
      </c>
      <c r="J30" s="60">
        <f>$F30</f>
        <v>1.5E-3</v>
      </c>
      <c r="K30" s="60">
        <f>$F30</f>
        <v>1.5E-3</v>
      </c>
      <c r="L30" s="60">
        <f>$F30</f>
        <v>1.5E-3</v>
      </c>
    </row>
    <row r="31" spans="2:16" outlineLevel="1" x14ac:dyDescent="0.2">
      <c r="H31" s="98"/>
      <c r="I31" s="98"/>
      <c r="J31" s="98"/>
      <c r="K31" s="98"/>
      <c r="L31" s="98"/>
    </row>
    <row r="32" spans="2:16" outlineLevel="1" x14ac:dyDescent="0.2"/>
    <row r="33" spans="2:12" outlineLevel="1" x14ac:dyDescent="0.2">
      <c r="B33" s="1" t="s">
        <v>281</v>
      </c>
      <c r="H33" s="1" t="s">
        <v>322</v>
      </c>
    </row>
    <row r="34" spans="2:12" outlineLevel="1" x14ac:dyDescent="0.2">
      <c r="B34" s="2" t="s">
        <v>70</v>
      </c>
      <c r="D34" s="2" t="s">
        <v>79</v>
      </c>
      <c r="H34" s="60">
        <f>H22</f>
        <v>0.46213421763754969</v>
      </c>
      <c r="I34" s="60">
        <f t="shared" ref="I34:L34" si="2">I22</f>
        <v>0.46213421763754969</v>
      </c>
      <c r="J34" s="60">
        <f t="shared" si="2"/>
        <v>0.46213421763754969</v>
      </c>
      <c r="K34" s="60">
        <f t="shared" si="2"/>
        <v>0.46213421763754969</v>
      </c>
      <c r="L34" s="60">
        <f t="shared" si="2"/>
        <v>0.46213421763754969</v>
      </c>
    </row>
    <row r="35" spans="2:12" outlineLevel="1" x14ac:dyDescent="0.2">
      <c r="B35" s="2" t="s">
        <v>71</v>
      </c>
      <c r="D35" s="2" t="s">
        <v>79</v>
      </c>
      <c r="H35" s="60">
        <f>H23</f>
        <v>0.25800000000000001</v>
      </c>
      <c r="I35" s="60">
        <f t="shared" ref="I35:L36" si="3">I23</f>
        <v>0.25800000000000001</v>
      </c>
      <c r="J35" s="60">
        <f t="shared" si="3"/>
        <v>0.25800000000000001</v>
      </c>
      <c r="K35" s="60">
        <f t="shared" si="3"/>
        <v>0.25800000000000001</v>
      </c>
      <c r="L35" s="60">
        <f t="shared" si="3"/>
        <v>0.25800000000000001</v>
      </c>
    </row>
    <row r="36" spans="2:12" outlineLevel="1" x14ac:dyDescent="0.2">
      <c r="B36" s="2" t="s">
        <v>72</v>
      </c>
      <c r="D36" s="2" t="s">
        <v>79</v>
      </c>
      <c r="H36" s="60">
        <f>H24</f>
        <v>2.6875E-2</v>
      </c>
      <c r="I36" s="60">
        <f t="shared" si="3"/>
        <v>2.6875E-2</v>
      </c>
      <c r="J36" s="60">
        <f t="shared" si="3"/>
        <v>2.6875E-2</v>
      </c>
      <c r="K36" s="60">
        <f t="shared" si="3"/>
        <v>2.6875E-2</v>
      </c>
      <c r="L36" s="60">
        <f t="shared" si="3"/>
        <v>2.6875E-2</v>
      </c>
    </row>
    <row r="37" spans="2:12" outlineLevel="1" x14ac:dyDescent="0.2">
      <c r="B37" s="2" t="s">
        <v>73</v>
      </c>
      <c r="D37" s="2" t="s">
        <v>79</v>
      </c>
      <c r="H37" s="60">
        <f t="shared" ref="H37:L38" si="4">H26</f>
        <v>5.1999999999999998E-2</v>
      </c>
      <c r="I37" s="60">
        <f t="shared" si="4"/>
        <v>5.1999999999999998E-2</v>
      </c>
      <c r="J37" s="60">
        <f t="shared" si="4"/>
        <v>5.1999999999999998E-2</v>
      </c>
      <c r="K37" s="60">
        <f t="shared" si="4"/>
        <v>5.1999999999999998E-2</v>
      </c>
      <c r="L37" s="60">
        <f t="shared" si="4"/>
        <v>5.1999999999999998E-2</v>
      </c>
    </row>
    <row r="38" spans="2:12" outlineLevel="1" x14ac:dyDescent="0.2">
      <c r="B38" s="2" t="s">
        <v>103</v>
      </c>
      <c r="H38" s="62">
        <f t="shared" si="4"/>
        <v>0.35913752509968999</v>
      </c>
      <c r="I38" s="62">
        <f t="shared" si="4"/>
        <v>0.35913752509968999</v>
      </c>
      <c r="J38" s="62">
        <f t="shared" si="4"/>
        <v>0.35913752509968999</v>
      </c>
      <c r="K38" s="62">
        <f t="shared" si="4"/>
        <v>0.35913752509968999</v>
      </c>
      <c r="L38" s="62">
        <f t="shared" si="4"/>
        <v>0.35913752509968999</v>
      </c>
    </row>
    <row r="39" spans="2:12" outlineLevel="1" x14ac:dyDescent="0.2">
      <c r="B39" s="2" t="s">
        <v>81</v>
      </c>
      <c r="H39" s="63">
        <f>((1-H34)+H34*(1-H35))/(1-H34)*H38</f>
        <v>0.58809714758260345</v>
      </c>
      <c r="I39" s="63">
        <f>((1-I34)+I34*(1-I35))/(1-I34)*I38</f>
        <v>0.58809714758260345</v>
      </c>
      <c r="J39" s="63">
        <f>((1-J34)+J34*(1-J35))/(1-J34)*J38</f>
        <v>0.58809714758260345</v>
      </c>
      <c r="K39" s="63">
        <f t="shared" ref="K39:L39" si="5">((1-K34)+K34*(1-K35))/(1-K34)*K38</f>
        <v>0.58809714758260345</v>
      </c>
      <c r="L39" s="63">
        <f t="shared" si="5"/>
        <v>0.58809714758260345</v>
      </c>
    </row>
    <row r="40" spans="2:12" outlineLevel="1" x14ac:dyDescent="0.2">
      <c r="B40" s="2" t="s">
        <v>97</v>
      </c>
      <c r="D40" s="2" t="s">
        <v>79</v>
      </c>
      <c r="H40" s="64">
        <f>H36+H39*H37</f>
        <v>5.7456051674295378E-2</v>
      </c>
      <c r="I40" s="64">
        <f>I36+I39*I37</f>
        <v>5.7456051674295378E-2</v>
      </c>
      <c r="J40" s="64">
        <f t="shared" ref="J40:L40" si="6">J36+J39*J37</f>
        <v>5.7456051674295378E-2</v>
      </c>
      <c r="K40" s="64">
        <f t="shared" si="6"/>
        <v>5.7456051674295378E-2</v>
      </c>
      <c r="L40" s="64">
        <f t="shared" si="6"/>
        <v>5.7456051674295378E-2</v>
      </c>
    </row>
    <row r="41" spans="2:12" outlineLevel="1" x14ac:dyDescent="0.2">
      <c r="B41" s="2" t="s">
        <v>98</v>
      </c>
      <c r="D41" s="2" t="s">
        <v>79</v>
      </c>
      <c r="H41" s="64">
        <f>H40*1/(1-H35)</f>
        <v>7.7434031906058465E-2</v>
      </c>
      <c r="I41" s="64">
        <f>I40*1/(1-I35)</f>
        <v>7.7434031906058465E-2</v>
      </c>
      <c r="J41" s="64">
        <f t="shared" ref="J41:L41" si="7">J40*1/(1-J35)</f>
        <v>7.7434031906058465E-2</v>
      </c>
      <c r="K41" s="64">
        <f t="shared" si="7"/>
        <v>7.7434031906058465E-2</v>
      </c>
      <c r="L41" s="64">
        <f t="shared" si="7"/>
        <v>7.7434031906058465E-2</v>
      </c>
    </row>
    <row r="42" spans="2:12" outlineLevel="1" x14ac:dyDescent="0.2">
      <c r="B42" s="2" t="s">
        <v>156</v>
      </c>
      <c r="D42" s="2" t="s">
        <v>79</v>
      </c>
      <c r="H42" s="60">
        <f>H28</f>
        <v>2.2614614936672297E-2</v>
      </c>
      <c r="I42" s="60">
        <f>I28</f>
        <v>2.4686806124411757E-2</v>
      </c>
      <c r="J42" s="60">
        <f>J28</f>
        <v>2.7399686967323637E-2</v>
      </c>
      <c r="K42" s="60">
        <f>K28</f>
        <v>3.0336709104728216E-2</v>
      </c>
      <c r="L42" s="60">
        <f>L28</f>
        <v>3.3376486499364234E-2</v>
      </c>
    </row>
    <row r="43" spans="2:12" outlineLevel="1" x14ac:dyDescent="0.2">
      <c r="B43" s="2" t="s">
        <v>80</v>
      </c>
      <c r="D43" s="2" t="s">
        <v>79</v>
      </c>
      <c r="H43" s="60">
        <f>H30</f>
        <v>1.5E-3</v>
      </c>
      <c r="I43" s="60">
        <f>I30</f>
        <v>1.5E-3</v>
      </c>
      <c r="J43" s="60">
        <f>J30</f>
        <v>1.5E-3</v>
      </c>
      <c r="K43" s="60">
        <f>K30</f>
        <v>1.5E-3</v>
      </c>
      <c r="L43" s="60">
        <f>L30</f>
        <v>1.5E-3</v>
      </c>
    </row>
    <row r="44" spans="2:12" outlineLevel="1" x14ac:dyDescent="0.2">
      <c r="B44" s="2" t="s">
        <v>96</v>
      </c>
      <c r="D44" s="2" t="s">
        <v>79</v>
      </c>
      <c r="H44" s="64">
        <f>H42+H43</f>
        <v>2.4114614936672298E-2</v>
      </c>
      <c r="I44" s="64">
        <f>I42+I43</f>
        <v>2.6186806124411759E-2</v>
      </c>
      <c r="J44" s="64">
        <f t="shared" ref="J44:L44" si="8">J42+J43</f>
        <v>2.8899686967323639E-2</v>
      </c>
      <c r="K44" s="64">
        <f t="shared" si="8"/>
        <v>3.1836709104728217E-2</v>
      </c>
      <c r="L44" s="64">
        <f t="shared" si="8"/>
        <v>3.4876486499364236E-2</v>
      </c>
    </row>
    <row r="45" spans="2:12" outlineLevel="1" x14ac:dyDescent="0.2">
      <c r="B45" s="2" t="s">
        <v>100</v>
      </c>
      <c r="D45" s="2" t="s">
        <v>79</v>
      </c>
      <c r="H45" s="64">
        <f>(1-H34)*H41+H34*H44</f>
        <v>5.2793304860020901E-2</v>
      </c>
      <c r="I45" s="64">
        <f>(1-I34)*I41+I34*I44</f>
        <v>5.3750935313362294E-2</v>
      </c>
      <c r="J45" s="64">
        <f t="shared" ref="J45:L45" si="9">(1-J34)*J41+J34*J44</f>
        <v>5.5004650379245276E-2</v>
      </c>
      <c r="K45" s="64">
        <f t="shared" si="9"/>
        <v>5.6361948806898904E-2</v>
      </c>
      <c r="L45" s="64">
        <f t="shared" si="9"/>
        <v>5.7766733954961333E-2</v>
      </c>
    </row>
    <row r="46" spans="2:12" outlineLevel="1" x14ac:dyDescent="0.2">
      <c r="B46" s="2" t="s">
        <v>101</v>
      </c>
      <c r="D46" s="2" t="s">
        <v>79</v>
      </c>
      <c r="H46" s="32">
        <f>ROUND(H45,3)</f>
        <v>5.2999999999999999E-2</v>
      </c>
      <c r="I46" s="32">
        <f>ROUND(I45,3)</f>
        <v>5.3999999999999999E-2</v>
      </c>
      <c r="J46" s="32">
        <f t="shared" ref="J46:L46" si="10">ROUND(J45,3)</f>
        <v>5.5E-2</v>
      </c>
      <c r="K46" s="32">
        <f t="shared" si="10"/>
        <v>5.6000000000000001E-2</v>
      </c>
      <c r="L46" s="32">
        <f t="shared" si="10"/>
        <v>5.8000000000000003E-2</v>
      </c>
    </row>
    <row r="47" spans="2:12" s="74" customFormat="1" outlineLevel="1" x14ac:dyDescent="0.2">
      <c r="H47" s="191"/>
      <c r="I47" s="191"/>
      <c r="J47" s="191"/>
      <c r="K47" s="191"/>
      <c r="L47" s="191"/>
    </row>
    <row r="48" spans="2:12" s="74" customFormat="1" outlineLevel="1" x14ac:dyDescent="0.2">
      <c r="H48" s="191"/>
      <c r="I48" s="191"/>
      <c r="J48" s="191"/>
      <c r="K48" s="191"/>
      <c r="L48" s="191"/>
    </row>
    <row r="49" spans="2:16" s="76" customFormat="1" x14ac:dyDescent="0.2">
      <c r="B49" s="97" t="s">
        <v>107</v>
      </c>
    </row>
    <row r="50" spans="2:16" s="190" customFormat="1" x14ac:dyDescent="0.2">
      <c r="B50" s="189"/>
    </row>
    <row r="51" spans="2:16" outlineLevel="1" x14ac:dyDescent="0.2">
      <c r="B51" s="1" t="s">
        <v>94</v>
      </c>
    </row>
    <row r="52" spans="2:16" outlineLevel="1" x14ac:dyDescent="0.2">
      <c r="B52" s="2" t="s">
        <v>276</v>
      </c>
      <c r="D52" s="2" t="s">
        <v>79</v>
      </c>
      <c r="F52" s="42">
        <f>'2. Input constanten'!$F$17</f>
        <v>0.85919988367308398</v>
      </c>
      <c r="H52" s="92">
        <f>$F$83</f>
        <v>0.85919988367308398</v>
      </c>
      <c r="I52" s="60">
        <f t="shared" ref="I52:L54" si="11">$F52</f>
        <v>0.85919988367308398</v>
      </c>
      <c r="J52" s="60">
        <f t="shared" si="11"/>
        <v>0.85919988367308398</v>
      </c>
      <c r="K52" s="60">
        <f t="shared" si="11"/>
        <v>0.85919988367308398</v>
      </c>
      <c r="L52" s="60">
        <f t="shared" si="11"/>
        <v>0.85919988367308398</v>
      </c>
    </row>
    <row r="53" spans="2:16" outlineLevel="1" x14ac:dyDescent="0.2">
      <c r="B53" s="2" t="s">
        <v>82</v>
      </c>
      <c r="F53" s="43">
        <f>F52/(1+F52)</f>
        <v>0.46213421763754969</v>
      </c>
      <c r="H53" s="81">
        <f>$F53</f>
        <v>0.46213421763754969</v>
      </c>
      <c r="I53" s="81">
        <f t="shared" si="11"/>
        <v>0.46213421763754969</v>
      </c>
      <c r="J53" s="81">
        <f t="shared" si="11"/>
        <v>0.46213421763754969</v>
      </c>
      <c r="K53" s="81">
        <f t="shared" si="11"/>
        <v>0.46213421763754969</v>
      </c>
      <c r="L53" s="81">
        <f t="shared" si="11"/>
        <v>0.46213421763754969</v>
      </c>
    </row>
    <row r="54" spans="2:16" outlineLevel="1" x14ac:dyDescent="0.2">
      <c r="B54" s="2" t="s">
        <v>71</v>
      </c>
      <c r="D54" s="2" t="s">
        <v>79</v>
      </c>
      <c r="F54" s="42">
        <f>'2. Input constanten'!$F$18</f>
        <v>0.25800000000000001</v>
      </c>
      <c r="H54" s="92">
        <f>$F$85</f>
        <v>0.25800000000000001</v>
      </c>
      <c r="I54" s="60">
        <f t="shared" si="11"/>
        <v>0.25800000000000001</v>
      </c>
      <c r="J54" s="60">
        <f t="shared" si="11"/>
        <v>0.25800000000000001</v>
      </c>
      <c r="K54" s="60">
        <f t="shared" si="11"/>
        <v>0.25800000000000001</v>
      </c>
      <c r="L54" s="60">
        <f t="shared" si="11"/>
        <v>0.25800000000000001</v>
      </c>
    </row>
    <row r="55" spans="2:16" outlineLevel="1" x14ac:dyDescent="0.2">
      <c r="B55" s="2" t="s">
        <v>154</v>
      </c>
      <c r="D55" s="2" t="s">
        <v>79</v>
      </c>
      <c r="F55" s="91"/>
      <c r="H55" s="94">
        <f>'5. Risicovrije rente'!T29</f>
        <v>2.6875E-2</v>
      </c>
      <c r="I55" s="94">
        <f>'5. Risicovrije rente'!U29</f>
        <v>2.6875E-2</v>
      </c>
      <c r="J55" s="94">
        <f>'5. Risicovrije rente'!V29</f>
        <v>2.6875E-2</v>
      </c>
      <c r="K55" s="94">
        <f>'5. Risicovrije rente'!W29</f>
        <v>2.6875E-2</v>
      </c>
      <c r="L55" s="94">
        <f>'5. Risicovrije rente'!X29</f>
        <v>2.6875E-2</v>
      </c>
    </row>
    <row r="56" spans="2:16" outlineLevel="1" x14ac:dyDescent="0.2">
      <c r="B56" s="2" t="s">
        <v>155</v>
      </c>
      <c r="D56" s="2" t="s">
        <v>79</v>
      </c>
      <c r="H56" s="102"/>
      <c r="I56" s="103"/>
      <c r="J56" s="102"/>
      <c r="K56" s="102"/>
      <c r="L56" s="102"/>
      <c r="P56" s="2" t="s">
        <v>193</v>
      </c>
    </row>
    <row r="57" spans="2:16" outlineLevel="1" x14ac:dyDescent="0.2">
      <c r="B57" s="2" t="s">
        <v>73</v>
      </c>
      <c r="D57" s="2" t="s">
        <v>79</v>
      </c>
      <c r="F57" s="42">
        <f>'2. Input constanten'!$F$19</f>
        <v>5.1999999999999998E-2</v>
      </c>
      <c r="H57" s="92">
        <f>$F$88</f>
        <v>5.1999999999999998E-2</v>
      </c>
      <c r="I57" s="60">
        <f t="shared" ref="I57:L58" si="12">$F57</f>
        <v>5.1999999999999998E-2</v>
      </c>
      <c r="J57" s="60">
        <f t="shared" si="12"/>
        <v>5.1999999999999998E-2</v>
      </c>
      <c r="K57" s="60">
        <f t="shared" si="12"/>
        <v>5.1999999999999998E-2</v>
      </c>
      <c r="L57" s="60">
        <f t="shared" si="12"/>
        <v>5.1999999999999998E-2</v>
      </c>
    </row>
    <row r="58" spans="2:16" outlineLevel="1" x14ac:dyDescent="0.2">
      <c r="B58" s="2" t="s">
        <v>103</v>
      </c>
      <c r="F58" s="61">
        <f>'2. Input constanten'!$F$20</f>
        <v>0.35913752509968999</v>
      </c>
      <c r="H58" s="93">
        <f>$F$89</f>
        <v>0.35913752509968999</v>
      </c>
      <c r="I58" s="62">
        <f t="shared" si="12"/>
        <v>0.35913752509968999</v>
      </c>
      <c r="J58" s="62">
        <f t="shared" si="12"/>
        <v>0.35913752509968999</v>
      </c>
      <c r="K58" s="62">
        <f t="shared" si="12"/>
        <v>0.35913752509968999</v>
      </c>
      <c r="L58" s="62">
        <f t="shared" si="12"/>
        <v>0.35913752509968999</v>
      </c>
    </row>
    <row r="59" spans="2:16" outlineLevel="1" x14ac:dyDescent="0.2">
      <c r="B59" s="2" t="s">
        <v>246</v>
      </c>
      <c r="D59" s="2" t="s">
        <v>79</v>
      </c>
      <c r="H59" s="95">
        <f>'7. Rente schulden gas'!T23</f>
        <v>2.2614614936672297E-2</v>
      </c>
      <c r="I59" s="95">
        <f>'7. Rente schulden gas'!U23</f>
        <v>2.4686806124411757E-2</v>
      </c>
      <c r="J59" s="95">
        <f>'7. Rente schulden gas'!V23</f>
        <v>2.7399686967323637E-2</v>
      </c>
      <c r="K59" s="95">
        <f>'7. Rente schulden gas'!W23</f>
        <v>3.0336709104728216E-2</v>
      </c>
      <c r="L59" s="95">
        <f>'7. Rente schulden gas'!X23</f>
        <v>3.3376486499364234E-2</v>
      </c>
    </row>
    <row r="60" spans="2:16" outlineLevel="1" x14ac:dyDescent="0.2">
      <c r="B60" s="2" t="s">
        <v>157</v>
      </c>
      <c r="D60" s="2" t="s">
        <v>79</v>
      </c>
      <c r="H60" s="102"/>
      <c r="I60" s="56"/>
      <c r="J60" s="102"/>
      <c r="K60" s="102"/>
      <c r="L60" s="102"/>
      <c r="P60" s="2" t="s">
        <v>193</v>
      </c>
    </row>
    <row r="61" spans="2:16" outlineLevel="1" x14ac:dyDescent="0.2">
      <c r="B61" s="2" t="s">
        <v>80</v>
      </c>
      <c r="D61" s="2" t="s">
        <v>79</v>
      </c>
      <c r="F61" s="42">
        <f>'2. Input constanten'!$F$21</f>
        <v>1.5E-3</v>
      </c>
      <c r="H61" s="92">
        <f>$F$92</f>
        <v>1.5E-3</v>
      </c>
      <c r="I61" s="60">
        <f>$F61</f>
        <v>1.5E-3</v>
      </c>
      <c r="J61" s="60">
        <f>$F61</f>
        <v>1.5E-3</v>
      </c>
      <c r="K61" s="60">
        <f>$F61</f>
        <v>1.5E-3</v>
      </c>
      <c r="L61" s="60">
        <f>$F61</f>
        <v>1.5E-3</v>
      </c>
    </row>
    <row r="62" spans="2:16" outlineLevel="1" x14ac:dyDescent="0.2">
      <c r="H62" s="98"/>
      <c r="I62" s="98"/>
      <c r="J62" s="98"/>
      <c r="K62" s="98"/>
      <c r="L62" s="98"/>
    </row>
    <row r="63" spans="2:16" outlineLevel="1" x14ac:dyDescent="0.2"/>
    <row r="64" spans="2:16" outlineLevel="1" x14ac:dyDescent="0.2">
      <c r="B64" s="1" t="s">
        <v>320</v>
      </c>
      <c r="H64" s="1" t="s">
        <v>322</v>
      </c>
    </row>
    <row r="65" spans="2:12" outlineLevel="1" x14ac:dyDescent="0.2">
      <c r="B65" s="2" t="s">
        <v>70</v>
      </c>
      <c r="D65" s="2" t="s">
        <v>79</v>
      </c>
      <c r="H65" s="60">
        <f>H53</f>
        <v>0.46213421763754969</v>
      </c>
      <c r="I65" s="60">
        <f t="shared" ref="I65:L65" si="13">I53</f>
        <v>0.46213421763754969</v>
      </c>
      <c r="J65" s="60">
        <f t="shared" si="13"/>
        <v>0.46213421763754969</v>
      </c>
      <c r="K65" s="60">
        <f t="shared" si="13"/>
        <v>0.46213421763754969</v>
      </c>
      <c r="L65" s="60">
        <f t="shared" si="13"/>
        <v>0.46213421763754969</v>
      </c>
    </row>
    <row r="66" spans="2:12" outlineLevel="1" x14ac:dyDescent="0.2">
      <c r="B66" s="2" t="s">
        <v>71</v>
      </c>
      <c r="D66" s="2" t="s">
        <v>79</v>
      </c>
      <c r="H66" s="60">
        <f>H54</f>
        <v>0.25800000000000001</v>
      </c>
      <c r="I66" s="60">
        <f t="shared" ref="I66:L67" si="14">I54</f>
        <v>0.25800000000000001</v>
      </c>
      <c r="J66" s="60">
        <f t="shared" si="14"/>
        <v>0.25800000000000001</v>
      </c>
      <c r="K66" s="60">
        <f t="shared" si="14"/>
        <v>0.25800000000000001</v>
      </c>
      <c r="L66" s="60">
        <f t="shared" si="14"/>
        <v>0.25800000000000001</v>
      </c>
    </row>
    <row r="67" spans="2:12" outlineLevel="1" x14ac:dyDescent="0.2">
      <c r="B67" s="2" t="s">
        <v>72</v>
      </c>
      <c r="D67" s="2" t="s">
        <v>79</v>
      </c>
      <c r="H67" s="60">
        <f>H55</f>
        <v>2.6875E-2</v>
      </c>
      <c r="I67" s="60">
        <f t="shared" si="14"/>
        <v>2.6875E-2</v>
      </c>
      <c r="J67" s="60">
        <f t="shared" si="14"/>
        <v>2.6875E-2</v>
      </c>
      <c r="K67" s="60">
        <f t="shared" si="14"/>
        <v>2.6875E-2</v>
      </c>
      <c r="L67" s="60">
        <f t="shared" si="14"/>
        <v>2.6875E-2</v>
      </c>
    </row>
    <row r="68" spans="2:12" outlineLevel="1" x14ac:dyDescent="0.2">
      <c r="B68" s="2" t="s">
        <v>73</v>
      </c>
      <c r="D68" s="2" t="s">
        <v>79</v>
      </c>
      <c r="H68" s="60">
        <f t="shared" ref="H68:L69" si="15">H57</f>
        <v>5.1999999999999998E-2</v>
      </c>
      <c r="I68" s="60">
        <f t="shared" si="15"/>
        <v>5.1999999999999998E-2</v>
      </c>
      <c r="J68" s="60">
        <f t="shared" si="15"/>
        <v>5.1999999999999998E-2</v>
      </c>
      <c r="K68" s="60">
        <f t="shared" si="15"/>
        <v>5.1999999999999998E-2</v>
      </c>
      <c r="L68" s="60">
        <f t="shared" si="15"/>
        <v>5.1999999999999998E-2</v>
      </c>
    </row>
    <row r="69" spans="2:12" outlineLevel="1" x14ac:dyDescent="0.2">
      <c r="B69" s="2" t="s">
        <v>103</v>
      </c>
      <c r="H69" s="62">
        <f t="shared" si="15"/>
        <v>0.35913752509968999</v>
      </c>
      <c r="I69" s="62">
        <f t="shared" si="15"/>
        <v>0.35913752509968999</v>
      </c>
      <c r="J69" s="62">
        <f t="shared" si="15"/>
        <v>0.35913752509968999</v>
      </c>
      <c r="K69" s="62">
        <f t="shared" si="15"/>
        <v>0.35913752509968999</v>
      </c>
      <c r="L69" s="62">
        <f t="shared" si="15"/>
        <v>0.35913752509968999</v>
      </c>
    </row>
    <row r="70" spans="2:12" outlineLevel="1" x14ac:dyDescent="0.2">
      <c r="B70" s="2" t="s">
        <v>81</v>
      </c>
      <c r="H70" s="63">
        <f>((1-H65)+H65*(1-H66))/(1-H65)*H69</f>
        <v>0.58809714758260345</v>
      </c>
      <c r="I70" s="63">
        <f>((1-I65)+I65*(1-I66))/(1-I65)*I69</f>
        <v>0.58809714758260345</v>
      </c>
      <c r="J70" s="63">
        <f>((1-J65)+J65*(1-J66))/(1-J65)*J69</f>
        <v>0.58809714758260345</v>
      </c>
      <c r="K70" s="63">
        <f t="shared" ref="K70:L70" si="16">((1-K65)+K65*(1-K66))/(1-K65)*K69</f>
        <v>0.58809714758260345</v>
      </c>
      <c r="L70" s="63">
        <f t="shared" si="16"/>
        <v>0.58809714758260345</v>
      </c>
    </row>
    <row r="71" spans="2:12" outlineLevel="1" x14ac:dyDescent="0.2">
      <c r="B71" s="2" t="s">
        <v>97</v>
      </c>
      <c r="D71" s="2" t="s">
        <v>79</v>
      </c>
      <c r="H71" s="64">
        <f>H67+H70*H68</f>
        <v>5.7456051674295378E-2</v>
      </c>
      <c r="I71" s="64">
        <f>I67+I70*I68</f>
        <v>5.7456051674295378E-2</v>
      </c>
      <c r="J71" s="64">
        <f t="shared" ref="J71:L71" si="17">J67+J70*J68</f>
        <v>5.7456051674295378E-2</v>
      </c>
      <c r="K71" s="64">
        <f t="shared" si="17"/>
        <v>5.7456051674295378E-2</v>
      </c>
      <c r="L71" s="64">
        <f t="shared" si="17"/>
        <v>5.7456051674295378E-2</v>
      </c>
    </row>
    <row r="72" spans="2:12" outlineLevel="1" x14ac:dyDescent="0.2">
      <c r="B72" s="2" t="s">
        <v>98</v>
      </c>
      <c r="D72" s="2" t="s">
        <v>79</v>
      </c>
      <c r="H72" s="64">
        <f>H71*1/(1-H66)</f>
        <v>7.7434031906058465E-2</v>
      </c>
      <c r="I72" s="64">
        <f>I71*1/(1-I66)</f>
        <v>7.7434031906058465E-2</v>
      </c>
      <c r="J72" s="64">
        <f t="shared" ref="J72:L72" si="18">J71*1/(1-J66)</f>
        <v>7.7434031906058465E-2</v>
      </c>
      <c r="K72" s="64">
        <f t="shared" si="18"/>
        <v>7.7434031906058465E-2</v>
      </c>
      <c r="L72" s="64">
        <f t="shared" si="18"/>
        <v>7.7434031906058465E-2</v>
      </c>
    </row>
    <row r="73" spans="2:12" outlineLevel="1" x14ac:dyDescent="0.2">
      <c r="B73" s="2" t="s">
        <v>156</v>
      </c>
      <c r="D73" s="2" t="s">
        <v>79</v>
      </c>
      <c r="H73" s="60">
        <f>H59</f>
        <v>2.2614614936672297E-2</v>
      </c>
      <c r="I73" s="60">
        <f>I59</f>
        <v>2.4686806124411757E-2</v>
      </c>
      <c r="J73" s="60">
        <f>J59</f>
        <v>2.7399686967323637E-2</v>
      </c>
      <c r="K73" s="60">
        <f>K59</f>
        <v>3.0336709104728216E-2</v>
      </c>
      <c r="L73" s="60">
        <f>L59</f>
        <v>3.3376486499364234E-2</v>
      </c>
    </row>
    <row r="74" spans="2:12" outlineLevel="1" x14ac:dyDescent="0.2">
      <c r="B74" s="2" t="s">
        <v>80</v>
      </c>
      <c r="D74" s="2" t="s">
        <v>79</v>
      </c>
      <c r="H74" s="60">
        <f>H61</f>
        <v>1.5E-3</v>
      </c>
      <c r="I74" s="60">
        <f>I61</f>
        <v>1.5E-3</v>
      </c>
      <c r="J74" s="60">
        <f>J61</f>
        <v>1.5E-3</v>
      </c>
      <c r="K74" s="60">
        <f>K61</f>
        <v>1.5E-3</v>
      </c>
      <c r="L74" s="60">
        <f>L61</f>
        <v>1.5E-3</v>
      </c>
    </row>
    <row r="75" spans="2:12" outlineLevel="1" x14ac:dyDescent="0.2">
      <c r="B75" s="2" t="s">
        <v>96</v>
      </c>
      <c r="D75" s="2" t="s">
        <v>79</v>
      </c>
      <c r="H75" s="64">
        <f>H73+H74</f>
        <v>2.4114614936672298E-2</v>
      </c>
      <c r="I75" s="64">
        <f>I73+I74</f>
        <v>2.6186806124411759E-2</v>
      </c>
      <c r="J75" s="64">
        <f t="shared" ref="J75:L75" si="19">J73+J74</f>
        <v>2.8899686967323639E-2</v>
      </c>
      <c r="K75" s="64">
        <f t="shared" si="19"/>
        <v>3.1836709104728217E-2</v>
      </c>
      <c r="L75" s="64">
        <f t="shared" si="19"/>
        <v>3.4876486499364236E-2</v>
      </c>
    </row>
    <row r="76" spans="2:12" outlineLevel="1" x14ac:dyDescent="0.2">
      <c r="B76" s="2" t="s">
        <v>100</v>
      </c>
      <c r="D76" s="2" t="s">
        <v>79</v>
      </c>
      <c r="H76" s="64">
        <f>(1-H65)*H72+H65*H75</f>
        <v>5.2793304860020901E-2</v>
      </c>
      <c r="I76" s="64">
        <f>(1-I65)*I72+I65*I75</f>
        <v>5.3750935313362294E-2</v>
      </c>
      <c r="J76" s="64">
        <f t="shared" ref="J76:L76" si="20">(1-J65)*J72+J65*J75</f>
        <v>5.5004650379245276E-2</v>
      </c>
      <c r="K76" s="64">
        <f t="shared" si="20"/>
        <v>5.6361948806898904E-2</v>
      </c>
      <c r="L76" s="64">
        <f t="shared" si="20"/>
        <v>5.7766733954961333E-2</v>
      </c>
    </row>
    <row r="77" spans="2:12" outlineLevel="1" x14ac:dyDescent="0.2">
      <c r="B77" s="2" t="s">
        <v>101</v>
      </c>
      <c r="D77" s="2" t="s">
        <v>79</v>
      </c>
      <c r="H77" s="32">
        <f>ROUND(H76,3)</f>
        <v>5.2999999999999999E-2</v>
      </c>
      <c r="I77" s="32">
        <f>ROUND(I76,3)</f>
        <v>5.3999999999999999E-2</v>
      </c>
      <c r="J77" s="32">
        <f t="shared" ref="J77:L77" si="21">ROUND(J76,3)</f>
        <v>5.5E-2</v>
      </c>
      <c r="K77" s="32">
        <f t="shared" si="21"/>
        <v>5.6000000000000001E-2</v>
      </c>
      <c r="L77" s="32">
        <f t="shared" si="21"/>
        <v>5.8000000000000003E-2</v>
      </c>
    </row>
    <row r="78" spans="2:12" outlineLevel="1" x14ac:dyDescent="0.2">
      <c r="B78" s="39"/>
    </row>
    <row r="79" spans="2:12" outlineLevel="1" x14ac:dyDescent="0.2">
      <c r="B79" s="39"/>
    </row>
    <row r="80" spans="2:12" s="8" customFormat="1" x14ac:dyDescent="0.2">
      <c r="B80" s="8" t="s">
        <v>317</v>
      </c>
      <c r="H80" s="35"/>
      <c r="I80" s="35"/>
      <c r="J80" s="35"/>
      <c r="K80" s="35"/>
      <c r="L80" s="35"/>
    </row>
    <row r="81" spans="1:16" outlineLevel="1" x14ac:dyDescent="0.2">
      <c r="B81" s="39"/>
    </row>
    <row r="82" spans="1:16" outlineLevel="1" x14ac:dyDescent="0.2">
      <c r="B82" s="1" t="s">
        <v>94</v>
      </c>
    </row>
    <row r="83" spans="1:16" outlineLevel="1" x14ac:dyDescent="0.2">
      <c r="B83" s="2" t="s">
        <v>276</v>
      </c>
      <c r="D83" s="2" t="s">
        <v>79</v>
      </c>
      <c r="F83" s="42">
        <f>'2. Input constanten'!F17</f>
        <v>0.85919988367308398</v>
      </c>
      <c r="H83" s="92">
        <f>$F$83</f>
        <v>0.85919988367308398</v>
      </c>
      <c r="I83" s="60">
        <f>$F83</f>
        <v>0.85919988367308398</v>
      </c>
      <c r="J83" s="60">
        <f>$F83</f>
        <v>0.85919988367308398</v>
      </c>
      <c r="K83" s="60">
        <f>$F83</f>
        <v>0.85919988367308398</v>
      </c>
      <c r="L83" s="60">
        <f>$F83</f>
        <v>0.85919988367308398</v>
      </c>
    </row>
    <row r="84" spans="1:16" outlineLevel="1" x14ac:dyDescent="0.2">
      <c r="B84" s="2" t="s">
        <v>82</v>
      </c>
      <c r="D84" s="2" t="s">
        <v>79</v>
      </c>
      <c r="F84" s="43">
        <f>$F$83/(1+$F$83)</f>
        <v>0.46213421763754969</v>
      </c>
      <c r="H84" s="81">
        <f>$F84</f>
        <v>0.46213421763754969</v>
      </c>
      <c r="I84" s="81">
        <f t="shared" ref="I84:L84" si="22">$F84</f>
        <v>0.46213421763754969</v>
      </c>
      <c r="J84" s="81">
        <f t="shared" si="22"/>
        <v>0.46213421763754969</v>
      </c>
      <c r="K84" s="81">
        <f t="shared" si="22"/>
        <v>0.46213421763754969</v>
      </c>
      <c r="L84" s="81">
        <f t="shared" si="22"/>
        <v>0.46213421763754969</v>
      </c>
    </row>
    <row r="85" spans="1:16" outlineLevel="1" x14ac:dyDescent="0.2">
      <c r="B85" s="2" t="s">
        <v>71</v>
      </c>
      <c r="D85" s="2" t="s">
        <v>79</v>
      </c>
      <c r="F85" s="42">
        <f>'2. Input constanten'!F18</f>
        <v>0.25800000000000001</v>
      </c>
      <c r="H85" s="92">
        <f>$F$85</f>
        <v>0.25800000000000001</v>
      </c>
      <c r="I85" s="60">
        <f t="shared" ref="I85:L85" si="23">$F85</f>
        <v>0.25800000000000001</v>
      </c>
      <c r="J85" s="60">
        <f t="shared" si="23"/>
        <v>0.25800000000000001</v>
      </c>
      <c r="K85" s="60">
        <f t="shared" si="23"/>
        <v>0.25800000000000001</v>
      </c>
      <c r="L85" s="60">
        <f t="shared" si="23"/>
        <v>0.25800000000000001</v>
      </c>
    </row>
    <row r="86" spans="1:16" outlineLevel="1" x14ac:dyDescent="0.2">
      <c r="A86" s="74"/>
      <c r="B86" s="2" t="s">
        <v>154</v>
      </c>
      <c r="D86" s="2" t="s">
        <v>79</v>
      </c>
      <c r="F86" s="91"/>
      <c r="H86" s="94">
        <f>'5. Risicovrije rente'!T29</f>
        <v>2.6875E-2</v>
      </c>
      <c r="I86" s="94">
        <f>'5. Risicovrije rente'!U29</f>
        <v>2.6875E-2</v>
      </c>
      <c r="J86" s="94">
        <f>'5. Risicovrije rente'!V29</f>
        <v>2.6875E-2</v>
      </c>
      <c r="K86" s="94">
        <f>'5. Risicovrije rente'!W29</f>
        <v>2.6875E-2</v>
      </c>
      <c r="L86" s="94">
        <f>'5. Risicovrije rente'!X29</f>
        <v>2.6875E-2</v>
      </c>
    </row>
    <row r="87" spans="1:16" outlineLevel="1" x14ac:dyDescent="0.2">
      <c r="B87" s="2" t="s">
        <v>155</v>
      </c>
      <c r="D87" s="2" t="s">
        <v>79</v>
      </c>
      <c r="H87" s="102"/>
      <c r="I87" s="103"/>
      <c r="J87" s="102"/>
      <c r="K87" s="102"/>
      <c r="L87" s="102"/>
      <c r="P87" s="2" t="s">
        <v>193</v>
      </c>
    </row>
    <row r="88" spans="1:16" outlineLevel="1" x14ac:dyDescent="0.2">
      <c r="B88" s="2" t="s">
        <v>73</v>
      </c>
      <c r="D88" s="2" t="s">
        <v>79</v>
      </c>
      <c r="F88" s="42">
        <f>'2. Input constanten'!F19</f>
        <v>5.1999999999999998E-2</v>
      </c>
      <c r="H88" s="92">
        <f>$F$88</f>
        <v>5.1999999999999998E-2</v>
      </c>
      <c r="I88" s="60">
        <f t="shared" ref="I88:L89" si="24">$F88</f>
        <v>5.1999999999999998E-2</v>
      </c>
      <c r="J88" s="60">
        <f t="shared" si="24"/>
        <v>5.1999999999999998E-2</v>
      </c>
      <c r="K88" s="60">
        <f t="shared" si="24"/>
        <v>5.1999999999999998E-2</v>
      </c>
      <c r="L88" s="60">
        <f t="shared" si="24"/>
        <v>5.1999999999999998E-2</v>
      </c>
    </row>
    <row r="89" spans="1:16" outlineLevel="1" x14ac:dyDescent="0.2">
      <c r="B89" s="2" t="s">
        <v>103</v>
      </c>
      <c r="F89" s="61">
        <f>'2. Input constanten'!F20</f>
        <v>0.35913752509968999</v>
      </c>
      <c r="H89" s="93">
        <f>$F$89</f>
        <v>0.35913752509968999</v>
      </c>
      <c r="I89" s="62">
        <f>$F89</f>
        <v>0.35913752509968999</v>
      </c>
      <c r="J89" s="62">
        <f t="shared" si="24"/>
        <v>0.35913752509968999</v>
      </c>
      <c r="K89" s="62">
        <f t="shared" si="24"/>
        <v>0.35913752509968999</v>
      </c>
      <c r="L89" s="62">
        <f t="shared" si="24"/>
        <v>0.35913752509968999</v>
      </c>
    </row>
    <row r="90" spans="1:16" outlineLevel="1" x14ac:dyDescent="0.2">
      <c r="B90" s="2" t="s">
        <v>247</v>
      </c>
      <c r="D90" s="2" t="s">
        <v>79</v>
      </c>
      <c r="H90" s="95">
        <f>'6. Rente schulden elektriciteit'!T98</f>
        <v>2.8774340804990563E-2</v>
      </c>
      <c r="I90" s="95">
        <f>'6. Rente schulden elektriciteit'!U98</f>
        <v>3.0434619073313834E-2</v>
      </c>
      <c r="J90" s="95">
        <f>'6. Rente schulden elektriciteit'!V98</f>
        <v>3.2499599939257044E-2</v>
      </c>
      <c r="K90" s="95">
        <f>'6. Rente schulden elektriciteit'!W98</f>
        <v>3.3492227348759875E-2</v>
      </c>
      <c r="L90" s="95">
        <f>'6. Rente schulden elektriciteit'!X98</f>
        <v>3.4109296661240671E-2</v>
      </c>
    </row>
    <row r="91" spans="1:16" outlineLevel="1" x14ac:dyDescent="0.2">
      <c r="B91" s="2" t="s">
        <v>157</v>
      </c>
      <c r="D91" s="2" t="s">
        <v>79</v>
      </c>
      <c r="H91" s="102"/>
      <c r="I91" s="56"/>
      <c r="J91" s="102"/>
      <c r="K91" s="102"/>
      <c r="L91" s="102"/>
      <c r="P91" s="2" t="s">
        <v>193</v>
      </c>
    </row>
    <row r="92" spans="1:16" outlineLevel="1" x14ac:dyDescent="0.2">
      <c r="B92" s="2" t="s">
        <v>80</v>
      </c>
      <c r="D92" s="2" t="s">
        <v>79</v>
      </c>
      <c r="F92" s="42">
        <f>'2. Input constanten'!F21</f>
        <v>1.5E-3</v>
      </c>
      <c r="H92" s="92">
        <f>$F$92</f>
        <v>1.5E-3</v>
      </c>
      <c r="I92" s="60">
        <f t="shared" ref="I92:L92" si="25">$F92</f>
        <v>1.5E-3</v>
      </c>
      <c r="J92" s="60">
        <f t="shared" si="25"/>
        <v>1.5E-3</v>
      </c>
      <c r="K92" s="60">
        <f t="shared" si="25"/>
        <v>1.5E-3</v>
      </c>
      <c r="L92" s="60">
        <f t="shared" si="25"/>
        <v>1.5E-3</v>
      </c>
    </row>
    <row r="93" spans="1:16" outlineLevel="1" x14ac:dyDescent="0.2">
      <c r="H93" s="98"/>
      <c r="I93" s="98"/>
      <c r="J93" s="98"/>
      <c r="K93" s="98"/>
      <c r="L93" s="98"/>
    </row>
    <row r="94" spans="1:16" outlineLevel="1" x14ac:dyDescent="0.2"/>
    <row r="95" spans="1:16" outlineLevel="1" x14ac:dyDescent="0.2">
      <c r="B95" s="1" t="s">
        <v>281</v>
      </c>
      <c r="H95" s="1" t="s">
        <v>322</v>
      </c>
    </row>
    <row r="96" spans="1:16" outlineLevel="1" x14ac:dyDescent="0.2">
      <c r="B96" s="2" t="s">
        <v>70</v>
      </c>
      <c r="D96" s="2" t="s">
        <v>79</v>
      </c>
      <c r="H96" s="60">
        <f>H84</f>
        <v>0.46213421763754969</v>
      </c>
      <c r="I96" s="60">
        <f t="shared" ref="I96:L96" si="26">I84</f>
        <v>0.46213421763754969</v>
      </c>
      <c r="J96" s="60">
        <f t="shared" si="26"/>
        <v>0.46213421763754969</v>
      </c>
      <c r="K96" s="60">
        <f t="shared" si="26"/>
        <v>0.46213421763754969</v>
      </c>
      <c r="L96" s="60">
        <f t="shared" si="26"/>
        <v>0.46213421763754969</v>
      </c>
    </row>
    <row r="97" spans="2:12" outlineLevel="1" x14ac:dyDescent="0.2">
      <c r="B97" s="2" t="s">
        <v>71</v>
      </c>
      <c r="D97" s="2" t="s">
        <v>79</v>
      </c>
      <c r="H97" s="60">
        <f>H85</f>
        <v>0.25800000000000001</v>
      </c>
      <c r="I97" s="60">
        <f t="shared" ref="I97:L98" si="27">I85</f>
        <v>0.25800000000000001</v>
      </c>
      <c r="J97" s="60">
        <f t="shared" si="27"/>
        <v>0.25800000000000001</v>
      </c>
      <c r="K97" s="60">
        <f t="shared" si="27"/>
        <v>0.25800000000000001</v>
      </c>
      <c r="L97" s="60">
        <f t="shared" si="27"/>
        <v>0.25800000000000001</v>
      </c>
    </row>
    <row r="98" spans="2:12" outlineLevel="1" x14ac:dyDescent="0.2">
      <c r="B98" s="2" t="s">
        <v>72</v>
      </c>
      <c r="D98" s="2" t="s">
        <v>79</v>
      </c>
      <c r="H98" s="60">
        <f>H86</f>
        <v>2.6875E-2</v>
      </c>
      <c r="I98" s="60">
        <f t="shared" si="27"/>
        <v>2.6875E-2</v>
      </c>
      <c r="J98" s="60">
        <f t="shared" si="27"/>
        <v>2.6875E-2</v>
      </c>
      <c r="K98" s="60">
        <f t="shared" si="27"/>
        <v>2.6875E-2</v>
      </c>
      <c r="L98" s="60">
        <f t="shared" si="27"/>
        <v>2.6875E-2</v>
      </c>
    </row>
    <row r="99" spans="2:12" outlineLevel="1" x14ac:dyDescent="0.2">
      <c r="B99" s="2" t="s">
        <v>73</v>
      </c>
      <c r="D99" s="2" t="s">
        <v>79</v>
      </c>
      <c r="H99" s="60">
        <f t="shared" ref="H99:L100" si="28">H88</f>
        <v>5.1999999999999998E-2</v>
      </c>
      <c r="I99" s="60">
        <f t="shared" si="28"/>
        <v>5.1999999999999998E-2</v>
      </c>
      <c r="J99" s="60">
        <f t="shared" si="28"/>
        <v>5.1999999999999998E-2</v>
      </c>
      <c r="K99" s="60">
        <f t="shared" si="28"/>
        <v>5.1999999999999998E-2</v>
      </c>
      <c r="L99" s="60">
        <f t="shared" si="28"/>
        <v>5.1999999999999998E-2</v>
      </c>
    </row>
    <row r="100" spans="2:12" outlineLevel="1" x14ac:dyDescent="0.2">
      <c r="B100" s="2" t="s">
        <v>103</v>
      </c>
      <c r="H100" s="62">
        <f t="shared" si="28"/>
        <v>0.35913752509968999</v>
      </c>
      <c r="I100" s="62">
        <f t="shared" si="28"/>
        <v>0.35913752509968999</v>
      </c>
      <c r="J100" s="62">
        <f t="shared" si="28"/>
        <v>0.35913752509968999</v>
      </c>
      <c r="K100" s="62">
        <f t="shared" si="28"/>
        <v>0.35913752509968999</v>
      </c>
      <c r="L100" s="62">
        <f t="shared" si="28"/>
        <v>0.35913752509968999</v>
      </c>
    </row>
    <row r="101" spans="2:12" outlineLevel="1" x14ac:dyDescent="0.2">
      <c r="B101" s="2" t="s">
        <v>81</v>
      </c>
      <c r="H101" s="63">
        <f>((1-H96)+H96*(1-H97))/(1-H96)*H100</f>
        <v>0.58809714758260345</v>
      </c>
      <c r="I101" s="63">
        <f>((1-I96)+I96*(1-I97))/(1-I96)*I100</f>
        <v>0.58809714758260345</v>
      </c>
      <c r="J101" s="63">
        <f>((1-J96)+J96*(1-J97))/(1-J96)*J100</f>
        <v>0.58809714758260345</v>
      </c>
      <c r="K101" s="63">
        <f t="shared" ref="K101:L101" si="29">((1-K96)+K96*(1-K97))/(1-K96)*K100</f>
        <v>0.58809714758260345</v>
      </c>
      <c r="L101" s="63">
        <f t="shared" si="29"/>
        <v>0.58809714758260345</v>
      </c>
    </row>
    <row r="102" spans="2:12" outlineLevel="1" x14ac:dyDescent="0.2">
      <c r="B102" s="2" t="s">
        <v>97</v>
      </c>
      <c r="D102" s="2" t="s">
        <v>79</v>
      </c>
      <c r="H102" s="64">
        <f>H98+H101*H99</f>
        <v>5.7456051674295378E-2</v>
      </c>
      <c r="I102" s="64">
        <f>I98+I101*I99</f>
        <v>5.7456051674295378E-2</v>
      </c>
      <c r="J102" s="64">
        <f t="shared" ref="J102:L102" si="30">J98+J101*J99</f>
        <v>5.7456051674295378E-2</v>
      </c>
      <c r="K102" s="64">
        <f t="shared" si="30"/>
        <v>5.7456051674295378E-2</v>
      </c>
      <c r="L102" s="64">
        <f t="shared" si="30"/>
        <v>5.7456051674295378E-2</v>
      </c>
    </row>
    <row r="103" spans="2:12" outlineLevel="1" x14ac:dyDescent="0.2">
      <c r="B103" s="2" t="s">
        <v>98</v>
      </c>
      <c r="D103" s="2" t="s">
        <v>79</v>
      </c>
      <c r="H103" s="64">
        <f>H102*1/(1-H97)</f>
        <v>7.7434031906058465E-2</v>
      </c>
      <c r="I103" s="64">
        <f>I102*1/(1-I97)</f>
        <v>7.7434031906058465E-2</v>
      </c>
      <c r="J103" s="64">
        <f t="shared" ref="J103:L103" si="31">J102*1/(1-J97)</f>
        <v>7.7434031906058465E-2</v>
      </c>
      <c r="K103" s="64">
        <f t="shared" si="31"/>
        <v>7.7434031906058465E-2</v>
      </c>
      <c r="L103" s="64">
        <f t="shared" si="31"/>
        <v>7.7434031906058465E-2</v>
      </c>
    </row>
    <row r="104" spans="2:12" outlineLevel="1" x14ac:dyDescent="0.2">
      <c r="B104" s="2" t="s">
        <v>156</v>
      </c>
      <c r="D104" s="2" t="s">
        <v>79</v>
      </c>
      <c r="H104" s="60">
        <f>H90</f>
        <v>2.8774340804990563E-2</v>
      </c>
      <c r="I104" s="60">
        <f>I90</f>
        <v>3.0434619073313834E-2</v>
      </c>
      <c r="J104" s="60">
        <f>J90</f>
        <v>3.2499599939257044E-2</v>
      </c>
      <c r="K104" s="60">
        <f>K90</f>
        <v>3.3492227348759875E-2</v>
      </c>
      <c r="L104" s="60">
        <f>L90</f>
        <v>3.4109296661240671E-2</v>
      </c>
    </row>
    <row r="105" spans="2:12" outlineLevel="1" x14ac:dyDescent="0.2">
      <c r="B105" s="2" t="s">
        <v>80</v>
      </c>
      <c r="D105" s="2" t="s">
        <v>79</v>
      </c>
      <c r="H105" s="60">
        <f>H92</f>
        <v>1.5E-3</v>
      </c>
      <c r="I105" s="60">
        <f>I92</f>
        <v>1.5E-3</v>
      </c>
      <c r="J105" s="60">
        <f>J92</f>
        <v>1.5E-3</v>
      </c>
      <c r="K105" s="60">
        <f>K92</f>
        <v>1.5E-3</v>
      </c>
      <c r="L105" s="60">
        <f>L92</f>
        <v>1.5E-3</v>
      </c>
    </row>
    <row r="106" spans="2:12" outlineLevel="1" x14ac:dyDescent="0.2">
      <c r="B106" s="2" t="s">
        <v>96</v>
      </c>
      <c r="D106" s="2" t="s">
        <v>79</v>
      </c>
      <c r="H106" s="64">
        <f>H104+H105</f>
        <v>3.0274340804990564E-2</v>
      </c>
      <c r="I106" s="64">
        <f>I104+I105</f>
        <v>3.1934619073313832E-2</v>
      </c>
      <c r="J106" s="64">
        <f t="shared" ref="J106:L106" si="32">J104+J105</f>
        <v>3.3999599939257046E-2</v>
      </c>
      <c r="K106" s="64">
        <f t="shared" si="32"/>
        <v>3.4992227348759876E-2</v>
      </c>
      <c r="L106" s="64">
        <f t="shared" si="32"/>
        <v>3.5609296661240672E-2</v>
      </c>
    </row>
    <row r="107" spans="2:12" outlineLevel="1" x14ac:dyDescent="0.2">
      <c r="B107" s="2" t="s">
        <v>100</v>
      </c>
      <c r="D107" s="2" t="s">
        <v>79</v>
      </c>
      <c r="H107" s="64">
        <f>(1-H96)*H103+H96*H106</f>
        <v>5.5639924955037931E-2</v>
      </c>
      <c r="I107" s="64">
        <f>(1-I96)*I103+I96*I106</f>
        <v>5.6407196353630132E-2</v>
      </c>
      <c r="J107" s="64">
        <f t="shared" ref="J107:L107" si="33">(1-J96)*J103+J96*J106</f>
        <v>5.736149467054931E-2</v>
      </c>
      <c r="K107" s="64">
        <f t="shared" si="33"/>
        <v>5.7820221761845494E-2</v>
      </c>
      <c r="L107" s="64">
        <f t="shared" si="33"/>
        <v>5.8105390605796947E-2</v>
      </c>
    </row>
    <row r="108" spans="2:12" outlineLevel="1" x14ac:dyDescent="0.2">
      <c r="B108" s="2" t="s">
        <v>101</v>
      </c>
      <c r="D108" s="2" t="s">
        <v>79</v>
      </c>
      <c r="H108" s="32">
        <f>ROUND(H107,3)</f>
        <v>5.6000000000000001E-2</v>
      </c>
      <c r="I108" s="32">
        <f>ROUND(I107,3)</f>
        <v>5.6000000000000001E-2</v>
      </c>
      <c r="J108" s="32">
        <f t="shared" ref="J108:L108" si="34">ROUND(J107,3)</f>
        <v>5.7000000000000002E-2</v>
      </c>
      <c r="K108" s="32">
        <f t="shared" si="34"/>
        <v>5.8000000000000003E-2</v>
      </c>
      <c r="L108" s="32">
        <f t="shared" si="34"/>
        <v>5.8000000000000003E-2</v>
      </c>
    </row>
    <row r="111" spans="2:12" s="8" customFormat="1" x14ac:dyDescent="0.2">
      <c r="B111" s="8" t="s">
        <v>318</v>
      </c>
      <c r="H111" s="35"/>
      <c r="I111" s="35"/>
      <c r="J111" s="35"/>
      <c r="K111" s="35"/>
      <c r="L111" s="35"/>
    </row>
    <row r="112" spans="2:12" outlineLevel="1" x14ac:dyDescent="0.2">
      <c r="B112" s="39"/>
    </row>
    <row r="113" spans="1:16" outlineLevel="1" x14ac:dyDescent="0.2">
      <c r="B113" s="1" t="s">
        <v>94</v>
      </c>
    </row>
    <row r="114" spans="1:16" outlineLevel="1" x14ac:dyDescent="0.2">
      <c r="B114" s="2" t="s">
        <v>276</v>
      </c>
      <c r="D114" s="2" t="s">
        <v>79</v>
      </c>
      <c r="F114" s="42">
        <f>'2. Input constanten'!F28</f>
        <v>0.85919988367308398</v>
      </c>
      <c r="H114" s="92">
        <f>$F$83</f>
        <v>0.85919988367308398</v>
      </c>
      <c r="I114" s="60">
        <f>$F114</f>
        <v>0.85919988367308398</v>
      </c>
      <c r="J114" s="60">
        <f>$F114</f>
        <v>0.85919988367308398</v>
      </c>
      <c r="K114" s="60">
        <f>$F114</f>
        <v>0.85919988367308398</v>
      </c>
      <c r="L114" s="60">
        <f>$F114</f>
        <v>0.85919988367308398</v>
      </c>
    </row>
    <row r="115" spans="1:16" outlineLevel="1" x14ac:dyDescent="0.2">
      <c r="B115" s="2" t="s">
        <v>82</v>
      </c>
      <c r="F115" s="43">
        <f>$F$114/(1+$F$114)</f>
        <v>0.46213421763754969</v>
      </c>
      <c r="H115" s="81">
        <f>$F115</f>
        <v>0.46213421763754969</v>
      </c>
      <c r="I115" s="81">
        <f t="shared" ref="I115:L115" si="35">$F115</f>
        <v>0.46213421763754969</v>
      </c>
      <c r="J115" s="81">
        <f t="shared" si="35"/>
        <v>0.46213421763754969</v>
      </c>
      <c r="K115" s="81">
        <f t="shared" si="35"/>
        <v>0.46213421763754969</v>
      </c>
      <c r="L115" s="81">
        <f t="shared" si="35"/>
        <v>0.46213421763754969</v>
      </c>
    </row>
    <row r="116" spans="1:16" outlineLevel="1" x14ac:dyDescent="0.2">
      <c r="B116" s="2" t="s">
        <v>71</v>
      </c>
      <c r="D116" s="2" t="s">
        <v>79</v>
      </c>
      <c r="F116" s="42">
        <f>'2. Input constanten'!F18</f>
        <v>0.25800000000000001</v>
      </c>
      <c r="H116" s="92">
        <f>$F$85</f>
        <v>0.25800000000000001</v>
      </c>
      <c r="I116" s="60">
        <f t="shared" ref="I116:L116" si="36">$F116</f>
        <v>0.25800000000000001</v>
      </c>
      <c r="J116" s="60">
        <f t="shared" si="36"/>
        <v>0.25800000000000001</v>
      </c>
      <c r="K116" s="60">
        <f t="shared" si="36"/>
        <v>0.25800000000000001</v>
      </c>
      <c r="L116" s="60">
        <f t="shared" si="36"/>
        <v>0.25800000000000001</v>
      </c>
    </row>
    <row r="117" spans="1:16" outlineLevel="1" x14ac:dyDescent="0.2">
      <c r="A117" s="74"/>
      <c r="B117" s="2" t="s">
        <v>154</v>
      </c>
      <c r="D117" s="2" t="s">
        <v>79</v>
      </c>
      <c r="F117" s="91"/>
      <c r="H117" s="94">
        <f>'5. Risicovrije rente'!T29</f>
        <v>2.6875E-2</v>
      </c>
      <c r="I117" s="94">
        <f>'5. Risicovrije rente'!U29</f>
        <v>2.6875E-2</v>
      </c>
      <c r="J117" s="94">
        <f>'5. Risicovrije rente'!V29</f>
        <v>2.6875E-2</v>
      </c>
      <c r="K117" s="94">
        <f>'5. Risicovrije rente'!W29</f>
        <v>2.6875E-2</v>
      </c>
      <c r="L117" s="94">
        <f>'5. Risicovrije rente'!X29</f>
        <v>2.6875E-2</v>
      </c>
    </row>
    <row r="118" spans="1:16" outlineLevel="1" x14ac:dyDescent="0.2">
      <c r="A118" s="74"/>
      <c r="B118" s="2" t="s">
        <v>155</v>
      </c>
      <c r="D118" s="2" t="s">
        <v>79</v>
      </c>
      <c r="H118" s="102"/>
      <c r="I118" s="103"/>
      <c r="J118" s="102"/>
      <c r="K118" s="102"/>
      <c r="L118" s="102"/>
      <c r="P118" s="2" t="s">
        <v>193</v>
      </c>
    </row>
    <row r="119" spans="1:16" outlineLevel="1" x14ac:dyDescent="0.2">
      <c r="A119" s="74"/>
      <c r="B119" s="2" t="s">
        <v>73</v>
      </c>
      <c r="D119" s="2" t="s">
        <v>79</v>
      </c>
      <c r="F119" s="42">
        <f>'2. Input constanten'!F30</f>
        <v>5.1999999999999998E-2</v>
      </c>
      <c r="H119" s="92">
        <f>$F$88</f>
        <v>5.1999999999999998E-2</v>
      </c>
      <c r="I119" s="60">
        <f t="shared" ref="I119:L120" si="37">$F119</f>
        <v>5.1999999999999998E-2</v>
      </c>
      <c r="J119" s="60">
        <f t="shared" si="37"/>
        <v>5.1999999999999998E-2</v>
      </c>
      <c r="K119" s="60">
        <f t="shared" si="37"/>
        <v>5.1999999999999998E-2</v>
      </c>
      <c r="L119" s="60">
        <f t="shared" si="37"/>
        <v>5.1999999999999998E-2</v>
      </c>
    </row>
    <row r="120" spans="1:16" outlineLevel="1" x14ac:dyDescent="0.2">
      <c r="A120" s="74"/>
      <c r="B120" s="2" t="s">
        <v>103</v>
      </c>
      <c r="F120" s="61">
        <f>'2. Input constanten'!F31</f>
        <v>0.35913752509968999</v>
      </c>
      <c r="H120" s="62">
        <f>$F120</f>
        <v>0.35913752509968999</v>
      </c>
      <c r="I120" s="62">
        <f>$F120</f>
        <v>0.35913752509968999</v>
      </c>
      <c r="J120" s="62">
        <f t="shared" si="37"/>
        <v>0.35913752509968999</v>
      </c>
      <c r="K120" s="62">
        <f t="shared" si="37"/>
        <v>0.35913752509968999</v>
      </c>
      <c r="L120" s="62">
        <f t="shared" si="37"/>
        <v>0.35913752509968999</v>
      </c>
    </row>
    <row r="121" spans="1:16" outlineLevel="1" x14ac:dyDescent="0.2">
      <c r="A121" s="74"/>
      <c r="B121" s="2" t="s">
        <v>279</v>
      </c>
      <c r="F121" s="61">
        <f>'2. Input constanten'!F32</f>
        <v>0.13717990617870959</v>
      </c>
      <c r="H121" s="62">
        <f>$F$121</f>
        <v>0.13717990617870959</v>
      </c>
      <c r="I121" s="62">
        <f t="shared" ref="I121:L121" si="38">$F$121</f>
        <v>0.13717990617870959</v>
      </c>
      <c r="J121" s="62">
        <f t="shared" si="38"/>
        <v>0.13717990617870959</v>
      </c>
      <c r="K121" s="62">
        <f t="shared" si="38"/>
        <v>0.13717990617870959</v>
      </c>
      <c r="L121" s="62">
        <f t="shared" si="38"/>
        <v>0.13717990617870959</v>
      </c>
    </row>
    <row r="122" spans="1:16" outlineLevel="1" x14ac:dyDescent="0.2">
      <c r="A122" s="74"/>
      <c r="B122" s="2" t="s">
        <v>247</v>
      </c>
      <c r="D122" s="2" t="s">
        <v>79</v>
      </c>
      <c r="H122" s="95">
        <f>'6. Rente schulden elektriciteit'!T148</f>
        <v>3.2161566236839439E-2</v>
      </c>
      <c r="I122" s="95">
        <f>'6. Rente schulden elektriciteit'!U148</f>
        <v>3.2704965285157497E-2</v>
      </c>
      <c r="J122" s="95">
        <f>'6. Rente schulden elektriciteit'!V148</f>
        <v>3.34771298449782E-2</v>
      </c>
      <c r="K122" s="95">
        <f>'6. Rente schulden elektriciteit'!W148</f>
        <v>3.4094169542476266E-2</v>
      </c>
      <c r="L122" s="95">
        <f>'6. Rente schulden elektriciteit'!X148</f>
        <v>3.4102065528622834E-2</v>
      </c>
    </row>
    <row r="123" spans="1:16" outlineLevel="1" x14ac:dyDescent="0.2">
      <c r="A123" s="74"/>
      <c r="B123" s="2" t="s">
        <v>157</v>
      </c>
      <c r="D123" s="2" t="s">
        <v>79</v>
      </c>
      <c r="H123" s="102"/>
      <c r="I123" s="56"/>
      <c r="J123" s="102"/>
      <c r="K123" s="102"/>
      <c r="L123" s="102"/>
      <c r="P123" s="2" t="s">
        <v>193</v>
      </c>
    </row>
    <row r="124" spans="1:16" outlineLevel="1" x14ac:dyDescent="0.2">
      <c r="A124" s="74"/>
      <c r="B124" s="2" t="s">
        <v>80</v>
      </c>
      <c r="D124" s="2" t="s">
        <v>79</v>
      </c>
      <c r="F124" s="42">
        <f>'2. Input constanten'!F33</f>
        <v>1.5E-3</v>
      </c>
      <c r="H124" s="92">
        <f>$F$92</f>
        <v>1.5E-3</v>
      </c>
      <c r="I124" s="60">
        <f t="shared" ref="I124:L124" si="39">$F124</f>
        <v>1.5E-3</v>
      </c>
      <c r="J124" s="60">
        <f t="shared" si="39"/>
        <v>1.5E-3</v>
      </c>
      <c r="K124" s="60">
        <f t="shared" si="39"/>
        <v>1.5E-3</v>
      </c>
      <c r="L124" s="60">
        <f t="shared" si="39"/>
        <v>1.5E-3</v>
      </c>
    </row>
    <row r="125" spans="1:16" outlineLevel="1" x14ac:dyDescent="0.2">
      <c r="H125" s="98"/>
      <c r="I125" s="98"/>
      <c r="J125" s="98"/>
      <c r="K125" s="98"/>
      <c r="L125" s="98"/>
    </row>
    <row r="126" spans="1:16" outlineLevel="1" x14ac:dyDescent="0.2"/>
    <row r="127" spans="1:16" outlineLevel="1" x14ac:dyDescent="0.2">
      <c r="B127" s="1" t="s">
        <v>281</v>
      </c>
      <c r="H127" s="1" t="s">
        <v>322</v>
      </c>
    </row>
    <row r="128" spans="1:16" outlineLevel="1" x14ac:dyDescent="0.2">
      <c r="B128" s="2" t="s">
        <v>70</v>
      </c>
      <c r="D128" s="2" t="s">
        <v>79</v>
      </c>
      <c r="H128" s="60">
        <f>H115</f>
        <v>0.46213421763754969</v>
      </c>
      <c r="I128" s="60">
        <f t="shared" ref="I128:L128" si="40">I115</f>
        <v>0.46213421763754969</v>
      </c>
      <c r="J128" s="60">
        <f t="shared" si="40"/>
        <v>0.46213421763754969</v>
      </c>
      <c r="K128" s="60">
        <f t="shared" si="40"/>
        <v>0.46213421763754969</v>
      </c>
      <c r="L128" s="60">
        <f t="shared" si="40"/>
        <v>0.46213421763754969</v>
      </c>
    </row>
    <row r="129" spans="2:16" outlineLevel="1" x14ac:dyDescent="0.2">
      <c r="B129" s="2" t="s">
        <v>71</v>
      </c>
      <c r="D129" s="2" t="s">
        <v>79</v>
      </c>
      <c r="H129" s="60">
        <f>H116</f>
        <v>0.25800000000000001</v>
      </c>
      <c r="I129" s="60">
        <f t="shared" ref="I129:L130" si="41">I116</f>
        <v>0.25800000000000001</v>
      </c>
      <c r="J129" s="60">
        <f t="shared" si="41"/>
        <v>0.25800000000000001</v>
      </c>
      <c r="K129" s="60">
        <f t="shared" si="41"/>
        <v>0.25800000000000001</v>
      </c>
      <c r="L129" s="60">
        <f t="shared" si="41"/>
        <v>0.25800000000000001</v>
      </c>
    </row>
    <row r="130" spans="2:16" outlineLevel="1" x14ac:dyDescent="0.2">
      <c r="B130" s="2" t="s">
        <v>72</v>
      </c>
      <c r="D130" s="2" t="s">
        <v>79</v>
      </c>
      <c r="H130" s="60">
        <f>H117</f>
        <v>2.6875E-2</v>
      </c>
      <c r="I130" s="60">
        <f t="shared" si="41"/>
        <v>2.6875E-2</v>
      </c>
      <c r="J130" s="60">
        <f t="shared" si="41"/>
        <v>2.6875E-2</v>
      </c>
      <c r="K130" s="60">
        <f t="shared" si="41"/>
        <v>2.6875E-2</v>
      </c>
      <c r="L130" s="60">
        <f t="shared" si="41"/>
        <v>2.6875E-2</v>
      </c>
    </row>
    <row r="131" spans="2:16" outlineLevel="1" x14ac:dyDescent="0.2">
      <c r="B131" s="2" t="s">
        <v>73</v>
      </c>
      <c r="D131" s="2" t="s">
        <v>79</v>
      </c>
      <c r="H131" s="60">
        <f>H119</f>
        <v>5.1999999999999998E-2</v>
      </c>
      <c r="I131" s="60">
        <f>I119</f>
        <v>5.1999999999999998E-2</v>
      </c>
      <c r="J131" s="60">
        <f>J119</f>
        <v>5.1999999999999998E-2</v>
      </c>
      <c r="K131" s="60">
        <f>K119</f>
        <v>5.1999999999999998E-2</v>
      </c>
      <c r="L131" s="60">
        <f>L119</f>
        <v>5.1999999999999998E-2</v>
      </c>
    </row>
    <row r="132" spans="2:16" outlineLevel="1" x14ac:dyDescent="0.2">
      <c r="B132" s="2" t="s">
        <v>280</v>
      </c>
      <c r="H132" s="63">
        <f>H120+H121</f>
        <v>0.49631743127839956</v>
      </c>
      <c r="I132" s="63">
        <f t="shared" ref="I132:L132" si="42">I120+I121</f>
        <v>0.49631743127839956</v>
      </c>
      <c r="J132" s="63">
        <f t="shared" si="42"/>
        <v>0.49631743127839956</v>
      </c>
      <c r="K132" s="63">
        <f t="shared" si="42"/>
        <v>0.49631743127839956</v>
      </c>
      <c r="L132" s="63">
        <f t="shared" si="42"/>
        <v>0.49631743127839956</v>
      </c>
    </row>
    <row r="133" spans="2:16" outlineLevel="1" x14ac:dyDescent="0.2">
      <c r="B133" s="2" t="s">
        <v>81</v>
      </c>
      <c r="H133" s="63">
        <f>((1-H128)+H128*(1-H129))/(1-H128)*H132</f>
        <v>0.81273285365913861</v>
      </c>
      <c r="I133" s="63">
        <f>((1-I128)+I128*(1-I129))/(1-I128)*I132</f>
        <v>0.81273285365913861</v>
      </c>
      <c r="J133" s="63">
        <f>((1-J128)+J128*(1-J129))/(1-J128)*J132</f>
        <v>0.81273285365913861</v>
      </c>
      <c r="K133" s="63">
        <f t="shared" ref="K133:L133" si="43">((1-K128)+K128*(1-K129))/(1-K128)*K132</f>
        <v>0.81273285365913861</v>
      </c>
      <c r="L133" s="63">
        <f t="shared" si="43"/>
        <v>0.81273285365913861</v>
      </c>
      <c r="P133" s="193"/>
    </row>
    <row r="134" spans="2:16" outlineLevel="1" x14ac:dyDescent="0.2">
      <c r="B134" s="2" t="s">
        <v>97</v>
      </c>
      <c r="D134" s="2" t="s">
        <v>79</v>
      </c>
      <c r="H134" s="64">
        <f>H130+H133*H131</f>
        <v>6.9137108390275204E-2</v>
      </c>
      <c r="I134" s="64">
        <f>I130+I133*I131</f>
        <v>6.9137108390275204E-2</v>
      </c>
      <c r="J134" s="64">
        <f t="shared" ref="J134:L134" si="44">J130+J133*J131</f>
        <v>6.9137108390275204E-2</v>
      </c>
      <c r="K134" s="64">
        <f t="shared" si="44"/>
        <v>6.9137108390275204E-2</v>
      </c>
      <c r="L134" s="64">
        <f t="shared" si="44"/>
        <v>6.9137108390275204E-2</v>
      </c>
    </row>
    <row r="135" spans="2:16" outlineLevel="1" x14ac:dyDescent="0.2">
      <c r="B135" s="2" t="s">
        <v>98</v>
      </c>
      <c r="D135" s="2" t="s">
        <v>79</v>
      </c>
      <c r="H135" s="64">
        <f>H134*1/(1-H129)</f>
        <v>9.3176695943767124E-2</v>
      </c>
      <c r="I135" s="64">
        <f>I134*1/(1-I129)</f>
        <v>9.3176695943767124E-2</v>
      </c>
      <c r="J135" s="64">
        <f t="shared" ref="J135:L135" si="45">J134*1/(1-J129)</f>
        <v>9.3176695943767124E-2</v>
      </c>
      <c r="K135" s="64">
        <f t="shared" si="45"/>
        <v>9.3176695943767124E-2</v>
      </c>
      <c r="L135" s="64">
        <f t="shared" si="45"/>
        <v>9.3176695943767124E-2</v>
      </c>
    </row>
    <row r="136" spans="2:16" outlineLevel="1" x14ac:dyDescent="0.2">
      <c r="B136" s="2" t="s">
        <v>156</v>
      </c>
      <c r="D136" s="2" t="s">
        <v>79</v>
      </c>
      <c r="H136" s="60">
        <f>H122</f>
        <v>3.2161566236839439E-2</v>
      </c>
      <c r="I136" s="60">
        <f>I122</f>
        <v>3.2704965285157497E-2</v>
      </c>
      <c r="J136" s="60">
        <f>J122</f>
        <v>3.34771298449782E-2</v>
      </c>
      <c r="K136" s="60">
        <f>K122</f>
        <v>3.4094169542476266E-2</v>
      </c>
      <c r="L136" s="60">
        <f>L122</f>
        <v>3.4102065528622834E-2</v>
      </c>
    </row>
    <row r="137" spans="2:16" outlineLevel="1" x14ac:dyDescent="0.2">
      <c r="B137" s="2" t="s">
        <v>80</v>
      </c>
      <c r="D137" s="2" t="s">
        <v>79</v>
      </c>
      <c r="H137" s="60">
        <f>H124</f>
        <v>1.5E-3</v>
      </c>
      <c r="I137" s="60">
        <f>I124</f>
        <v>1.5E-3</v>
      </c>
      <c r="J137" s="60">
        <f>J124</f>
        <v>1.5E-3</v>
      </c>
      <c r="K137" s="60">
        <f>K124</f>
        <v>1.5E-3</v>
      </c>
      <c r="L137" s="60">
        <f>L124</f>
        <v>1.5E-3</v>
      </c>
    </row>
    <row r="138" spans="2:16" outlineLevel="1" x14ac:dyDescent="0.2">
      <c r="B138" s="2" t="s">
        <v>96</v>
      </c>
      <c r="D138" s="2" t="s">
        <v>79</v>
      </c>
      <c r="H138" s="64">
        <f>H136+H137</f>
        <v>3.3661566236839441E-2</v>
      </c>
      <c r="I138" s="64">
        <f>I136+I137</f>
        <v>3.4204965285157499E-2</v>
      </c>
      <c r="J138" s="64">
        <f t="shared" ref="J138:L138" si="46">J136+J137</f>
        <v>3.4977129844978201E-2</v>
      </c>
      <c r="K138" s="64">
        <f t="shared" si="46"/>
        <v>3.5594169542476267E-2</v>
      </c>
      <c r="L138" s="64">
        <f t="shared" si="46"/>
        <v>3.5602065528622835E-2</v>
      </c>
    </row>
    <row r="139" spans="2:16" outlineLevel="1" x14ac:dyDescent="0.2">
      <c r="B139" s="2" t="s">
        <v>100</v>
      </c>
      <c r="D139" s="2" t="s">
        <v>79</v>
      </c>
      <c r="H139" s="64">
        <f>(1-H128)*H135+H128*H138</f>
        <v>6.5672718039058803E-2</v>
      </c>
      <c r="I139" s="64">
        <f>(1-I128)*I135+I128*I138</f>
        <v>6.5923841333118266E-2</v>
      </c>
      <c r="J139" s="64">
        <f t="shared" ref="J139:L139" si="47">(1-J128)*J135+J128*J138</f>
        <v>6.6280684997858441E-2</v>
      </c>
      <c r="K139" s="64">
        <f t="shared" si="47"/>
        <v>6.6565840155713027E-2</v>
      </c>
      <c r="L139" s="64">
        <f t="shared" si="47"/>
        <v>6.6569489161093343E-2</v>
      </c>
    </row>
    <row r="140" spans="2:16" outlineLevel="1" x14ac:dyDescent="0.2">
      <c r="B140" s="2" t="s">
        <v>101</v>
      </c>
      <c r="D140" s="2" t="s">
        <v>79</v>
      </c>
      <c r="H140" s="32">
        <f>ROUND(H139,3)</f>
        <v>6.6000000000000003E-2</v>
      </c>
      <c r="I140" s="32">
        <f>ROUND(I139,3)</f>
        <v>6.6000000000000003E-2</v>
      </c>
      <c r="J140" s="32">
        <f t="shared" ref="J140:L140" si="48">ROUND(J139,3)</f>
        <v>6.6000000000000003E-2</v>
      </c>
      <c r="K140" s="32">
        <f t="shared" si="48"/>
        <v>6.7000000000000004E-2</v>
      </c>
      <c r="L140" s="32">
        <f t="shared" si="48"/>
        <v>6.7000000000000004E-2</v>
      </c>
    </row>
    <row r="141" spans="2:16" x14ac:dyDescent="0.2">
      <c r="B141" s="39"/>
    </row>
    <row r="142" spans="2:16" x14ac:dyDescent="0.2">
      <c r="B142" s="39"/>
    </row>
    <row r="143" spans="2:16" s="75" customFormat="1" x14ac:dyDescent="0.2">
      <c r="B143" s="97" t="s">
        <v>183</v>
      </c>
    </row>
    <row r="144" spans="2:16" s="192" customFormat="1" x14ac:dyDescent="0.2">
      <c r="B144" s="189"/>
    </row>
    <row r="145" spans="2:16" outlineLevel="1" x14ac:dyDescent="0.2">
      <c r="B145" s="1" t="s">
        <v>94</v>
      </c>
    </row>
    <row r="146" spans="2:16" outlineLevel="1" x14ac:dyDescent="0.2">
      <c r="B146" s="2" t="s">
        <v>276</v>
      </c>
      <c r="D146" s="2" t="s">
        <v>79</v>
      </c>
      <c r="F146" s="42">
        <f>'2. Input constanten'!$F$17</f>
        <v>0.85919988367308398</v>
      </c>
      <c r="H146" s="92">
        <f>$F$83</f>
        <v>0.85919988367308398</v>
      </c>
      <c r="I146" s="60">
        <f>$F146</f>
        <v>0.85919988367308398</v>
      </c>
      <c r="J146" s="60">
        <f>$F146</f>
        <v>0.85919988367308398</v>
      </c>
      <c r="K146" s="60">
        <f>$F146</f>
        <v>0.85919988367308398</v>
      </c>
      <c r="L146" s="60">
        <f>$F146</f>
        <v>0.85919988367308398</v>
      </c>
    </row>
    <row r="147" spans="2:16" outlineLevel="1" x14ac:dyDescent="0.2">
      <c r="B147" s="2" t="s">
        <v>82</v>
      </c>
      <c r="F147" s="43">
        <f>$F$146/(1+$F$146)</f>
        <v>0.46213421763754969</v>
      </c>
      <c r="H147" s="81">
        <f>$F147</f>
        <v>0.46213421763754969</v>
      </c>
      <c r="I147" s="81">
        <f t="shared" ref="I147:L147" si="49">$F147</f>
        <v>0.46213421763754969</v>
      </c>
      <c r="J147" s="81">
        <f t="shared" si="49"/>
        <v>0.46213421763754969</v>
      </c>
      <c r="K147" s="81">
        <f t="shared" si="49"/>
        <v>0.46213421763754969</v>
      </c>
      <c r="L147" s="81">
        <f t="shared" si="49"/>
        <v>0.46213421763754969</v>
      </c>
    </row>
    <row r="148" spans="2:16" outlineLevel="1" x14ac:dyDescent="0.2">
      <c r="B148" s="2" t="s">
        <v>71</v>
      </c>
      <c r="D148" s="2" t="s">
        <v>79</v>
      </c>
      <c r="F148" s="42">
        <f>'2. Input constanten'!$F$18</f>
        <v>0.25800000000000001</v>
      </c>
      <c r="H148" s="92">
        <f>$F$85</f>
        <v>0.25800000000000001</v>
      </c>
      <c r="I148" s="60">
        <f t="shared" ref="I148:L148" si="50">$F148</f>
        <v>0.25800000000000001</v>
      </c>
      <c r="J148" s="60">
        <f t="shared" si="50"/>
        <v>0.25800000000000001</v>
      </c>
      <c r="K148" s="60">
        <f t="shared" si="50"/>
        <v>0.25800000000000001</v>
      </c>
      <c r="L148" s="60">
        <f t="shared" si="50"/>
        <v>0.25800000000000001</v>
      </c>
    </row>
    <row r="149" spans="2:16" outlineLevel="1" x14ac:dyDescent="0.2">
      <c r="B149" s="2" t="s">
        <v>154</v>
      </c>
      <c r="D149" s="2" t="s">
        <v>79</v>
      </c>
      <c r="F149" s="91"/>
      <c r="H149" s="94">
        <f>'5. Risicovrije rente'!T29</f>
        <v>2.6875E-2</v>
      </c>
      <c r="I149" s="94">
        <f>'5. Risicovrije rente'!U29</f>
        <v>2.6875E-2</v>
      </c>
      <c r="J149" s="94">
        <f>'5. Risicovrije rente'!V29</f>
        <v>2.6875E-2</v>
      </c>
      <c r="K149" s="94">
        <f>'5. Risicovrije rente'!W29</f>
        <v>2.6875E-2</v>
      </c>
      <c r="L149" s="94">
        <f>'5. Risicovrije rente'!X29</f>
        <v>2.6875E-2</v>
      </c>
    </row>
    <row r="150" spans="2:16" outlineLevel="1" x14ac:dyDescent="0.2">
      <c r="B150" s="2" t="s">
        <v>155</v>
      </c>
      <c r="D150" s="2" t="s">
        <v>79</v>
      </c>
      <c r="H150" s="102"/>
      <c r="I150" s="103"/>
      <c r="J150" s="102"/>
      <c r="K150" s="102"/>
      <c r="L150" s="102"/>
      <c r="P150" s="2" t="s">
        <v>193</v>
      </c>
    </row>
    <row r="151" spans="2:16" outlineLevel="1" x14ac:dyDescent="0.2">
      <c r="B151" s="2" t="s">
        <v>73</v>
      </c>
      <c r="D151" s="2" t="s">
        <v>79</v>
      </c>
      <c r="F151" s="42">
        <f>'2. Input constanten'!$F$19</f>
        <v>5.1999999999999998E-2</v>
      </c>
      <c r="H151" s="92">
        <f>$F$88</f>
        <v>5.1999999999999998E-2</v>
      </c>
      <c r="I151" s="60">
        <f t="shared" ref="I151:L152" si="51">$F151</f>
        <v>5.1999999999999998E-2</v>
      </c>
      <c r="J151" s="60">
        <f t="shared" si="51"/>
        <v>5.1999999999999998E-2</v>
      </c>
      <c r="K151" s="60">
        <f t="shared" si="51"/>
        <v>5.1999999999999998E-2</v>
      </c>
      <c r="L151" s="60">
        <f t="shared" si="51"/>
        <v>5.1999999999999998E-2</v>
      </c>
    </row>
    <row r="152" spans="2:16" outlineLevel="1" x14ac:dyDescent="0.2">
      <c r="B152" s="2" t="s">
        <v>103</v>
      </c>
      <c r="F152" s="61">
        <f>'2. Input constanten'!$F$20</f>
        <v>0.35913752509968999</v>
      </c>
      <c r="H152" s="93">
        <f>$F$89</f>
        <v>0.35913752509968999</v>
      </c>
      <c r="I152" s="62">
        <f>$F152</f>
        <v>0.35913752509968999</v>
      </c>
      <c r="J152" s="62">
        <f t="shared" si="51"/>
        <v>0.35913752509968999</v>
      </c>
      <c r="K152" s="62">
        <f t="shared" si="51"/>
        <v>0.35913752509968999</v>
      </c>
      <c r="L152" s="62">
        <f t="shared" si="51"/>
        <v>0.35913752509968999</v>
      </c>
    </row>
    <row r="153" spans="2:16" outlineLevel="1" x14ac:dyDescent="0.2">
      <c r="B153" s="2" t="s">
        <v>247</v>
      </c>
      <c r="D153" s="2" t="s">
        <v>79</v>
      </c>
      <c r="H153" s="95">
        <f>'6. Rente schulden elektriciteit'!T198</f>
        <v>2.9084369719002322E-2</v>
      </c>
      <c r="I153" s="95">
        <f>'6. Rente schulden elektriciteit'!U198</f>
        <v>3.0574878809745444E-2</v>
      </c>
      <c r="J153" s="95">
        <f>'6. Rente schulden elektriciteit'!V198</f>
        <v>3.2066666248011418E-2</v>
      </c>
      <c r="K153" s="95">
        <f>'6. Rente schulden elektriciteit'!W198</f>
        <v>3.3242688264172218E-2</v>
      </c>
      <c r="L153" s="95">
        <f>'6. Rente schulden elektriciteit'!X198</f>
        <v>3.4010099696341556E-2</v>
      </c>
    </row>
    <row r="154" spans="2:16" outlineLevel="1" x14ac:dyDescent="0.2">
      <c r="B154" s="2" t="s">
        <v>157</v>
      </c>
      <c r="D154" s="2" t="s">
        <v>79</v>
      </c>
      <c r="H154" s="102"/>
      <c r="I154" s="56"/>
      <c r="J154" s="102"/>
      <c r="K154" s="102"/>
      <c r="L154" s="102"/>
      <c r="P154" s="2" t="s">
        <v>193</v>
      </c>
    </row>
    <row r="155" spans="2:16" outlineLevel="1" x14ac:dyDescent="0.2">
      <c r="B155" s="2" t="s">
        <v>80</v>
      </c>
      <c r="D155" s="2" t="s">
        <v>79</v>
      </c>
      <c r="F155" s="42">
        <f>'2. Input constanten'!$F$21</f>
        <v>1.5E-3</v>
      </c>
      <c r="H155" s="92">
        <f>$F$92</f>
        <v>1.5E-3</v>
      </c>
      <c r="I155" s="60">
        <f t="shared" ref="I155:L155" si="52">$F155</f>
        <v>1.5E-3</v>
      </c>
      <c r="J155" s="60">
        <f t="shared" si="52"/>
        <v>1.5E-3</v>
      </c>
      <c r="K155" s="60">
        <f t="shared" si="52"/>
        <v>1.5E-3</v>
      </c>
      <c r="L155" s="60">
        <f t="shared" si="52"/>
        <v>1.5E-3</v>
      </c>
    </row>
    <row r="156" spans="2:16" outlineLevel="1" x14ac:dyDescent="0.2">
      <c r="H156" s="98"/>
      <c r="I156" s="98"/>
      <c r="J156" s="98"/>
      <c r="K156" s="98"/>
      <c r="L156" s="98"/>
    </row>
    <row r="157" spans="2:16" outlineLevel="1" x14ac:dyDescent="0.2"/>
    <row r="158" spans="2:16" outlineLevel="1" x14ac:dyDescent="0.2">
      <c r="B158" s="1" t="s">
        <v>281</v>
      </c>
      <c r="H158" s="1" t="s">
        <v>322</v>
      </c>
    </row>
    <row r="159" spans="2:16" outlineLevel="1" x14ac:dyDescent="0.2">
      <c r="B159" s="2" t="s">
        <v>70</v>
      </c>
      <c r="D159" s="2" t="s">
        <v>79</v>
      </c>
      <c r="H159" s="60">
        <f>H147</f>
        <v>0.46213421763754969</v>
      </c>
      <c r="I159" s="60">
        <f t="shared" ref="I159:L159" si="53">I147</f>
        <v>0.46213421763754969</v>
      </c>
      <c r="J159" s="60">
        <f t="shared" si="53"/>
        <v>0.46213421763754969</v>
      </c>
      <c r="K159" s="60">
        <f t="shared" si="53"/>
        <v>0.46213421763754969</v>
      </c>
      <c r="L159" s="60">
        <f t="shared" si="53"/>
        <v>0.46213421763754969</v>
      </c>
    </row>
    <row r="160" spans="2:16" outlineLevel="1" x14ac:dyDescent="0.2">
      <c r="B160" s="2" t="s">
        <v>71</v>
      </c>
      <c r="D160" s="2" t="s">
        <v>79</v>
      </c>
      <c r="H160" s="60">
        <f>H148</f>
        <v>0.25800000000000001</v>
      </c>
      <c r="I160" s="60">
        <f t="shared" ref="I160:L161" si="54">I148</f>
        <v>0.25800000000000001</v>
      </c>
      <c r="J160" s="60">
        <f t="shared" si="54"/>
        <v>0.25800000000000001</v>
      </c>
      <c r="K160" s="60">
        <f t="shared" si="54"/>
        <v>0.25800000000000001</v>
      </c>
      <c r="L160" s="60">
        <f t="shared" si="54"/>
        <v>0.25800000000000001</v>
      </c>
    </row>
    <row r="161" spans="2:12" outlineLevel="1" x14ac:dyDescent="0.2">
      <c r="B161" s="2" t="s">
        <v>72</v>
      </c>
      <c r="D161" s="2" t="s">
        <v>79</v>
      </c>
      <c r="H161" s="60">
        <f>H149</f>
        <v>2.6875E-2</v>
      </c>
      <c r="I161" s="60">
        <f t="shared" si="54"/>
        <v>2.6875E-2</v>
      </c>
      <c r="J161" s="60">
        <f t="shared" si="54"/>
        <v>2.6875E-2</v>
      </c>
      <c r="K161" s="60">
        <f t="shared" si="54"/>
        <v>2.6875E-2</v>
      </c>
      <c r="L161" s="60">
        <f t="shared" si="54"/>
        <v>2.6875E-2</v>
      </c>
    </row>
    <row r="162" spans="2:12" outlineLevel="1" x14ac:dyDescent="0.2">
      <c r="B162" s="2" t="s">
        <v>73</v>
      </c>
      <c r="D162" s="2" t="s">
        <v>79</v>
      </c>
      <c r="H162" s="60">
        <f t="shared" ref="H162:L163" si="55">H151</f>
        <v>5.1999999999999998E-2</v>
      </c>
      <c r="I162" s="60">
        <f t="shared" si="55"/>
        <v>5.1999999999999998E-2</v>
      </c>
      <c r="J162" s="60">
        <f t="shared" si="55"/>
        <v>5.1999999999999998E-2</v>
      </c>
      <c r="K162" s="60">
        <f t="shared" si="55"/>
        <v>5.1999999999999998E-2</v>
      </c>
      <c r="L162" s="60">
        <f t="shared" si="55"/>
        <v>5.1999999999999998E-2</v>
      </c>
    </row>
    <row r="163" spans="2:12" outlineLevel="1" x14ac:dyDescent="0.2">
      <c r="B163" s="2" t="s">
        <v>103</v>
      </c>
      <c r="H163" s="62">
        <f t="shared" si="55"/>
        <v>0.35913752509968999</v>
      </c>
      <c r="I163" s="62">
        <f t="shared" si="55"/>
        <v>0.35913752509968999</v>
      </c>
      <c r="J163" s="62">
        <f t="shared" si="55"/>
        <v>0.35913752509968999</v>
      </c>
      <c r="K163" s="62">
        <f t="shared" si="55"/>
        <v>0.35913752509968999</v>
      </c>
      <c r="L163" s="62">
        <f t="shared" si="55"/>
        <v>0.35913752509968999</v>
      </c>
    </row>
    <row r="164" spans="2:12" outlineLevel="1" x14ac:dyDescent="0.2">
      <c r="B164" s="2" t="s">
        <v>81</v>
      </c>
      <c r="H164" s="63">
        <f>((1-H159)+H159*(1-H160))/(1-H159)*H163</f>
        <v>0.58809714758260345</v>
      </c>
      <c r="I164" s="63">
        <f>((1-I159)+I159*(1-I160))/(1-I159)*I163</f>
        <v>0.58809714758260345</v>
      </c>
      <c r="J164" s="63">
        <f>((1-J159)+J159*(1-J160))/(1-J159)*J163</f>
        <v>0.58809714758260345</v>
      </c>
      <c r="K164" s="63">
        <f t="shared" ref="K164:L164" si="56">((1-K159)+K159*(1-K160))/(1-K159)*K163</f>
        <v>0.58809714758260345</v>
      </c>
      <c r="L164" s="63">
        <f t="shared" si="56"/>
        <v>0.58809714758260345</v>
      </c>
    </row>
    <row r="165" spans="2:12" outlineLevel="1" x14ac:dyDescent="0.2">
      <c r="B165" s="2" t="s">
        <v>97</v>
      </c>
      <c r="D165" s="2" t="s">
        <v>79</v>
      </c>
      <c r="H165" s="64">
        <f>H161+H164*H162</f>
        <v>5.7456051674295378E-2</v>
      </c>
      <c r="I165" s="64">
        <f>I161+I164*I162</f>
        <v>5.7456051674295378E-2</v>
      </c>
      <c r="J165" s="64">
        <f t="shared" ref="J165:L165" si="57">J161+J164*J162</f>
        <v>5.7456051674295378E-2</v>
      </c>
      <c r="K165" s="64">
        <f t="shared" si="57"/>
        <v>5.7456051674295378E-2</v>
      </c>
      <c r="L165" s="64">
        <f t="shared" si="57"/>
        <v>5.7456051674295378E-2</v>
      </c>
    </row>
    <row r="166" spans="2:12" outlineLevel="1" x14ac:dyDescent="0.2">
      <c r="B166" s="2" t="s">
        <v>98</v>
      </c>
      <c r="D166" s="2" t="s">
        <v>79</v>
      </c>
      <c r="H166" s="64">
        <f>H165*1/(1-H160)</f>
        <v>7.7434031906058465E-2</v>
      </c>
      <c r="I166" s="64">
        <f>I165*1/(1-I160)</f>
        <v>7.7434031906058465E-2</v>
      </c>
      <c r="J166" s="64">
        <f t="shared" ref="J166:L166" si="58">J165*1/(1-J160)</f>
        <v>7.7434031906058465E-2</v>
      </c>
      <c r="K166" s="64">
        <f t="shared" si="58"/>
        <v>7.7434031906058465E-2</v>
      </c>
      <c r="L166" s="64">
        <f t="shared" si="58"/>
        <v>7.7434031906058465E-2</v>
      </c>
    </row>
    <row r="167" spans="2:12" outlineLevel="1" x14ac:dyDescent="0.2">
      <c r="B167" s="2" t="s">
        <v>156</v>
      </c>
      <c r="D167" s="2" t="s">
        <v>79</v>
      </c>
      <c r="H167" s="60">
        <f>H153</f>
        <v>2.9084369719002322E-2</v>
      </c>
      <c r="I167" s="60">
        <f>I153</f>
        <v>3.0574878809745444E-2</v>
      </c>
      <c r="J167" s="60">
        <f>J153</f>
        <v>3.2066666248011418E-2</v>
      </c>
      <c r="K167" s="60">
        <f>K153</f>
        <v>3.3242688264172218E-2</v>
      </c>
      <c r="L167" s="60">
        <f>L153</f>
        <v>3.4010099696341556E-2</v>
      </c>
    </row>
    <row r="168" spans="2:12" outlineLevel="1" x14ac:dyDescent="0.2">
      <c r="B168" s="2" t="s">
        <v>80</v>
      </c>
      <c r="D168" s="2" t="s">
        <v>79</v>
      </c>
      <c r="H168" s="60">
        <f>H155</f>
        <v>1.5E-3</v>
      </c>
      <c r="I168" s="60">
        <f>I155</f>
        <v>1.5E-3</v>
      </c>
      <c r="J168" s="60">
        <f>J155</f>
        <v>1.5E-3</v>
      </c>
      <c r="K168" s="60">
        <f>K155</f>
        <v>1.5E-3</v>
      </c>
      <c r="L168" s="60">
        <f>L155</f>
        <v>1.5E-3</v>
      </c>
    </row>
    <row r="169" spans="2:12" outlineLevel="1" x14ac:dyDescent="0.2">
      <c r="B169" s="2" t="s">
        <v>96</v>
      </c>
      <c r="D169" s="2" t="s">
        <v>79</v>
      </c>
      <c r="H169" s="64">
        <f>H167+H168</f>
        <v>3.0584369719002323E-2</v>
      </c>
      <c r="I169" s="64">
        <f>I167+I168</f>
        <v>3.2074878809745445E-2</v>
      </c>
      <c r="J169" s="64">
        <f t="shared" ref="J169:L169" si="59">J167+J168</f>
        <v>3.3566666248011419E-2</v>
      </c>
      <c r="K169" s="64">
        <f t="shared" si="59"/>
        <v>3.474268826417222E-2</v>
      </c>
      <c r="L169" s="64">
        <f t="shared" si="59"/>
        <v>3.5510099696341557E-2</v>
      </c>
    </row>
    <row r="170" spans="2:12" outlineLevel="1" x14ac:dyDescent="0.2">
      <c r="B170" s="2" t="s">
        <v>100</v>
      </c>
      <c r="D170" s="2" t="s">
        <v>79</v>
      </c>
      <c r="H170" s="64">
        <f>(1-H159)*H166+H159*H169</f>
        <v>5.5783199924659778E-2</v>
      </c>
      <c r="I170" s="64">
        <f>(1-I159)*I166+I159*I169</f>
        <v>5.6472015177192005E-2</v>
      </c>
      <c r="J170" s="64">
        <f t="shared" ref="J170:L170" si="60">(1-J159)*J166+J159*J169</f>
        <v>5.7161421197856575E-2</v>
      </c>
      <c r="K170" s="64">
        <f t="shared" si="60"/>
        <v>5.7704901212219578E-2</v>
      </c>
      <c r="L170" s="64">
        <f t="shared" si="60"/>
        <v>5.8059548294031274E-2</v>
      </c>
    </row>
    <row r="171" spans="2:12" outlineLevel="1" x14ac:dyDescent="0.2">
      <c r="B171" s="2" t="s">
        <v>101</v>
      </c>
      <c r="D171" s="2" t="s">
        <v>79</v>
      </c>
      <c r="H171" s="32">
        <f>ROUND(H170,3)</f>
        <v>5.6000000000000001E-2</v>
      </c>
      <c r="I171" s="32">
        <f>ROUND(I170,3)</f>
        <v>5.6000000000000001E-2</v>
      </c>
      <c r="J171" s="32">
        <f t="shared" ref="J171:L171" si="61">ROUND(J170,3)</f>
        <v>5.7000000000000002E-2</v>
      </c>
      <c r="K171" s="32">
        <f t="shared" si="61"/>
        <v>5.8000000000000003E-2</v>
      </c>
      <c r="L171" s="32">
        <f t="shared" si="61"/>
        <v>5.8000000000000003E-2</v>
      </c>
    </row>
    <row r="172" spans="2:12" x14ac:dyDescent="0.2">
      <c r="B172" s="39"/>
    </row>
    <row r="173" spans="2:12" s="76" customFormat="1" x14ac:dyDescent="0.2">
      <c r="B173" s="97" t="s">
        <v>184</v>
      </c>
    </row>
    <row r="174" spans="2:12" s="190" customFormat="1" x14ac:dyDescent="0.2">
      <c r="B174" s="189"/>
    </row>
    <row r="175" spans="2:12" outlineLevel="1" x14ac:dyDescent="0.2">
      <c r="B175" s="1" t="s">
        <v>94</v>
      </c>
    </row>
    <row r="176" spans="2:12" outlineLevel="1" x14ac:dyDescent="0.2">
      <c r="B176" s="2" t="s">
        <v>276</v>
      </c>
      <c r="D176" s="2" t="s">
        <v>79</v>
      </c>
      <c r="F176" s="42">
        <f>'2. Input constanten'!$F$17</f>
        <v>0.85919988367308398</v>
      </c>
      <c r="H176" s="92">
        <f>$F$83</f>
        <v>0.85919988367308398</v>
      </c>
      <c r="I176" s="60">
        <f>$F176</f>
        <v>0.85919988367308398</v>
      </c>
      <c r="J176" s="60">
        <f>$F176</f>
        <v>0.85919988367308398</v>
      </c>
      <c r="K176" s="60">
        <f>$F176</f>
        <v>0.85919988367308398</v>
      </c>
      <c r="L176" s="60">
        <f>$F176</f>
        <v>0.85919988367308398</v>
      </c>
    </row>
    <row r="177" spans="2:16" outlineLevel="1" x14ac:dyDescent="0.2">
      <c r="B177" s="2" t="s">
        <v>82</v>
      </c>
      <c r="F177" s="43">
        <f>$F$176/(1+$F$176)</f>
        <v>0.46213421763754969</v>
      </c>
      <c r="H177" s="81">
        <f>$F177</f>
        <v>0.46213421763754969</v>
      </c>
      <c r="I177" s="81">
        <f t="shared" ref="I177:L177" si="62">$F177</f>
        <v>0.46213421763754969</v>
      </c>
      <c r="J177" s="81">
        <f t="shared" si="62"/>
        <v>0.46213421763754969</v>
      </c>
      <c r="K177" s="81">
        <f t="shared" si="62"/>
        <v>0.46213421763754969</v>
      </c>
      <c r="L177" s="81">
        <f t="shared" si="62"/>
        <v>0.46213421763754969</v>
      </c>
    </row>
    <row r="178" spans="2:16" outlineLevel="1" x14ac:dyDescent="0.2">
      <c r="B178" s="2" t="s">
        <v>71</v>
      </c>
      <c r="D178" s="2" t="s">
        <v>79</v>
      </c>
      <c r="F178" s="42">
        <f>'2. Input constanten'!$F$18</f>
        <v>0.25800000000000001</v>
      </c>
      <c r="H178" s="92">
        <f>$F$85</f>
        <v>0.25800000000000001</v>
      </c>
      <c r="I178" s="60">
        <f t="shared" ref="I178:L178" si="63">$F178</f>
        <v>0.25800000000000001</v>
      </c>
      <c r="J178" s="60">
        <f t="shared" si="63"/>
        <v>0.25800000000000001</v>
      </c>
      <c r="K178" s="60">
        <f t="shared" si="63"/>
        <v>0.25800000000000001</v>
      </c>
      <c r="L178" s="60">
        <f t="shared" si="63"/>
        <v>0.25800000000000001</v>
      </c>
    </row>
    <row r="179" spans="2:16" outlineLevel="1" x14ac:dyDescent="0.2">
      <c r="B179" s="2" t="s">
        <v>154</v>
      </c>
      <c r="D179" s="2" t="s">
        <v>79</v>
      </c>
      <c r="F179" s="91"/>
      <c r="H179" s="94">
        <f>'5. Risicovrije rente'!T29</f>
        <v>2.6875E-2</v>
      </c>
      <c r="I179" s="94">
        <f>'5. Risicovrije rente'!U29</f>
        <v>2.6875E-2</v>
      </c>
      <c r="J179" s="94">
        <f>'5. Risicovrije rente'!V29</f>
        <v>2.6875E-2</v>
      </c>
      <c r="K179" s="94">
        <f>'5. Risicovrije rente'!W29</f>
        <v>2.6875E-2</v>
      </c>
      <c r="L179" s="94">
        <f>'5. Risicovrije rente'!X29</f>
        <v>2.6875E-2</v>
      </c>
    </row>
    <row r="180" spans="2:16" outlineLevel="1" x14ac:dyDescent="0.2">
      <c r="B180" s="2" t="s">
        <v>155</v>
      </c>
      <c r="D180" s="2" t="s">
        <v>79</v>
      </c>
      <c r="H180" s="102"/>
      <c r="I180" s="103"/>
      <c r="J180" s="102"/>
      <c r="K180" s="102"/>
      <c r="L180" s="102"/>
      <c r="P180" s="2" t="s">
        <v>193</v>
      </c>
    </row>
    <row r="181" spans="2:16" outlineLevel="1" x14ac:dyDescent="0.2">
      <c r="B181" s="2" t="s">
        <v>73</v>
      </c>
      <c r="D181" s="2" t="s">
        <v>79</v>
      </c>
      <c r="F181" s="42">
        <f>'2. Input constanten'!$F$19</f>
        <v>5.1999999999999998E-2</v>
      </c>
      <c r="H181" s="92">
        <f>$F$88</f>
        <v>5.1999999999999998E-2</v>
      </c>
      <c r="I181" s="60">
        <f t="shared" ref="I181:L182" si="64">$F181</f>
        <v>5.1999999999999998E-2</v>
      </c>
      <c r="J181" s="60">
        <f t="shared" si="64"/>
        <v>5.1999999999999998E-2</v>
      </c>
      <c r="K181" s="60">
        <f t="shared" si="64"/>
        <v>5.1999999999999998E-2</v>
      </c>
      <c r="L181" s="60">
        <f t="shared" si="64"/>
        <v>5.1999999999999998E-2</v>
      </c>
    </row>
    <row r="182" spans="2:16" outlineLevel="1" x14ac:dyDescent="0.2">
      <c r="B182" s="2" t="s">
        <v>103</v>
      </c>
      <c r="F182" s="61">
        <f>'2. Input constanten'!$F$20</f>
        <v>0.35913752509968999</v>
      </c>
      <c r="H182" s="93">
        <f>$F$89</f>
        <v>0.35913752509968999</v>
      </c>
      <c r="I182" s="62">
        <f>$F182</f>
        <v>0.35913752509968999</v>
      </c>
      <c r="J182" s="62">
        <f t="shared" si="64"/>
        <v>0.35913752509968999</v>
      </c>
      <c r="K182" s="62">
        <f t="shared" si="64"/>
        <v>0.35913752509968999</v>
      </c>
      <c r="L182" s="62">
        <f t="shared" si="64"/>
        <v>0.35913752509968999</v>
      </c>
    </row>
    <row r="183" spans="2:16" outlineLevel="1" x14ac:dyDescent="0.2">
      <c r="B183" s="2" t="s">
        <v>247</v>
      </c>
      <c r="D183" s="2" t="s">
        <v>79</v>
      </c>
      <c r="H183" s="95">
        <f>'6. Rente schulden elektriciteit'!T248</f>
        <v>2.6685205642411714E-2</v>
      </c>
      <c r="I183" s="95">
        <f>'6. Rente schulden elektriciteit'!U248</f>
        <v>2.8573679460328513E-2</v>
      </c>
      <c r="J183" s="95">
        <f>'6. Rente schulden elektriciteit'!V248</f>
        <v>3.0598189409668509E-2</v>
      </c>
      <c r="K183" s="95">
        <f>'6. Rente schulden elektriciteit'!W248</f>
        <v>3.2520259423694596E-2</v>
      </c>
      <c r="L183" s="95">
        <f>'6. Rente schulden elektriciteit'!X248</f>
        <v>3.3891866982395949E-2</v>
      </c>
    </row>
    <row r="184" spans="2:16" outlineLevel="1" x14ac:dyDescent="0.2">
      <c r="B184" s="2" t="s">
        <v>157</v>
      </c>
      <c r="D184" s="2" t="s">
        <v>79</v>
      </c>
      <c r="H184" s="102"/>
      <c r="I184" s="56"/>
      <c r="J184" s="102"/>
      <c r="K184" s="102"/>
      <c r="L184" s="102"/>
      <c r="P184" s="2" t="s">
        <v>193</v>
      </c>
    </row>
    <row r="185" spans="2:16" outlineLevel="1" x14ac:dyDescent="0.2">
      <c r="B185" s="2" t="s">
        <v>80</v>
      </c>
      <c r="D185" s="2" t="s">
        <v>79</v>
      </c>
      <c r="F185" s="42">
        <f>'2. Input constanten'!$F$21</f>
        <v>1.5E-3</v>
      </c>
      <c r="H185" s="92">
        <f>$F$92</f>
        <v>1.5E-3</v>
      </c>
      <c r="I185" s="60">
        <f t="shared" ref="I185:L185" si="65">$F185</f>
        <v>1.5E-3</v>
      </c>
      <c r="J185" s="60">
        <f t="shared" si="65"/>
        <v>1.5E-3</v>
      </c>
      <c r="K185" s="60">
        <f t="shared" si="65"/>
        <v>1.5E-3</v>
      </c>
      <c r="L185" s="60">
        <f t="shared" si="65"/>
        <v>1.5E-3</v>
      </c>
    </row>
    <row r="186" spans="2:16" outlineLevel="1" x14ac:dyDescent="0.2">
      <c r="H186" s="98"/>
      <c r="I186" s="98"/>
      <c r="J186" s="98"/>
      <c r="K186" s="98"/>
      <c r="L186" s="98"/>
    </row>
    <row r="187" spans="2:16" outlineLevel="1" x14ac:dyDescent="0.2"/>
    <row r="188" spans="2:16" outlineLevel="1" x14ac:dyDescent="0.2">
      <c r="B188" s="1" t="s">
        <v>281</v>
      </c>
      <c r="H188" s="1" t="s">
        <v>322</v>
      </c>
    </row>
    <row r="189" spans="2:16" outlineLevel="1" x14ac:dyDescent="0.2">
      <c r="B189" s="2" t="s">
        <v>70</v>
      </c>
      <c r="D189" s="2" t="s">
        <v>79</v>
      </c>
      <c r="H189" s="60">
        <f>H177</f>
        <v>0.46213421763754969</v>
      </c>
      <c r="I189" s="60">
        <f t="shared" ref="I189:L189" si="66">I177</f>
        <v>0.46213421763754969</v>
      </c>
      <c r="J189" s="60">
        <f t="shared" si="66"/>
        <v>0.46213421763754969</v>
      </c>
      <c r="K189" s="60">
        <f t="shared" si="66"/>
        <v>0.46213421763754969</v>
      </c>
      <c r="L189" s="60">
        <f t="shared" si="66"/>
        <v>0.46213421763754969</v>
      </c>
    </row>
    <row r="190" spans="2:16" outlineLevel="1" x14ac:dyDescent="0.2">
      <c r="B190" s="2" t="s">
        <v>71</v>
      </c>
      <c r="D190" s="2" t="s">
        <v>79</v>
      </c>
      <c r="H190" s="60">
        <f>H178</f>
        <v>0.25800000000000001</v>
      </c>
      <c r="I190" s="60">
        <f t="shared" ref="I190:L191" si="67">I178</f>
        <v>0.25800000000000001</v>
      </c>
      <c r="J190" s="60">
        <f t="shared" si="67"/>
        <v>0.25800000000000001</v>
      </c>
      <c r="K190" s="60">
        <f t="shared" si="67"/>
        <v>0.25800000000000001</v>
      </c>
      <c r="L190" s="60">
        <f t="shared" si="67"/>
        <v>0.25800000000000001</v>
      </c>
    </row>
    <row r="191" spans="2:16" outlineLevel="1" x14ac:dyDescent="0.2">
      <c r="B191" s="2" t="s">
        <v>72</v>
      </c>
      <c r="D191" s="2" t="s">
        <v>79</v>
      </c>
      <c r="H191" s="60">
        <f>H179</f>
        <v>2.6875E-2</v>
      </c>
      <c r="I191" s="60">
        <f t="shared" si="67"/>
        <v>2.6875E-2</v>
      </c>
      <c r="J191" s="60">
        <f t="shared" si="67"/>
        <v>2.6875E-2</v>
      </c>
      <c r="K191" s="60">
        <f t="shared" si="67"/>
        <v>2.6875E-2</v>
      </c>
      <c r="L191" s="60">
        <f t="shared" si="67"/>
        <v>2.6875E-2</v>
      </c>
    </row>
    <row r="192" spans="2:16" outlineLevel="1" x14ac:dyDescent="0.2">
      <c r="B192" s="2" t="s">
        <v>73</v>
      </c>
      <c r="D192" s="2" t="s">
        <v>79</v>
      </c>
      <c r="H192" s="60">
        <f t="shared" ref="H192:L193" si="68">H181</f>
        <v>5.1999999999999998E-2</v>
      </c>
      <c r="I192" s="60">
        <f t="shared" si="68"/>
        <v>5.1999999999999998E-2</v>
      </c>
      <c r="J192" s="60">
        <f t="shared" si="68"/>
        <v>5.1999999999999998E-2</v>
      </c>
      <c r="K192" s="60">
        <f t="shared" si="68"/>
        <v>5.1999999999999998E-2</v>
      </c>
      <c r="L192" s="60">
        <f t="shared" si="68"/>
        <v>5.1999999999999998E-2</v>
      </c>
    </row>
    <row r="193" spans="2:12" outlineLevel="1" x14ac:dyDescent="0.2">
      <c r="B193" s="2" t="s">
        <v>103</v>
      </c>
      <c r="H193" s="62">
        <f t="shared" si="68"/>
        <v>0.35913752509968999</v>
      </c>
      <c r="I193" s="62">
        <f t="shared" si="68"/>
        <v>0.35913752509968999</v>
      </c>
      <c r="J193" s="62">
        <f t="shared" si="68"/>
        <v>0.35913752509968999</v>
      </c>
      <c r="K193" s="62">
        <f t="shared" si="68"/>
        <v>0.35913752509968999</v>
      </c>
      <c r="L193" s="62">
        <f t="shared" si="68"/>
        <v>0.35913752509968999</v>
      </c>
    </row>
    <row r="194" spans="2:12" outlineLevel="1" x14ac:dyDescent="0.2">
      <c r="B194" s="2" t="s">
        <v>81</v>
      </c>
      <c r="H194" s="63">
        <f>((1-H189)+H189*(1-H190))/(1-H189)*H193</f>
        <v>0.58809714758260345</v>
      </c>
      <c r="I194" s="63">
        <f>((1-I189)+I189*(1-I190))/(1-I189)*I193</f>
        <v>0.58809714758260345</v>
      </c>
      <c r="J194" s="63">
        <f>((1-J189)+J189*(1-J190))/(1-J189)*J193</f>
        <v>0.58809714758260345</v>
      </c>
      <c r="K194" s="63">
        <f t="shared" ref="K194:L194" si="69">((1-K189)+K189*(1-K190))/(1-K189)*K193</f>
        <v>0.58809714758260345</v>
      </c>
      <c r="L194" s="63">
        <f t="shared" si="69"/>
        <v>0.58809714758260345</v>
      </c>
    </row>
    <row r="195" spans="2:12" outlineLevel="1" x14ac:dyDescent="0.2">
      <c r="B195" s="2" t="s">
        <v>97</v>
      </c>
      <c r="D195" s="2" t="s">
        <v>79</v>
      </c>
      <c r="H195" s="64">
        <f>H191+H194*H192</f>
        <v>5.7456051674295378E-2</v>
      </c>
      <c r="I195" s="64">
        <f>I191+I194*I192</f>
        <v>5.7456051674295378E-2</v>
      </c>
      <c r="J195" s="64">
        <f t="shared" ref="J195:L195" si="70">J191+J194*J192</f>
        <v>5.7456051674295378E-2</v>
      </c>
      <c r="K195" s="64">
        <f t="shared" si="70"/>
        <v>5.7456051674295378E-2</v>
      </c>
      <c r="L195" s="64">
        <f t="shared" si="70"/>
        <v>5.7456051674295378E-2</v>
      </c>
    </row>
    <row r="196" spans="2:12" outlineLevel="1" x14ac:dyDescent="0.2">
      <c r="B196" s="2" t="s">
        <v>98</v>
      </c>
      <c r="D196" s="2" t="s">
        <v>79</v>
      </c>
      <c r="H196" s="64">
        <f>H195*1/(1-H190)</f>
        <v>7.7434031906058465E-2</v>
      </c>
      <c r="I196" s="64">
        <f>I195*1/(1-I190)</f>
        <v>7.7434031906058465E-2</v>
      </c>
      <c r="J196" s="64">
        <f t="shared" ref="J196:L196" si="71">J195*1/(1-J190)</f>
        <v>7.7434031906058465E-2</v>
      </c>
      <c r="K196" s="64">
        <f t="shared" si="71"/>
        <v>7.7434031906058465E-2</v>
      </c>
      <c r="L196" s="64">
        <f t="shared" si="71"/>
        <v>7.7434031906058465E-2</v>
      </c>
    </row>
    <row r="197" spans="2:12" outlineLevel="1" x14ac:dyDescent="0.2">
      <c r="B197" s="2" t="s">
        <v>156</v>
      </c>
      <c r="D197" s="2" t="s">
        <v>79</v>
      </c>
      <c r="H197" s="60">
        <f>H183</f>
        <v>2.6685205642411714E-2</v>
      </c>
      <c r="I197" s="60">
        <f>I183</f>
        <v>2.8573679460328513E-2</v>
      </c>
      <c r="J197" s="60">
        <f>J183</f>
        <v>3.0598189409668509E-2</v>
      </c>
      <c r="K197" s="60">
        <f>K183</f>
        <v>3.2520259423694596E-2</v>
      </c>
      <c r="L197" s="60">
        <f>L183</f>
        <v>3.3891866982395949E-2</v>
      </c>
    </row>
    <row r="198" spans="2:12" outlineLevel="1" x14ac:dyDescent="0.2">
      <c r="B198" s="2" t="s">
        <v>80</v>
      </c>
      <c r="D198" s="2" t="s">
        <v>79</v>
      </c>
      <c r="H198" s="60">
        <f>H185</f>
        <v>1.5E-3</v>
      </c>
      <c r="I198" s="60">
        <f>I185</f>
        <v>1.5E-3</v>
      </c>
      <c r="J198" s="60">
        <f>J185</f>
        <v>1.5E-3</v>
      </c>
      <c r="K198" s="60">
        <f>K185</f>
        <v>1.5E-3</v>
      </c>
      <c r="L198" s="60">
        <f>L185</f>
        <v>1.5E-3</v>
      </c>
    </row>
    <row r="199" spans="2:12" outlineLevel="1" x14ac:dyDescent="0.2">
      <c r="B199" s="2" t="s">
        <v>96</v>
      </c>
      <c r="D199" s="2" t="s">
        <v>79</v>
      </c>
      <c r="H199" s="64">
        <f>H197+H198</f>
        <v>2.8185205642411715E-2</v>
      </c>
      <c r="I199" s="64">
        <f>I197+I198</f>
        <v>3.0073679460328514E-2</v>
      </c>
      <c r="J199" s="64">
        <f t="shared" ref="J199:L199" si="72">J197+J198</f>
        <v>3.2098189409668507E-2</v>
      </c>
      <c r="K199" s="64">
        <f t="shared" si="72"/>
        <v>3.4020259423694597E-2</v>
      </c>
      <c r="L199" s="64">
        <f t="shared" si="72"/>
        <v>3.539186698239595E-2</v>
      </c>
    </row>
    <row r="200" spans="2:12" outlineLevel="1" x14ac:dyDescent="0.2">
      <c r="B200" s="2" t="s">
        <v>100</v>
      </c>
      <c r="D200" s="2" t="s">
        <v>79</v>
      </c>
      <c r="H200" s="64">
        <f>(1-H189)*H196+H189*H199</f>
        <v>5.4674464111140464E-2</v>
      </c>
      <c r="I200" s="64">
        <f>(1-I189)*I196+I189*I199</f>
        <v>5.5547192481512436E-2</v>
      </c>
      <c r="J200" s="64">
        <f t="shared" ref="J200:L200" si="73">(1-J189)*J196+J189*J199</f>
        <v>5.6482787803050112E-2</v>
      </c>
      <c r="K200" s="64">
        <f t="shared" si="73"/>
        <v>5.7371042125226659E-2</v>
      </c>
      <c r="L200" s="64">
        <f t="shared" si="73"/>
        <v>5.8004908911272857E-2</v>
      </c>
    </row>
    <row r="201" spans="2:12" outlineLevel="1" x14ac:dyDescent="0.2">
      <c r="B201" s="2" t="s">
        <v>101</v>
      </c>
      <c r="D201" s="2" t="s">
        <v>79</v>
      </c>
      <c r="H201" s="32">
        <f>ROUND(H200,3)</f>
        <v>5.5E-2</v>
      </c>
      <c r="I201" s="32">
        <f>ROUND(I200,3)</f>
        <v>5.6000000000000001E-2</v>
      </c>
      <c r="J201" s="32">
        <f t="shared" ref="J201:L201" si="74">ROUND(J200,3)</f>
        <v>5.6000000000000001E-2</v>
      </c>
      <c r="K201" s="32">
        <f t="shared" si="74"/>
        <v>5.7000000000000002E-2</v>
      </c>
      <c r="L201" s="32">
        <f t="shared" si="74"/>
        <v>5.8000000000000003E-2</v>
      </c>
    </row>
    <row r="202" spans="2:12" x14ac:dyDescent="0.2">
      <c r="B202" s="39"/>
    </row>
    <row r="203" spans="2:12" s="76" customFormat="1" x14ac:dyDescent="0.2">
      <c r="B203" s="97" t="s">
        <v>185</v>
      </c>
    </row>
    <row r="204" spans="2:12" s="190" customFormat="1" x14ac:dyDescent="0.2">
      <c r="B204" s="189"/>
    </row>
    <row r="205" spans="2:12" outlineLevel="1" x14ac:dyDescent="0.2">
      <c r="B205" s="1" t="s">
        <v>94</v>
      </c>
    </row>
    <row r="206" spans="2:12" outlineLevel="1" x14ac:dyDescent="0.2">
      <c r="B206" s="2" t="s">
        <v>276</v>
      </c>
      <c r="D206" s="2" t="s">
        <v>79</v>
      </c>
      <c r="F206" s="42">
        <f>'2. Input constanten'!$F$17</f>
        <v>0.85919988367308398</v>
      </c>
      <c r="H206" s="92">
        <f>$F$83</f>
        <v>0.85919988367308398</v>
      </c>
      <c r="I206" s="60">
        <f>$F206</f>
        <v>0.85919988367308398</v>
      </c>
      <c r="J206" s="60">
        <f>$F206</f>
        <v>0.85919988367308398</v>
      </c>
      <c r="K206" s="60">
        <f>$F206</f>
        <v>0.85919988367308398</v>
      </c>
      <c r="L206" s="60">
        <f>$F206</f>
        <v>0.85919988367308398</v>
      </c>
    </row>
    <row r="207" spans="2:12" outlineLevel="1" x14ac:dyDescent="0.2">
      <c r="B207" s="2" t="s">
        <v>82</v>
      </c>
      <c r="F207" s="43">
        <f>$F$206/(1+$F$206)</f>
        <v>0.46213421763754969</v>
      </c>
      <c r="H207" s="81">
        <f>$F207</f>
        <v>0.46213421763754969</v>
      </c>
      <c r="I207" s="81">
        <f t="shared" ref="I207:L207" si="75">$F207</f>
        <v>0.46213421763754969</v>
      </c>
      <c r="J207" s="81">
        <f t="shared" si="75"/>
        <v>0.46213421763754969</v>
      </c>
      <c r="K207" s="81">
        <f t="shared" si="75"/>
        <v>0.46213421763754969</v>
      </c>
      <c r="L207" s="81">
        <f t="shared" si="75"/>
        <v>0.46213421763754969</v>
      </c>
    </row>
    <row r="208" spans="2:12" outlineLevel="1" x14ac:dyDescent="0.2">
      <c r="B208" s="2" t="s">
        <v>71</v>
      </c>
      <c r="D208" s="2" t="s">
        <v>79</v>
      </c>
      <c r="F208" s="42">
        <f>'2. Input constanten'!$F$18</f>
        <v>0.25800000000000001</v>
      </c>
      <c r="H208" s="92">
        <f>$F$85</f>
        <v>0.25800000000000001</v>
      </c>
      <c r="I208" s="60">
        <f t="shared" ref="I208:L208" si="76">$F208</f>
        <v>0.25800000000000001</v>
      </c>
      <c r="J208" s="60">
        <f t="shared" si="76"/>
        <v>0.25800000000000001</v>
      </c>
      <c r="K208" s="60">
        <f t="shared" si="76"/>
        <v>0.25800000000000001</v>
      </c>
      <c r="L208" s="60">
        <f t="shared" si="76"/>
        <v>0.25800000000000001</v>
      </c>
    </row>
    <row r="209" spans="2:16" outlineLevel="1" x14ac:dyDescent="0.2">
      <c r="B209" s="2" t="s">
        <v>154</v>
      </c>
      <c r="D209" s="2" t="s">
        <v>79</v>
      </c>
      <c r="F209" s="91"/>
      <c r="H209" s="94">
        <f>'5. Risicovrije rente'!T29</f>
        <v>2.6875E-2</v>
      </c>
      <c r="I209" s="94">
        <f>'5. Risicovrije rente'!U29</f>
        <v>2.6875E-2</v>
      </c>
      <c r="J209" s="94">
        <f>'5. Risicovrije rente'!V29</f>
        <v>2.6875E-2</v>
      </c>
      <c r="K209" s="94">
        <f>'5. Risicovrije rente'!W29</f>
        <v>2.6875E-2</v>
      </c>
      <c r="L209" s="94">
        <f>'5. Risicovrije rente'!X29</f>
        <v>2.6875E-2</v>
      </c>
    </row>
    <row r="210" spans="2:16" outlineLevel="1" x14ac:dyDescent="0.2">
      <c r="B210" s="2" t="s">
        <v>155</v>
      </c>
      <c r="D210" s="2" t="s">
        <v>79</v>
      </c>
      <c r="H210" s="102"/>
      <c r="I210" s="103"/>
      <c r="J210" s="102"/>
      <c r="K210" s="102"/>
      <c r="L210" s="102"/>
      <c r="P210" s="2" t="s">
        <v>193</v>
      </c>
    </row>
    <row r="211" spans="2:16" outlineLevel="1" x14ac:dyDescent="0.2">
      <c r="B211" s="2" t="s">
        <v>73</v>
      </c>
      <c r="D211" s="2" t="s">
        <v>79</v>
      </c>
      <c r="F211" s="42">
        <f>'2. Input constanten'!$F$19</f>
        <v>5.1999999999999998E-2</v>
      </c>
      <c r="H211" s="92">
        <f>$F$88</f>
        <v>5.1999999999999998E-2</v>
      </c>
      <c r="I211" s="60">
        <f t="shared" ref="I211:L212" si="77">$F211</f>
        <v>5.1999999999999998E-2</v>
      </c>
      <c r="J211" s="60">
        <f t="shared" si="77"/>
        <v>5.1999999999999998E-2</v>
      </c>
      <c r="K211" s="60">
        <f t="shared" si="77"/>
        <v>5.1999999999999998E-2</v>
      </c>
      <c r="L211" s="60">
        <f t="shared" si="77"/>
        <v>5.1999999999999998E-2</v>
      </c>
    </row>
    <row r="212" spans="2:16" outlineLevel="1" x14ac:dyDescent="0.2">
      <c r="B212" s="2" t="s">
        <v>103</v>
      </c>
      <c r="F212" s="61">
        <f>'2. Input constanten'!$F$20</f>
        <v>0.35913752509968999</v>
      </c>
      <c r="H212" s="93">
        <f>$F$89</f>
        <v>0.35913752509968999</v>
      </c>
      <c r="I212" s="62">
        <f>$F212</f>
        <v>0.35913752509968999</v>
      </c>
      <c r="J212" s="62">
        <f t="shared" si="77"/>
        <v>0.35913752509968999</v>
      </c>
      <c r="K212" s="62">
        <f t="shared" si="77"/>
        <v>0.35913752509968999</v>
      </c>
      <c r="L212" s="62">
        <f t="shared" si="77"/>
        <v>0.35913752509968999</v>
      </c>
    </row>
    <row r="213" spans="2:16" outlineLevel="1" x14ac:dyDescent="0.2">
      <c r="B213" s="2" t="s">
        <v>247</v>
      </c>
      <c r="D213" s="2" t="s">
        <v>79</v>
      </c>
      <c r="H213" s="95">
        <f>'6. Rente schulden elektriciteit'!T298</f>
        <v>2.6044834167242861E-2</v>
      </c>
      <c r="I213" s="95">
        <f>'6. Rente schulden elektriciteit'!U298</f>
        <v>2.8086971211228745E-2</v>
      </c>
      <c r="J213" s="95">
        <f>'6. Rente schulden elektriciteit'!V298</f>
        <v>3.0204851609532884E-2</v>
      </c>
      <c r="K213" s="95">
        <f>'6. Rente schulden elektriciteit'!W298</f>
        <v>3.2266980830301648E-2</v>
      </c>
      <c r="L213" s="95">
        <f>'6. Rente schulden elektriciteit'!X298</f>
        <v>3.3794987069601122E-2</v>
      </c>
    </row>
    <row r="214" spans="2:16" outlineLevel="1" x14ac:dyDescent="0.2">
      <c r="B214" s="2" t="s">
        <v>157</v>
      </c>
      <c r="D214" s="2" t="s">
        <v>79</v>
      </c>
      <c r="H214" s="102"/>
      <c r="I214" s="56"/>
      <c r="J214" s="102"/>
      <c r="K214" s="102"/>
      <c r="L214" s="102"/>
      <c r="P214" s="2" t="s">
        <v>193</v>
      </c>
    </row>
    <row r="215" spans="2:16" outlineLevel="1" x14ac:dyDescent="0.2">
      <c r="B215" s="2" t="s">
        <v>80</v>
      </c>
      <c r="D215" s="2" t="s">
        <v>79</v>
      </c>
      <c r="F215" s="42">
        <f>'2. Input constanten'!$F$21</f>
        <v>1.5E-3</v>
      </c>
      <c r="H215" s="92">
        <f>$F$92</f>
        <v>1.5E-3</v>
      </c>
      <c r="I215" s="60">
        <f t="shared" ref="I215:L215" si="78">$F215</f>
        <v>1.5E-3</v>
      </c>
      <c r="J215" s="60">
        <f t="shared" si="78"/>
        <v>1.5E-3</v>
      </c>
      <c r="K215" s="60">
        <f t="shared" si="78"/>
        <v>1.5E-3</v>
      </c>
      <c r="L215" s="60">
        <f t="shared" si="78"/>
        <v>1.5E-3</v>
      </c>
    </row>
    <row r="216" spans="2:16" outlineLevel="1" x14ac:dyDescent="0.2">
      <c r="H216" s="98"/>
      <c r="I216" s="98"/>
      <c r="J216" s="98"/>
      <c r="K216" s="98"/>
      <c r="L216" s="98"/>
    </row>
    <row r="217" spans="2:16" outlineLevel="1" x14ac:dyDescent="0.2"/>
    <row r="218" spans="2:16" outlineLevel="1" x14ac:dyDescent="0.2">
      <c r="B218" s="1" t="s">
        <v>281</v>
      </c>
      <c r="H218" s="1" t="s">
        <v>322</v>
      </c>
    </row>
    <row r="219" spans="2:16" outlineLevel="1" x14ac:dyDescent="0.2">
      <c r="B219" s="2" t="s">
        <v>70</v>
      </c>
      <c r="D219" s="2" t="s">
        <v>79</v>
      </c>
      <c r="H219" s="60">
        <f>H207</f>
        <v>0.46213421763754969</v>
      </c>
      <c r="I219" s="60">
        <f t="shared" ref="I219:L219" si="79">I207</f>
        <v>0.46213421763754969</v>
      </c>
      <c r="J219" s="60">
        <f t="shared" si="79"/>
        <v>0.46213421763754969</v>
      </c>
      <c r="K219" s="60">
        <f t="shared" si="79"/>
        <v>0.46213421763754969</v>
      </c>
      <c r="L219" s="60">
        <f t="shared" si="79"/>
        <v>0.46213421763754969</v>
      </c>
    </row>
    <row r="220" spans="2:16" outlineLevel="1" x14ac:dyDescent="0.2">
      <c r="B220" s="2" t="s">
        <v>71</v>
      </c>
      <c r="D220" s="2" t="s">
        <v>79</v>
      </c>
      <c r="H220" s="60">
        <f>H208</f>
        <v>0.25800000000000001</v>
      </c>
      <c r="I220" s="60">
        <f t="shared" ref="I220:L221" si="80">I208</f>
        <v>0.25800000000000001</v>
      </c>
      <c r="J220" s="60">
        <f t="shared" si="80"/>
        <v>0.25800000000000001</v>
      </c>
      <c r="K220" s="60">
        <f t="shared" si="80"/>
        <v>0.25800000000000001</v>
      </c>
      <c r="L220" s="60">
        <f t="shared" si="80"/>
        <v>0.25800000000000001</v>
      </c>
    </row>
    <row r="221" spans="2:16" outlineLevel="1" x14ac:dyDescent="0.2">
      <c r="B221" s="2" t="s">
        <v>72</v>
      </c>
      <c r="D221" s="2" t="s">
        <v>79</v>
      </c>
      <c r="H221" s="60">
        <f>H209</f>
        <v>2.6875E-2</v>
      </c>
      <c r="I221" s="60">
        <f t="shared" si="80"/>
        <v>2.6875E-2</v>
      </c>
      <c r="J221" s="60">
        <f t="shared" si="80"/>
        <v>2.6875E-2</v>
      </c>
      <c r="K221" s="60">
        <f t="shared" si="80"/>
        <v>2.6875E-2</v>
      </c>
      <c r="L221" s="60">
        <f t="shared" si="80"/>
        <v>2.6875E-2</v>
      </c>
    </row>
    <row r="222" spans="2:16" outlineLevel="1" x14ac:dyDescent="0.2">
      <c r="B222" s="2" t="s">
        <v>73</v>
      </c>
      <c r="D222" s="2" t="s">
        <v>79</v>
      </c>
      <c r="H222" s="60">
        <f t="shared" ref="H222:L223" si="81">H211</f>
        <v>5.1999999999999998E-2</v>
      </c>
      <c r="I222" s="60">
        <f t="shared" si="81"/>
        <v>5.1999999999999998E-2</v>
      </c>
      <c r="J222" s="60">
        <f t="shared" si="81"/>
        <v>5.1999999999999998E-2</v>
      </c>
      <c r="K222" s="60">
        <f t="shared" si="81"/>
        <v>5.1999999999999998E-2</v>
      </c>
      <c r="L222" s="60">
        <f t="shared" si="81"/>
        <v>5.1999999999999998E-2</v>
      </c>
    </row>
    <row r="223" spans="2:16" outlineLevel="1" x14ac:dyDescent="0.2">
      <c r="B223" s="2" t="s">
        <v>103</v>
      </c>
      <c r="H223" s="62">
        <f t="shared" si="81"/>
        <v>0.35913752509968999</v>
      </c>
      <c r="I223" s="62">
        <f t="shared" si="81"/>
        <v>0.35913752509968999</v>
      </c>
      <c r="J223" s="62">
        <f t="shared" si="81"/>
        <v>0.35913752509968999</v>
      </c>
      <c r="K223" s="62">
        <f t="shared" si="81"/>
        <v>0.35913752509968999</v>
      </c>
      <c r="L223" s="62">
        <f t="shared" si="81"/>
        <v>0.35913752509968999</v>
      </c>
    </row>
    <row r="224" spans="2:16" outlineLevel="1" x14ac:dyDescent="0.2">
      <c r="B224" s="2" t="s">
        <v>81</v>
      </c>
      <c r="H224" s="63">
        <f>((1-H219)+H219*(1-H220))/(1-H219)*H223</f>
        <v>0.58809714758260345</v>
      </c>
      <c r="I224" s="63">
        <f>((1-I219)+I219*(1-I220))/(1-I219)*I223</f>
        <v>0.58809714758260345</v>
      </c>
      <c r="J224" s="63">
        <f>((1-J219)+J219*(1-J220))/(1-J219)*J223</f>
        <v>0.58809714758260345</v>
      </c>
      <c r="K224" s="63">
        <f t="shared" ref="K224:L224" si="82">((1-K219)+K219*(1-K220))/(1-K219)*K223</f>
        <v>0.58809714758260345</v>
      </c>
      <c r="L224" s="63">
        <f t="shared" si="82"/>
        <v>0.58809714758260345</v>
      </c>
    </row>
    <row r="225" spans="2:16" outlineLevel="1" x14ac:dyDescent="0.2">
      <c r="B225" s="2" t="s">
        <v>97</v>
      </c>
      <c r="D225" s="2" t="s">
        <v>79</v>
      </c>
      <c r="H225" s="64">
        <f>H221+H224*H222</f>
        <v>5.7456051674295378E-2</v>
      </c>
      <c r="I225" s="64">
        <f>I221+I224*I222</f>
        <v>5.7456051674295378E-2</v>
      </c>
      <c r="J225" s="64">
        <f t="shared" ref="J225:L225" si="83">J221+J224*J222</f>
        <v>5.7456051674295378E-2</v>
      </c>
      <c r="K225" s="64">
        <f t="shared" si="83"/>
        <v>5.7456051674295378E-2</v>
      </c>
      <c r="L225" s="64">
        <f t="shared" si="83"/>
        <v>5.7456051674295378E-2</v>
      </c>
    </row>
    <row r="226" spans="2:16" outlineLevel="1" x14ac:dyDescent="0.2">
      <c r="B226" s="2" t="s">
        <v>98</v>
      </c>
      <c r="D226" s="2" t="s">
        <v>79</v>
      </c>
      <c r="H226" s="64">
        <f>H225*1/(1-H220)</f>
        <v>7.7434031906058465E-2</v>
      </c>
      <c r="I226" s="64">
        <f>I225*1/(1-I220)</f>
        <v>7.7434031906058465E-2</v>
      </c>
      <c r="J226" s="64">
        <f t="shared" ref="J226:L226" si="84">J225*1/(1-J220)</f>
        <v>7.7434031906058465E-2</v>
      </c>
      <c r="K226" s="64">
        <f t="shared" si="84"/>
        <v>7.7434031906058465E-2</v>
      </c>
      <c r="L226" s="64">
        <f t="shared" si="84"/>
        <v>7.7434031906058465E-2</v>
      </c>
    </row>
    <row r="227" spans="2:16" outlineLevel="1" x14ac:dyDescent="0.2">
      <c r="B227" s="2" t="s">
        <v>156</v>
      </c>
      <c r="D227" s="2" t="s">
        <v>79</v>
      </c>
      <c r="H227" s="60">
        <f>H213</f>
        <v>2.6044834167242861E-2</v>
      </c>
      <c r="I227" s="60">
        <f>I213</f>
        <v>2.8086971211228745E-2</v>
      </c>
      <c r="J227" s="60">
        <f>J213</f>
        <v>3.0204851609532884E-2</v>
      </c>
      <c r="K227" s="60">
        <f>K213</f>
        <v>3.2266980830301648E-2</v>
      </c>
      <c r="L227" s="60">
        <f>L213</f>
        <v>3.3794987069601122E-2</v>
      </c>
    </row>
    <row r="228" spans="2:16" outlineLevel="1" x14ac:dyDescent="0.2">
      <c r="B228" s="2" t="s">
        <v>80</v>
      </c>
      <c r="D228" s="2" t="s">
        <v>79</v>
      </c>
      <c r="H228" s="60">
        <f>H215</f>
        <v>1.5E-3</v>
      </c>
      <c r="I228" s="60">
        <f>I215</f>
        <v>1.5E-3</v>
      </c>
      <c r="J228" s="60">
        <f>J215</f>
        <v>1.5E-3</v>
      </c>
      <c r="K228" s="60">
        <f>K215</f>
        <v>1.5E-3</v>
      </c>
      <c r="L228" s="60">
        <f>L215</f>
        <v>1.5E-3</v>
      </c>
    </row>
    <row r="229" spans="2:16" outlineLevel="1" x14ac:dyDescent="0.2">
      <c r="B229" s="2" t="s">
        <v>96</v>
      </c>
      <c r="D229" s="2" t="s">
        <v>79</v>
      </c>
      <c r="H229" s="64">
        <f>H227+H228</f>
        <v>2.7544834167242863E-2</v>
      </c>
      <c r="I229" s="64">
        <f>I227+I228</f>
        <v>2.9586971211228746E-2</v>
      </c>
      <c r="J229" s="64">
        <f t="shared" ref="J229:L229" si="85">J227+J228</f>
        <v>3.1704851609532882E-2</v>
      </c>
      <c r="K229" s="64">
        <f t="shared" si="85"/>
        <v>3.3766980830301649E-2</v>
      </c>
      <c r="L229" s="64">
        <f t="shared" si="85"/>
        <v>3.5294987069601123E-2</v>
      </c>
    </row>
    <row r="230" spans="2:16" outlineLevel="1" x14ac:dyDescent="0.2">
      <c r="B230" s="2" t="s">
        <v>100</v>
      </c>
      <c r="D230" s="2" t="s">
        <v>79</v>
      </c>
      <c r="H230" s="64">
        <f>(1-H219)*H226+H219*H229</f>
        <v>5.4378526540465905E-2</v>
      </c>
      <c r="I230" s="64">
        <f>(1-I219)*I226+I219*I229</f>
        <v>5.5322267945596977E-2</v>
      </c>
      <c r="J230" s="64">
        <f t="shared" ref="J230:L230" si="86">(1-J219)*J226+J219*J229</f>
        <v>5.6301012946517161E-2</v>
      </c>
      <c r="K230" s="64">
        <f t="shared" si="86"/>
        <v>5.7253993420624663E-2</v>
      </c>
      <c r="L230" s="64">
        <f t="shared" si="86"/>
        <v>5.7960137388568624E-2</v>
      </c>
    </row>
    <row r="231" spans="2:16" outlineLevel="1" x14ac:dyDescent="0.2">
      <c r="B231" s="2" t="s">
        <v>101</v>
      </c>
      <c r="D231" s="2" t="s">
        <v>79</v>
      </c>
      <c r="H231" s="32">
        <f>ROUND(H230,3)</f>
        <v>5.3999999999999999E-2</v>
      </c>
      <c r="I231" s="32">
        <f>ROUND(I230,3)</f>
        <v>5.5E-2</v>
      </c>
      <c r="J231" s="32">
        <f t="shared" ref="J231:L231" si="87">ROUND(J230,3)</f>
        <v>5.6000000000000001E-2</v>
      </c>
      <c r="K231" s="32">
        <f t="shared" si="87"/>
        <v>5.7000000000000002E-2</v>
      </c>
      <c r="L231" s="32">
        <f t="shared" si="87"/>
        <v>5.8000000000000003E-2</v>
      </c>
    </row>
    <row r="232" spans="2:16" s="74" customFormat="1" x14ac:dyDescent="0.2">
      <c r="H232" s="191"/>
      <c r="I232" s="191"/>
      <c r="J232" s="191"/>
      <c r="K232" s="191"/>
      <c r="L232" s="191"/>
    </row>
    <row r="233" spans="2:16" s="76" customFormat="1" x14ac:dyDescent="0.2">
      <c r="B233" s="97" t="s">
        <v>186</v>
      </c>
    </row>
    <row r="234" spans="2:16" x14ac:dyDescent="0.2">
      <c r="B234" s="39"/>
    </row>
    <row r="235" spans="2:16" outlineLevel="1" x14ac:dyDescent="0.2">
      <c r="B235" s="1" t="s">
        <v>94</v>
      </c>
    </row>
    <row r="236" spans="2:16" outlineLevel="1" x14ac:dyDescent="0.2">
      <c r="B236" s="2" t="s">
        <v>276</v>
      </c>
      <c r="D236" s="2" t="s">
        <v>79</v>
      </c>
      <c r="F236" s="42">
        <f>'2. Input constanten'!$F$17</f>
        <v>0.85919988367308398</v>
      </c>
      <c r="H236" s="92">
        <f>$F$83</f>
        <v>0.85919988367308398</v>
      </c>
      <c r="I236" s="60">
        <f>$F236</f>
        <v>0.85919988367308398</v>
      </c>
      <c r="J236" s="60">
        <f>$F236</f>
        <v>0.85919988367308398</v>
      </c>
      <c r="K236" s="60">
        <f>$F236</f>
        <v>0.85919988367308398</v>
      </c>
      <c r="L236" s="60">
        <f>$F236</f>
        <v>0.85919988367308398</v>
      </c>
    </row>
    <row r="237" spans="2:16" outlineLevel="1" x14ac:dyDescent="0.2">
      <c r="B237" s="2" t="s">
        <v>82</v>
      </c>
      <c r="F237" s="43">
        <f>$F$236/(1+$F$236)</f>
        <v>0.46213421763754969</v>
      </c>
      <c r="H237" s="81">
        <f>$F237</f>
        <v>0.46213421763754969</v>
      </c>
      <c r="I237" s="81">
        <f t="shared" ref="I237:L237" si="88">$F237</f>
        <v>0.46213421763754969</v>
      </c>
      <c r="J237" s="81">
        <f t="shared" si="88"/>
        <v>0.46213421763754969</v>
      </c>
      <c r="K237" s="81">
        <f t="shared" si="88"/>
        <v>0.46213421763754969</v>
      </c>
      <c r="L237" s="81">
        <f t="shared" si="88"/>
        <v>0.46213421763754969</v>
      </c>
    </row>
    <row r="238" spans="2:16" outlineLevel="1" x14ac:dyDescent="0.2">
      <c r="B238" s="2" t="s">
        <v>71</v>
      </c>
      <c r="D238" s="2" t="s">
        <v>79</v>
      </c>
      <c r="F238" s="42">
        <f>'2. Input constanten'!$F$18</f>
        <v>0.25800000000000001</v>
      </c>
      <c r="H238" s="92">
        <f>$F$85</f>
        <v>0.25800000000000001</v>
      </c>
      <c r="I238" s="60">
        <f t="shared" ref="I238:L238" si="89">$F238</f>
        <v>0.25800000000000001</v>
      </c>
      <c r="J238" s="60">
        <f t="shared" si="89"/>
        <v>0.25800000000000001</v>
      </c>
      <c r="K238" s="60">
        <f t="shared" si="89"/>
        <v>0.25800000000000001</v>
      </c>
      <c r="L238" s="60">
        <f t="shared" si="89"/>
        <v>0.25800000000000001</v>
      </c>
    </row>
    <row r="239" spans="2:16" outlineLevel="1" x14ac:dyDescent="0.2">
      <c r="B239" s="2" t="s">
        <v>154</v>
      </c>
      <c r="D239" s="2" t="s">
        <v>79</v>
      </c>
      <c r="F239" s="91"/>
      <c r="H239" s="94">
        <f>'5. Risicovrije rente'!T29</f>
        <v>2.6875E-2</v>
      </c>
      <c r="I239" s="94">
        <f>'5. Risicovrije rente'!U29</f>
        <v>2.6875E-2</v>
      </c>
      <c r="J239" s="94">
        <f>'5. Risicovrije rente'!V29</f>
        <v>2.6875E-2</v>
      </c>
      <c r="K239" s="94">
        <f>'5. Risicovrije rente'!W29</f>
        <v>2.6875E-2</v>
      </c>
      <c r="L239" s="94">
        <f>'5. Risicovrije rente'!X29</f>
        <v>2.6875E-2</v>
      </c>
    </row>
    <row r="240" spans="2:16" outlineLevel="1" x14ac:dyDescent="0.2">
      <c r="B240" s="2" t="s">
        <v>155</v>
      </c>
      <c r="D240" s="2" t="s">
        <v>79</v>
      </c>
      <c r="H240" s="102"/>
      <c r="I240" s="103"/>
      <c r="J240" s="102"/>
      <c r="K240" s="102"/>
      <c r="L240" s="102"/>
      <c r="P240" s="2" t="s">
        <v>193</v>
      </c>
    </row>
    <row r="241" spans="2:16" outlineLevel="1" x14ac:dyDescent="0.2">
      <c r="B241" s="2" t="s">
        <v>73</v>
      </c>
      <c r="D241" s="2" t="s">
        <v>79</v>
      </c>
      <c r="F241" s="42">
        <f>'2. Input constanten'!$F$19</f>
        <v>5.1999999999999998E-2</v>
      </c>
      <c r="H241" s="92">
        <f>$F$88</f>
        <v>5.1999999999999998E-2</v>
      </c>
      <c r="I241" s="60">
        <f t="shared" ref="I241:L242" si="90">$F241</f>
        <v>5.1999999999999998E-2</v>
      </c>
      <c r="J241" s="60">
        <f t="shared" si="90"/>
        <v>5.1999999999999998E-2</v>
      </c>
      <c r="K241" s="60">
        <f t="shared" si="90"/>
        <v>5.1999999999999998E-2</v>
      </c>
      <c r="L241" s="60">
        <f t="shared" si="90"/>
        <v>5.1999999999999998E-2</v>
      </c>
    </row>
    <row r="242" spans="2:16" outlineLevel="1" x14ac:dyDescent="0.2">
      <c r="B242" s="2" t="s">
        <v>103</v>
      </c>
      <c r="F242" s="61">
        <f>'2. Input constanten'!$F$20</f>
        <v>0.35913752509968999</v>
      </c>
      <c r="H242" s="93">
        <f>$F$89</f>
        <v>0.35913752509968999</v>
      </c>
      <c r="I242" s="62">
        <f>$F242</f>
        <v>0.35913752509968999</v>
      </c>
      <c r="J242" s="62">
        <f t="shared" si="90"/>
        <v>0.35913752509968999</v>
      </c>
      <c r="K242" s="62">
        <f t="shared" si="90"/>
        <v>0.35913752509968999</v>
      </c>
      <c r="L242" s="62">
        <f t="shared" si="90"/>
        <v>0.35913752509968999</v>
      </c>
    </row>
    <row r="243" spans="2:16" outlineLevel="1" x14ac:dyDescent="0.2">
      <c r="B243" s="2" t="s">
        <v>247</v>
      </c>
      <c r="D243" s="2" t="s">
        <v>79</v>
      </c>
      <c r="H243" s="95">
        <f>'6. Rente schulden elektriciteit'!T348</f>
        <v>2.7880393858944492E-2</v>
      </c>
      <c r="I243" s="95">
        <f>'6. Rente schulden elektriciteit'!U348</f>
        <v>2.9276382924913413E-2</v>
      </c>
      <c r="J243" s="95">
        <f>'6. Rente schulden elektriciteit'!V348</f>
        <v>3.0890962857544113E-2</v>
      </c>
      <c r="K243" s="95">
        <f>'6. Rente schulden elektriciteit'!W348</f>
        <v>3.2770803938858485E-2</v>
      </c>
      <c r="L243" s="95">
        <f>'6. Rente schulden elektriciteit'!X348</f>
        <v>3.4017656061438604E-2</v>
      </c>
    </row>
    <row r="244" spans="2:16" outlineLevel="1" x14ac:dyDescent="0.2">
      <c r="B244" s="2" t="s">
        <v>157</v>
      </c>
      <c r="D244" s="2" t="s">
        <v>79</v>
      </c>
      <c r="H244" s="102"/>
      <c r="I244" s="56"/>
      <c r="J244" s="102"/>
      <c r="K244" s="102"/>
      <c r="L244" s="102"/>
      <c r="P244" s="2" t="s">
        <v>193</v>
      </c>
    </row>
    <row r="245" spans="2:16" outlineLevel="1" x14ac:dyDescent="0.2">
      <c r="B245" s="2" t="s">
        <v>80</v>
      </c>
      <c r="D245" s="2" t="s">
        <v>79</v>
      </c>
      <c r="F245" s="42">
        <f>'2. Input constanten'!$F$21</f>
        <v>1.5E-3</v>
      </c>
      <c r="H245" s="92">
        <f>$F$92</f>
        <v>1.5E-3</v>
      </c>
      <c r="I245" s="60">
        <f t="shared" ref="I245:L245" si="91">$F245</f>
        <v>1.5E-3</v>
      </c>
      <c r="J245" s="60">
        <f t="shared" si="91"/>
        <v>1.5E-3</v>
      </c>
      <c r="K245" s="60">
        <f t="shared" si="91"/>
        <v>1.5E-3</v>
      </c>
      <c r="L245" s="60">
        <f t="shared" si="91"/>
        <v>1.5E-3</v>
      </c>
    </row>
    <row r="246" spans="2:16" outlineLevel="1" x14ac:dyDescent="0.2">
      <c r="H246" s="98"/>
      <c r="I246" s="98"/>
      <c r="J246" s="98"/>
      <c r="K246" s="98"/>
      <c r="L246" s="98"/>
    </row>
    <row r="247" spans="2:16" outlineLevel="1" x14ac:dyDescent="0.2"/>
    <row r="248" spans="2:16" outlineLevel="1" x14ac:dyDescent="0.2">
      <c r="B248" s="1" t="s">
        <v>281</v>
      </c>
      <c r="H248" s="1" t="s">
        <v>322</v>
      </c>
    </row>
    <row r="249" spans="2:16" outlineLevel="1" x14ac:dyDescent="0.2">
      <c r="B249" s="2" t="s">
        <v>70</v>
      </c>
      <c r="D249" s="2" t="s">
        <v>79</v>
      </c>
      <c r="H249" s="60">
        <f>H237</f>
        <v>0.46213421763754969</v>
      </c>
      <c r="I249" s="60">
        <f t="shared" ref="I249:L249" si="92">I237</f>
        <v>0.46213421763754969</v>
      </c>
      <c r="J249" s="60">
        <f t="shared" si="92"/>
        <v>0.46213421763754969</v>
      </c>
      <c r="K249" s="60">
        <f t="shared" si="92"/>
        <v>0.46213421763754969</v>
      </c>
      <c r="L249" s="60">
        <f t="shared" si="92"/>
        <v>0.46213421763754969</v>
      </c>
    </row>
    <row r="250" spans="2:16" outlineLevel="1" x14ac:dyDescent="0.2">
      <c r="B250" s="2" t="s">
        <v>71</v>
      </c>
      <c r="D250" s="2" t="s">
        <v>79</v>
      </c>
      <c r="H250" s="60">
        <f>H238</f>
        <v>0.25800000000000001</v>
      </c>
      <c r="I250" s="60">
        <f t="shared" ref="I250:L251" si="93">I238</f>
        <v>0.25800000000000001</v>
      </c>
      <c r="J250" s="60">
        <f t="shared" si="93"/>
        <v>0.25800000000000001</v>
      </c>
      <c r="K250" s="60">
        <f t="shared" si="93"/>
        <v>0.25800000000000001</v>
      </c>
      <c r="L250" s="60">
        <f t="shared" si="93"/>
        <v>0.25800000000000001</v>
      </c>
    </row>
    <row r="251" spans="2:16" outlineLevel="1" x14ac:dyDescent="0.2">
      <c r="B251" s="2" t="s">
        <v>72</v>
      </c>
      <c r="D251" s="2" t="s">
        <v>79</v>
      </c>
      <c r="H251" s="60">
        <f>H239</f>
        <v>2.6875E-2</v>
      </c>
      <c r="I251" s="60">
        <f t="shared" si="93"/>
        <v>2.6875E-2</v>
      </c>
      <c r="J251" s="60">
        <f t="shared" si="93"/>
        <v>2.6875E-2</v>
      </c>
      <c r="K251" s="60">
        <f t="shared" si="93"/>
        <v>2.6875E-2</v>
      </c>
      <c r="L251" s="60">
        <f t="shared" si="93"/>
        <v>2.6875E-2</v>
      </c>
    </row>
    <row r="252" spans="2:16" outlineLevel="1" x14ac:dyDescent="0.2">
      <c r="B252" s="2" t="s">
        <v>73</v>
      </c>
      <c r="D252" s="2" t="s">
        <v>79</v>
      </c>
      <c r="H252" s="60">
        <f t="shared" ref="H252:L253" si="94">H241</f>
        <v>5.1999999999999998E-2</v>
      </c>
      <c r="I252" s="60">
        <f t="shared" si="94"/>
        <v>5.1999999999999998E-2</v>
      </c>
      <c r="J252" s="60">
        <f t="shared" si="94"/>
        <v>5.1999999999999998E-2</v>
      </c>
      <c r="K252" s="60">
        <f t="shared" si="94"/>
        <v>5.1999999999999998E-2</v>
      </c>
      <c r="L252" s="60">
        <f t="shared" si="94"/>
        <v>5.1999999999999998E-2</v>
      </c>
    </row>
    <row r="253" spans="2:16" outlineLevel="1" x14ac:dyDescent="0.2">
      <c r="B253" s="2" t="s">
        <v>103</v>
      </c>
      <c r="H253" s="62">
        <f t="shared" si="94"/>
        <v>0.35913752509968999</v>
      </c>
      <c r="I253" s="62">
        <f t="shared" si="94"/>
        <v>0.35913752509968999</v>
      </c>
      <c r="J253" s="62">
        <f t="shared" si="94"/>
        <v>0.35913752509968999</v>
      </c>
      <c r="K253" s="62">
        <f t="shared" si="94"/>
        <v>0.35913752509968999</v>
      </c>
      <c r="L253" s="62">
        <f t="shared" si="94"/>
        <v>0.35913752509968999</v>
      </c>
    </row>
    <row r="254" spans="2:16" outlineLevel="1" x14ac:dyDescent="0.2">
      <c r="B254" s="2" t="s">
        <v>81</v>
      </c>
      <c r="H254" s="63">
        <f>((1-H249)+H249*(1-H250))/(1-H249)*H253</f>
        <v>0.58809714758260345</v>
      </c>
      <c r="I254" s="63">
        <f>((1-I249)+I249*(1-I250))/(1-I249)*I253</f>
        <v>0.58809714758260345</v>
      </c>
      <c r="J254" s="63">
        <f>((1-J249)+J249*(1-J250))/(1-J249)*J253</f>
        <v>0.58809714758260345</v>
      </c>
      <c r="K254" s="63">
        <f t="shared" ref="K254:L254" si="95">((1-K249)+K249*(1-K250))/(1-K249)*K253</f>
        <v>0.58809714758260345</v>
      </c>
      <c r="L254" s="63">
        <f t="shared" si="95"/>
        <v>0.58809714758260345</v>
      </c>
    </row>
    <row r="255" spans="2:16" outlineLevel="1" x14ac:dyDescent="0.2">
      <c r="B255" s="2" t="s">
        <v>97</v>
      </c>
      <c r="D255" s="2" t="s">
        <v>79</v>
      </c>
      <c r="H255" s="64">
        <f>H251+H254*H252</f>
        <v>5.7456051674295378E-2</v>
      </c>
      <c r="I255" s="64">
        <f>I251+I254*I252</f>
        <v>5.7456051674295378E-2</v>
      </c>
      <c r="J255" s="64">
        <f t="shared" ref="J255:L255" si="96">J251+J254*J252</f>
        <v>5.7456051674295378E-2</v>
      </c>
      <c r="K255" s="64">
        <f t="shared" si="96"/>
        <v>5.7456051674295378E-2</v>
      </c>
      <c r="L255" s="64">
        <f t="shared" si="96"/>
        <v>5.7456051674295378E-2</v>
      </c>
    </row>
    <row r="256" spans="2:16" outlineLevel="1" x14ac:dyDescent="0.2">
      <c r="B256" s="2" t="s">
        <v>98</v>
      </c>
      <c r="D256" s="2" t="s">
        <v>79</v>
      </c>
      <c r="H256" s="64">
        <f>H255*1/(1-H250)</f>
        <v>7.7434031906058465E-2</v>
      </c>
      <c r="I256" s="64">
        <f>I255*1/(1-I250)</f>
        <v>7.7434031906058465E-2</v>
      </c>
      <c r="J256" s="64">
        <f t="shared" ref="J256:L256" si="97">J255*1/(1-J250)</f>
        <v>7.7434031906058465E-2</v>
      </c>
      <c r="K256" s="64">
        <f t="shared" si="97"/>
        <v>7.7434031906058465E-2</v>
      </c>
      <c r="L256" s="64">
        <f t="shared" si="97"/>
        <v>7.7434031906058465E-2</v>
      </c>
    </row>
    <row r="257" spans="2:16" outlineLevel="1" x14ac:dyDescent="0.2">
      <c r="B257" s="2" t="s">
        <v>156</v>
      </c>
      <c r="D257" s="2" t="s">
        <v>79</v>
      </c>
      <c r="H257" s="60">
        <f>H243</f>
        <v>2.7880393858944492E-2</v>
      </c>
      <c r="I257" s="60">
        <f>I243</f>
        <v>2.9276382924913413E-2</v>
      </c>
      <c r="J257" s="60">
        <f>J243</f>
        <v>3.0890962857544113E-2</v>
      </c>
      <c r="K257" s="60">
        <f>K243</f>
        <v>3.2770803938858485E-2</v>
      </c>
      <c r="L257" s="60">
        <f>L243</f>
        <v>3.4017656061438604E-2</v>
      </c>
    </row>
    <row r="258" spans="2:16" outlineLevel="1" x14ac:dyDescent="0.2">
      <c r="B258" s="2" t="s">
        <v>80</v>
      </c>
      <c r="D258" s="2" t="s">
        <v>79</v>
      </c>
      <c r="H258" s="60">
        <f>H245</f>
        <v>1.5E-3</v>
      </c>
      <c r="I258" s="60">
        <f>I245</f>
        <v>1.5E-3</v>
      </c>
      <c r="J258" s="60">
        <f>J245</f>
        <v>1.5E-3</v>
      </c>
      <c r="K258" s="60">
        <f>K245</f>
        <v>1.5E-3</v>
      </c>
      <c r="L258" s="60">
        <f>L245</f>
        <v>1.5E-3</v>
      </c>
    </row>
    <row r="259" spans="2:16" outlineLevel="1" x14ac:dyDescent="0.2">
      <c r="B259" s="2" t="s">
        <v>96</v>
      </c>
      <c r="D259" s="2" t="s">
        <v>79</v>
      </c>
      <c r="H259" s="64">
        <f>H257+H258</f>
        <v>2.9380393858944493E-2</v>
      </c>
      <c r="I259" s="64">
        <f>I257+I258</f>
        <v>3.0776382924913415E-2</v>
      </c>
      <c r="J259" s="64">
        <f t="shared" ref="J259:L259" si="98">J257+J258</f>
        <v>3.2390962857544114E-2</v>
      </c>
      <c r="K259" s="64">
        <f t="shared" si="98"/>
        <v>3.4270803938858486E-2</v>
      </c>
      <c r="L259" s="64">
        <f t="shared" si="98"/>
        <v>3.5517656061438606E-2</v>
      </c>
    </row>
    <row r="260" spans="2:16" outlineLevel="1" x14ac:dyDescent="0.2">
      <c r="B260" s="2" t="s">
        <v>100</v>
      </c>
      <c r="D260" s="2" t="s">
        <v>79</v>
      </c>
      <c r="H260" s="64">
        <f>(1-H249)*H256+H249*H259</f>
        <v>5.5226801482517456E-2</v>
      </c>
      <c r="I260" s="64">
        <f>(1-I249)*I256+I249*I259</f>
        <v>5.587193579734958E-2</v>
      </c>
      <c r="J260" s="64">
        <f t="shared" ref="J260:L260" si="99">(1-J249)*J256+J249*J259</f>
        <v>5.6618088431329157E-2</v>
      </c>
      <c r="K260" s="64">
        <f t="shared" si="99"/>
        <v>5.74868273187253E-2</v>
      </c>
      <c r="L260" s="64">
        <f t="shared" si="99"/>
        <v>5.8063040348903583E-2</v>
      </c>
    </row>
    <row r="261" spans="2:16" outlineLevel="1" x14ac:dyDescent="0.2">
      <c r="B261" s="2" t="s">
        <v>101</v>
      </c>
      <c r="D261" s="2" t="s">
        <v>79</v>
      </c>
      <c r="H261" s="32">
        <f>ROUND(H260,3)</f>
        <v>5.5E-2</v>
      </c>
      <c r="I261" s="32">
        <f>ROUND(I260,3)</f>
        <v>5.6000000000000001E-2</v>
      </c>
      <c r="J261" s="32">
        <f t="shared" ref="J261:L261" si="100">ROUND(J260,3)</f>
        <v>5.7000000000000002E-2</v>
      </c>
      <c r="K261" s="32">
        <f t="shared" si="100"/>
        <v>5.7000000000000002E-2</v>
      </c>
      <c r="L261" s="32">
        <f t="shared" si="100"/>
        <v>5.8000000000000003E-2</v>
      </c>
    </row>
    <row r="262" spans="2:16" s="74" customFormat="1" x14ac:dyDescent="0.2">
      <c r="H262" s="191"/>
      <c r="I262" s="191"/>
      <c r="J262" s="191"/>
      <c r="K262" s="191"/>
      <c r="L262" s="191"/>
    </row>
    <row r="263" spans="2:16" s="76" customFormat="1" x14ac:dyDescent="0.2">
      <c r="B263" s="97" t="s">
        <v>187</v>
      </c>
    </row>
    <row r="264" spans="2:16" x14ac:dyDescent="0.2">
      <c r="B264" s="39"/>
    </row>
    <row r="265" spans="2:16" outlineLevel="1" x14ac:dyDescent="0.2">
      <c r="B265" s="1" t="s">
        <v>94</v>
      </c>
    </row>
    <row r="266" spans="2:16" outlineLevel="1" x14ac:dyDescent="0.2">
      <c r="B266" s="2" t="s">
        <v>276</v>
      </c>
      <c r="D266" s="2" t="s">
        <v>79</v>
      </c>
      <c r="F266" s="42">
        <f>'2. Input constanten'!$F$17</f>
        <v>0.85919988367308398</v>
      </c>
      <c r="H266" s="92">
        <f>$F$83</f>
        <v>0.85919988367308398</v>
      </c>
      <c r="I266" s="60">
        <f>$F266</f>
        <v>0.85919988367308398</v>
      </c>
      <c r="J266" s="60">
        <f>$F266</f>
        <v>0.85919988367308398</v>
      </c>
      <c r="K266" s="60">
        <f>$F266</f>
        <v>0.85919988367308398</v>
      </c>
      <c r="L266" s="60">
        <f>$F266</f>
        <v>0.85919988367308398</v>
      </c>
    </row>
    <row r="267" spans="2:16" outlineLevel="1" x14ac:dyDescent="0.2">
      <c r="B267" s="2" t="s">
        <v>82</v>
      </c>
      <c r="F267" s="43">
        <f>$F$266/(1+$F$266)</f>
        <v>0.46213421763754969</v>
      </c>
      <c r="H267" s="81">
        <f>$F267</f>
        <v>0.46213421763754969</v>
      </c>
      <c r="I267" s="81">
        <f t="shared" ref="I267:L267" si="101">$F267</f>
        <v>0.46213421763754969</v>
      </c>
      <c r="J267" s="81">
        <f t="shared" si="101"/>
        <v>0.46213421763754969</v>
      </c>
      <c r="K267" s="81">
        <f t="shared" si="101"/>
        <v>0.46213421763754969</v>
      </c>
      <c r="L267" s="81">
        <f t="shared" si="101"/>
        <v>0.46213421763754969</v>
      </c>
    </row>
    <row r="268" spans="2:16" outlineLevel="1" x14ac:dyDescent="0.2">
      <c r="B268" s="2" t="s">
        <v>71</v>
      </c>
      <c r="D268" s="2" t="s">
        <v>79</v>
      </c>
      <c r="F268" s="42">
        <f>'2. Input constanten'!$F$18</f>
        <v>0.25800000000000001</v>
      </c>
      <c r="H268" s="92">
        <f>$F$85</f>
        <v>0.25800000000000001</v>
      </c>
      <c r="I268" s="60">
        <f t="shared" ref="I268:L268" si="102">$F268</f>
        <v>0.25800000000000001</v>
      </c>
      <c r="J268" s="60">
        <f t="shared" si="102"/>
        <v>0.25800000000000001</v>
      </c>
      <c r="K268" s="60">
        <f t="shared" si="102"/>
        <v>0.25800000000000001</v>
      </c>
      <c r="L268" s="60">
        <f t="shared" si="102"/>
        <v>0.25800000000000001</v>
      </c>
    </row>
    <row r="269" spans="2:16" outlineLevel="1" x14ac:dyDescent="0.2">
      <c r="B269" s="2" t="s">
        <v>154</v>
      </c>
      <c r="D269" s="2" t="s">
        <v>79</v>
      </c>
      <c r="F269" s="91"/>
      <c r="H269" s="94">
        <f>'5. Risicovrije rente'!T29</f>
        <v>2.6875E-2</v>
      </c>
      <c r="I269" s="94">
        <f>'5. Risicovrije rente'!U29</f>
        <v>2.6875E-2</v>
      </c>
      <c r="J269" s="94">
        <f>'5. Risicovrije rente'!V29</f>
        <v>2.6875E-2</v>
      </c>
      <c r="K269" s="94">
        <f>'5. Risicovrije rente'!W29</f>
        <v>2.6875E-2</v>
      </c>
      <c r="L269" s="94">
        <f>'5. Risicovrije rente'!X29</f>
        <v>2.6875E-2</v>
      </c>
    </row>
    <row r="270" spans="2:16" outlineLevel="1" x14ac:dyDescent="0.2">
      <c r="B270" s="2" t="s">
        <v>155</v>
      </c>
      <c r="D270" s="2" t="s">
        <v>79</v>
      </c>
      <c r="H270" s="102"/>
      <c r="I270" s="103"/>
      <c r="J270" s="102"/>
      <c r="K270" s="102"/>
      <c r="L270" s="102"/>
      <c r="P270" s="2" t="s">
        <v>193</v>
      </c>
    </row>
    <row r="271" spans="2:16" outlineLevel="1" x14ac:dyDescent="0.2">
      <c r="B271" s="2" t="s">
        <v>73</v>
      </c>
      <c r="D271" s="2" t="s">
        <v>79</v>
      </c>
      <c r="F271" s="42">
        <f>'2. Input constanten'!$F$19</f>
        <v>5.1999999999999998E-2</v>
      </c>
      <c r="H271" s="92">
        <f>$F$88</f>
        <v>5.1999999999999998E-2</v>
      </c>
      <c r="I271" s="60">
        <f t="shared" ref="I271:L272" si="103">$F271</f>
        <v>5.1999999999999998E-2</v>
      </c>
      <c r="J271" s="60">
        <f t="shared" si="103"/>
        <v>5.1999999999999998E-2</v>
      </c>
      <c r="K271" s="60">
        <f t="shared" si="103"/>
        <v>5.1999999999999998E-2</v>
      </c>
      <c r="L271" s="60">
        <f t="shared" si="103"/>
        <v>5.1999999999999998E-2</v>
      </c>
    </row>
    <row r="272" spans="2:16" outlineLevel="1" x14ac:dyDescent="0.2">
      <c r="B272" s="2" t="s">
        <v>103</v>
      </c>
      <c r="F272" s="61">
        <f>'2. Input constanten'!$F$20</f>
        <v>0.35913752509968999</v>
      </c>
      <c r="H272" s="93">
        <f>$F$89</f>
        <v>0.35913752509968999</v>
      </c>
      <c r="I272" s="62">
        <f>$F272</f>
        <v>0.35913752509968999</v>
      </c>
      <c r="J272" s="62">
        <f t="shared" si="103"/>
        <v>0.35913752509968999</v>
      </c>
      <c r="K272" s="62">
        <f t="shared" si="103"/>
        <v>0.35913752509968999</v>
      </c>
      <c r="L272" s="62">
        <f t="shared" si="103"/>
        <v>0.35913752509968999</v>
      </c>
    </row>
    <row r="273" spans="2:16" outlineLevel="1" x14ac:dyDescent="0.2">
      <c r="B273" s="2" t="s">
        <v>247</v>
      </c>
      <c r="D273" s="2" t="s">
        <v>79</v>
      </c>
      <c r="H273" s="95">
        <f>'6. Rente schulden elektriciteit'!T398</f>
        <v>2.498787987812609E-2</v>
      </c>
      <c r="I273" s="95">
        <f>'6. Rente schulden elektriciteit'!U398</f>
        <v>2.696987803074305E-2</v>
      </c>
      <c r="J273" s="95">
        <f>'6. Rente schulden elektriciteit'!V398</f>
        <v>2.9104683127039049E-2</v>
      </c>
      <c r="K273" s="95">
        <f>'6. Rente schulden elektriciteit'!W398</f>
        <v>3.1107245374653314E-2</v>
      </c>
      <c r="L273" s="95">
        <f>'6. Rente schulden elektriciteit'!X398</f>
        <v>3.3869213055521909E-2</v>
      </c>
    </row>
    <row r="274" spans="2:16" outlineLevel="1" x14ac:dyDescent="0.2">
      <c r="B274" s="2" t="s">
        <v>157</v>
      </c>
      <c r="D274" s="2" t="s">
        <v>79</v>
      </c>
      <c r="H274" s="102"/>
      <c r="I274" s="56"/>
      <c r="J274" s="102"/>
      <c r="K274" s="102"/>
      <c r="L274" s="102"/>
      <c r="P274" s="2" t="s">
        <v>193</v>
      </c>
    </row>
    <row r="275" spans="2:16" outlineLevel="1" x14ac:dyDescent="0.2">
      <c r="B275" s="2" t="s">
        <v>80</v>
      </c>
      <c r="D275" s="2" t="s">
        <v>79</v>
      </c>
      <c r="F275" s="42">
        <f>'2. Input constanten'!$F$21</f>
        <v>1.5E-3</v>
      </c>
      <c r="H275" s="92">
        <f>$F$92</f>
        <v>1.5E-3</v>
      </c>
      <c r="I275" s="60">
        <f t="shared" ref="I275:L275" si="104">$F275</f>
        <v>1.5E-3</v>
      </c>
      <c r="J275" s="60">
        <f t="shared" si="104"/>
        <v>1.5E-3</v>
      </c>
      <c r="K275" s="60">
        <f t="shared" si="104"/>
        <v>1.5E-3</v>
      </c>
      <c r="L275" s="60">
        <f t="shared" si="104"/>
        <v>1.5E-3</v>
      </c>
    </row>
    <row r="276" spans="2:16" outlineLevel="1" x14ac:dyDescent="0.2">
      <c r="H276" s="98"/>
      <c r="I276" s="98"/>
      <c r="J276" s="98"/>
      <c r="K276" s="98"/>
      <c r="L276" s="98"/>
    </row>
    <row r="277" spans="2:16" outlineLevel="1" x14ac:dyDescent="0.2"/>
    <row r="278" spans="2:16" outlineLevel="1" x14ac:dyDescent="0.2">
      <c r="B278" s="1" t="s">
        <v>281</v>
      </c>
      <c r="H278" s="1" t="s">
        <v>322</v>
      </c>
    </row>
    <row r="279" spans="2:16" outlineLevel="1" x14ac:dyDescent="0.2">
      <c r="B279" s="2" t="s">
        <v>70</v>
      </c>
      <c r="D279" s="2" t="s">
        <v>79</v>
      </c>
      <c r="H279" s="60">
        <f>H267</f>
        <v>0.46213421763754969</v>
      </c>
      <c r="I279" s="60">
        <f t="shared" ref="I279:L279" si="105">I267</f>
        <v>0.46213421763754969</v>
      </c>
      <c r="J279" s="60">
        <f t="shared" si="105"/>
        <v>0.46213421763754969</v>
      </c>
      <c r="K279" s="60">
        <f t="shared" si="105"/>
        <v>0.46213421763754969</v>
      </c>
      <c r="L279" s="60">
        <f t="shared" si="105"/>
        <v>0.46213421763754969</v>
      </c>
    </row>
    <row r="280" spans="2:16" outlineLevel="1" x14ac:dyDescent="0.2">
      <c r="B280" s="2" t="s">
        <v>71</v>
      </c>
      <c r="D280" s="2" t="s">
        <v>79</v>
      </c>
      <c r="H280" s="60">
        <f>H268</f>
        <v>0.25800000000000001</v>
      </c>
      <c r="I280" s="60">
        <f t="shared" ref="I280:L281" si="106">I268</f>
        <v>0.25800000000000001</v>
      </c>
      <c r="J280" s="60">
        <f t="shared" si="106"/>
        <v>0.25800000000000001</v>
      </c>
      <c r="K280" s="60">
        <f t="shared" si="106"/>
        <v>0.25800000000000001</v>
      </c>
      <c r="L280" s="60">
        <f t="shared" si="106"/>
        <v>0.25800000000000001</v>
      </c>
    </row>
    <row r="281" spans="2:16" outlineLevel="1" x14ac:dyDescent="0.2">
      <c r="B281" s="2" t="s">
        <v>72</v>
      </c>
      <c r="D281" s="2" t="s">
        <v>79</v>
      </c>
      <c r="H281" s="60">
        <f>H269</f>
        <v>2.6875E-2</v>
      </c>
      <c r="I281" s="60">
        <f t="shared" si="106"/>
        <v>2.6875E-2</v>
      </c>
      <c r="J281" s="60">
        <f t="shared" si="106"/>
        <v>2.6875E-2</v>
      </c>
      <c r="K281" s="60">
        <f t="shared" si="106"/>
        <v>2.6875E-2</v>
      </c>
      <c r="L281" s="60">
        <f t="shared" si="106"/>
        <v>2.6875E-2</v>
      </c>
    </row>
    <row r="282" spans="2:16" outlineLevel="1" x14ac:dyDescent="0.2">
      <c r="B282" s="2" t="s">
        <v>73</v>
      </c>
      <c r="D282" s="2" t="s">
        <v>79</v>
      </c>
      <c r="H282" s="60">
        <f t="shared" ref="H282:L283" si="107">H271</f>
        <v>5.1999999999999998E-2</v>
      </c>
      <c r="I282" s="60">
        <f t="shared" si="107"/>
        <v>5.1999999999999998E-2</v>
      </c>
      <c r="J282" s="60">
        <f t="shared" si="107"/>
        <v>5.1999999999999998E-2</v>
      </c>
      <c r="K282" s="60">
        <f t="shared" si="107"/>
        <v>5.1999999999999998E-2</v>
      </c>
      <c r="L282" s="60">
        <f t="shared" si="107"/>
        <v>5.1999999999999998E-2</v>
      </c>
    </row>
    <row r="283" spans="2:16" outlineLevel="1" x14ac:dyDescent="0.2">
      <c r="B283" s="2" t="s">
        <v>103</v>
      </c>
      <c r="H283" s="62">
        <f t="shared" si="107"/>
        <v>0.35913752509968999</v>
      </c>
      <c r="I283" s="62">
        <f t="shared" si="107"/>
        <v>0.35913752509968999</v>
      </c>
      <c r="J283" s="62">
        <f t="shared" si="107"/>
        <v>0.35913752509968999</v>
      </c>
      <c r="K283" s="62">
        <f t="shared" si="107"/>
        <v>0.35913752509968999</v>
      </c>
      <c r="L283" s="62">
        <f t="shared" si="107"/>
        <v>0.35913752509968999</v>
      </c>
    </row>
    <row r="284" spans="2:16" outlineLevel="1" x14ac:dyDescent="0.2">
      <c r="B284" s="2" t="s">
        <v>81</v>
      </c>
      <c r="H284" s="63">
        <f>((1-H279)+H279*(1-H280))/(1-H279)*H283</f>
        <v>0.58809714758260345</v>
      </c>
      <c r="I284" s="63">
        <f>((1-I279)+I279*(1-I280))/(1-I279)*I283</f>
        <v>0.58809714758260345</v>
      </c>
      <c r="J284" s="63">
        <f>((1-J279)+J279*(1-J280))/(1-J279)*J283</f>
        <v>0.58809714758260345</v>
      </c>
      <c r="K284" s="63">
        <f t="shared" ref="K284:L284" si="108">((1-K279)+K279*(1-K280))/(1-K279)*K283</f>
        <v>0.58809714758260345</v>
      </c>
      <c r="L284" s="63">
        <f t="shared" si="108"/>
        <v>0.58809714758260345</v>
      </c>
    </row>
    <row r="285" spans="2:16" outlineLevel="1" x14ac:dyDescent="0.2">
      <c r="B285" s="2" t="s">
        <v>97</v>
      </c>
      <c r="D285" s="2" t="s">
        <v>79</v>
      </c>
      <c r="H285" s="64">
        <f>H281+H284*H282</f>
        <v>5.7456051674295378E-2</v>
      </c>
      <c r="I285" s="64">
        <f>I281+I284*I282</f>
        <v>5.7456051674295378E-2</v>
      </c>
      <c r="J285" s="64">
        <f t="shared" ref="J285:L285" si="109">J281+J284*J282</f>
        <v>5.7456051674295378E-2</v>
      </c>
      <c r="K285" s="64">
        <f t="shared" si="109"/>
        <v>5.7456051674295378E-2</v>
      </c>
      <c r="L285" s="64">
        <f t="shared" si="109"/>
        <v>5.7456051674295378E-2</v>
      </c>
    </row>
    <row r="286" spans="2:16" outlineLevel="1" x14ac:dyDescent="0.2">
      <c r="B286" s="2" t="s">
        <v>98</v>
      </c>
      <c r="D286" s="2" t="s">
        <v>79</v>
      </c>
      <c r="H286" s="64">
        <f>H285*1/(1-H280)</f>
        <v>7.7434031906058465E-2</v>
      </c>
      <c r="I286" s="64">
        <f>I285*1/(1-I280)</f>
        <v>7.7434031906058465E-2</v>
      </c>
      <c r="J286" s="64">
        <f t="shared" ref="J286:L286" si="110">J285*1/(1-J280)</f>
        <v>7.7434031906058465E-2</v>
      </c>
      <c r="K286" s="64">
        <f t="shared" si="110"/>
        <v>7.7434031906058465E-2</v>
      </c>
      <c r="L286" s="64">
        <f t="shared" si="110"/>
        <v>7.7434031906058465E-2</v>
      </c>
    </row>
    <row r="287" spans="2:16" outlineLevel="1" x14ac:dyDescent="0.2">
      <c r="B287" s="2" t="s">
        <v>156</v>
      </c>
      <c r="D287" s="2" t="s">
        <v>79</v>
      </c>
      <c r="H287" s="60">
        <f>H273</f>
        <v>2.498787987812609E-2</v>
      </c>
      <c r="I287" s="60">
        <f>I273</f>
        <v>2.696987803074305E-2</v>
      </c>
      <c r="J287" s="60">
        <f>J273</f>
        <v>2.9104683127039049E-2</v>
      </c>
      <c r="K287" s="60">
        <f>K273</f>
        <v>3.1107245374653314E-2</v>
      </c>
      <c r="L287" s="60">
        <f>L273</f>
        <v>3.3869213055521909E-2</v>
      </c>
    </row>
    <row r="288" spans="2:16" outlineLevel="1" x14ac:dyDescent="0.2">
      <c r="B288" s="2" t="s">
        <v>80</v>
      </c>
      <c r="D288" s="2" t="s">
        <v>79</v>
      </c>
      <c r="H288" s="60">
        <f>H275</f>
        <v>1.5E-3</v>
      </c>
      <c r="I288" s="60">
        <f>I275</f>
        <v>1.5E-3</v>
      </c>
      <c r="J288" s="60">
        <f>J275</f>
        <v>1.5E-3</v>
      </c>
      <c r="K288" s="60">
        <f>K275</f>
        <v>1.5E-3</v>
      </c>
      <c r="L288" s="60">
        <f>L275</f>
        <v>1.5E-3</v>
      </c>
    </row>
    <row r="289" spans="2:16" outlineLevel="1" x14ac:dyDescent="0.2">
      <c r="B289" s="2" t="s">
        <v>96</v>
      </c>
      <c r="D289" s="2" t="s">
        <v>79</v>
      </c>
      <c r="H289" s="64">
        <f>H287+H288</f>
        <v>2.6487879878126092E-2</v>
      </c>
      <c r="I289" s="64">
        <f>I287+I288</f>
        <v>2.8469878030743051E-2</v>
      </c>
      <c r="J289" s="64">
        <f t="shared" ref="J289:L289" si="111">J287+J288</f>
        <v>3.060468312703905E-2</v>
      </c>
      <c r="K289" s="64">
        <f t="shared" si="111"/>
        <v>3.2607245374653315E-2</v>
      </c>
      <c r="L289" s="64">
        <f t="shared" si="111"/>
        <v>3.536921305552191E-2</v>
      </c>
    </row>
    <row r="290" spans="2:16" outlineLevel="1" x14ac:dyDescent="0.2">
      <c r="B290" s="2" t="s">
        <v>100</v>
      </c>
      <c r="D290" s="2" t="s">
        <v>79</v>
      </c>
      <c r="H290" s="64">
        <f>(1-H279)*H286+H279*H289</f>
        <v>5.3890071796986273E-2</v>
      </c>
      <c r="I290" s="64">
        <f>(1-I279)*I286+I279*I289</f>
        <v>5.4806020962604979E-2</v>
      </c>
      <c r="J290" s="64">
        <f t="shared" ref="J290:L290" si="112">(1-J279)*J286+J279*J289</f>
        <v>5.5792587445590382E-2</v>
      </c>
      <c r="K290" s="64">
        <f t="shared" si="112"/>
        <v>5.6718039983162091E-2</v>
      </c>
      <c r="L290" s="64">
        <f t="shared" si="112"/>
        <v>5.7994439756500496E-2</v>
      </c>
    </row>
    <row r="291" spans="2:16" outlineLevel="1" x14ac:dyDescent="0.2">
      <c r="B291" s="2" t="s">
        <v>101</v>
      </c>
      <c r="D291" s="2" t="s">
        <v>79</v>
      </c>
      <c r="H291" s="32">
        <f>ROUND(H290,3)</f>
        <v>5.3999999999999999E-2</v>
      </c>
      <c r="I291" s="32">
        <f>ROUND(I290,3)</f>
        <v>5.5E-2</v>
      </c>
      <c r="J291" s="32">
        <f t="shared" ref="J291:L291" si="113">ROUND(J290,3)</f>
        <v>5.6000000000000001E-2</v>
      </c>
      <c r="K291" s="32">
        <f t="shared" si="113"/>
        <v>5.7000000000000002E-2</v>
      </c>
      <c r="L291" s="32">
        <f t="shared" si="113"/>
        <v>5.8000000000000003E-2</v>
      </c>
    </row>
    <row r="292" spans="2:16" s="74" customFormat="1" x14ac:dyDescent="0.2">
      <c r="H292" s="191"/>
      <c r="I292" s="191"/>
      <c r="J292" s="191"/>
      <c r="K292" s="191"/>
      <c r="L292" s="191"/>
    </row>
    <row r="293" spans="2:16" s="76" customFormat="1" x14ac:dyDescent="0.2">
      <c r="B293" s="97" t="s">
        <v>188</v>
      </c>
    </row>
    <row r="294" spans="2:16" x14ac:dyDescent="0.2">
      <c r="B294" s="39"/>
    </row>
    <row r="295" spans="2:16" outlineLevel="1" x14ac:dyDescent="0.2">
      <c r="B295" s="1" t="s">
        <v>94</v>
      </c>
    </row>
    <row r="296" spans="2:16" outlineLevel="1" x14ac:dyDescent="0.2">
      <c r="B296" s="2" t="s">
        <v>276</v>
      </c>
      <c r="D296" s="2" t="s">
        <v>79</v>
      </c>
      <c r="F296" s="42">
        <f>'2. Input constanten'!$F$17</f>
        <v>0.85919988367308398</v>
      </c>
      <c r="H296" s="92">
        <f>$F$83</f>
        <v>0.85919988367308398</v>
      </c>
      <c r="I296" s="60">
        <f>$F296</f>
        <v>0.85919988367308398</v>
      </c>
      <c r="J296" s="60">
        <f>$F296</f>
        <v>0.85919988367308398</v>
      </c>
      <c r="K296" s="60">
        <f>$F296</f>
        <v>0.85919988367308398</v>
      </c>
      <c r="L296" s="60">
        <f>$F296</f>
        <v>0.85919988367308398</v>
      </c>
    </row>
    <row r="297" spans="2:16" outlineLevel="1" x14ac:dyDescent="0.2">
      <c r="B297" s="2" t="s">
        <v>82</v>
      </c>
      <c r="F297" s="43">
        <f>$F$296/(1+$F$296)</f>
        <v>0.46213421763754969</v>
      </c>
      <c r="H297" s="81">
        <f>$F297</f>
        <v>0.46213421763754969</v>
      </c>
      <c r="I297" s="81">
        <f t="shared" ref="I297:L297" si="114">$F297</f>
        <v>0.46213421763754969</v>
      </c>
      <c r="J297" s="81">
        <f t="shared" si="114"/>
        <v>0.46213421763754969</v>
      </c>
      <c r="K297" s="81">
        <f t="shared" si="114"/>
        <v>0.46213421763754969</v>
      </c>
      <c r="L297" s="81">
        <f t="shared" si="114"/>
        <v>0.46213421763754969</v>
      </c>
    </row>
    <row r="298" spans="2:16" outlineLevel="1" x14ac:dyDescent="0.2">
      <c r="B298" s="2" t="s">
        <v>71</v>
      </c>
      <c r="D298" s="2" t="s">
        <v>79</v>
      </c>
      <c r="F298" s="42">
        <f>'2. Input constanten'!$F$18</f>
        <v>0.25800000000000001</v>
      </c>
      <c r="H298" s="92">
        <f>$F$85</f>
        <v>0.25800000000000001</v>
      </c>
      <c r="I298" s="60">
        <f t="shared" ref="I298:L298" si="115">$F298</f>
        <v>0.25800000000000001</v>
      </c>
      <c r="J298" s="60">
        <f t="shared" si="115"/>
        <v>0.25800000000000001</v>
      </c>
      <c r="K298" s="60">
        <f t="shared" si="115"/>
        <v>0.25800000000000001</v>
      </c>
      <c r="L298" s="60">
        <f t="shared" si="115"/>
        <v>0.25800000000000001</v>
      </c>
    </row>
    <row r="299" spans="2:16" outlineLevel="1" x14ac:dyDescent="0.2">
      <c r="B299" s="2" t="s">
        <v>154</v>
      </c>
      <c r="D299" s="2" t="s">
        <v>79</v>
      </c>
      <c r="F299" s="91"/>
      <c r="H299" s="94">
        <f>'5. Risicovrije rente'!T29</f>
        <v>2.6875E-2</v>
      </c>
      <c r="I299" s="94">
        <f>'5. Risicovrije rente'!U29</f>
        <v>2.6875E-2</v>
      </c>
      <c r="J299" s="94">
        <f>'5. Risicovrije rente'!V29</f>
        <v>2.6875E-2</v>
      </c>
      <c r="K299" s="94">
        <f>'5. Risicovrije rente'!W29</f>
        <v>2.6875E-2</v>
      </c>
      <c r="L299" s="94">
        <f>'5. Risicovrije rente'!X29</f>
        <v>2.6875E-2</v>
      </c>
    </row>
    <row r="300" spans="2:16" outlineLevel="1" x14ac:dyDescent="0.2">
      <c r="B300" s="2" t="s">
        <v>155</v>
      </c>
      <c r="D300" s="2" t="s">
        <v>79</v>
      </c>
      <c r="H300" s="102"/>
      <c r="I300" s="103"/>
      <c r="J300" s="102"/>
      <c r="K300" s="102"/>
      <c r="L300" s="102"/>
      <c r="P300" s="2" t="s">
        <v>193</v>
      </c>
    </row>
    <row r="301" spans="2:16" outlineLevel="1" x14ac:dyDescent="0.2">
      <c r="B301" s="2" t="s">
        <v>73</v>
      </c>
      <c r="D301" s="2" t="s">
        <v>79</v>
      </c>
      <c r="F301" s="42">
        <f>'2. Input constanten'!$F$19</f>
        <v>5.1999999999999998E-2</v>
      </c>
      <c r="H301" s="92">
        <f>$F$88</f>
        <v>5.1999999999999998E-2</v>
      </c>
      <c r="I301" s="60">
        <f t="shared" ref="I301:L302" si="116">$F301</f>
        <v>5.1999999999999998E-2</v>
      </c>
      <c r="J301" s="60">
        <f t="shared" si="116"/>
        <v>5.1999999999999998E-2</v>
      </c>
      <c r="K301" s="60">
        <f t="shared" si="116"/>
        <v>5.1999999999999998E-2</v>
      </c>
      <c r="L301" s="60">
        <f t="shared" si="116"/>
        <v>5.1999999999999998E-2</v>
      </c>
    </row>
    <row r="302" spans="2:16" outlineLevel="1" x14ac:dyDescent="0.2">
      <c r="B302" s="2" t="s">
        <v>103</v>
      </c>
      <c r="F302" s="61">
        <f>'2. Input constanten'!$F$20</f>
        <v>0.35913752509968999</v>
      </c>
      <c r="H302" s="93">
        <f>$F$89</f>
        <v>0.35913752509968999</v>
      </c>
      <c r="I302" s="62">
        <f>$F302</f>
        <v>0.35913752509968999</v>
      </c>
      <c r="J302" s="62">
        <f t="shared" si="116"/>
        <v>0.35913752509968999</v>
      </c>
      <c r="K302" s="62">
        <f t="shared" si="116"/>
        <v>0.35913752509968999</v>
      </c>
      <c r="L302" s="62">
        <f t="shared" si="116"/>
        <v>0.35913752509968999</v>
      </c>
    </row>
    <row r="303" spans="2:16" outlineLevel="1" x14ac:dyDescent="0.2">
      <c r="B303" s="2" t="s">
        <v>247</v>
      </c>
      <c r="D303" s="2" t="s">
        <v>79</v>
      </c>
      <c r="H303" s="95">
        <f>'6. Rente schulden elektriciteit'!T448</f>
        <v>2.4312722600617016E-2</v>
      </c>
      <c r="I303" s="95">
        <f>'6. Rente schulden elektriciteit'!U448</f>
        <v>2.6418085130661639E-2</v>
      </c>
      <c r="J303" s="95">
        <f>'6. Rente schulden elektriciteit'!V448</f>
        <v>2.9112304631338244E-2</v>
      </c>
      <c r="K303" s="95">
        <f>'6. Rente schulden elektriciteit'!W448</f>
        <v>3.164612724428071E-2</v>
      </c>
      <c r="L303" s="95">
        <f>'6. Rente schulden elektriciteit'!X448</f>
        <v>3.3622764696797564E-2</v>
      </c>
    </row>
    <row r="304" spans="2:16" outlineLevel="1" x14ac:dyDescent="0.2">
      <c r="B304" s="2" t="s">
        <v>157</v>
      </c>
      <c r="D304" s="2" t="s">
        <v>79</v>
      </c>
      <c r="H304" s="102"/>
      <c r="I304" s="56"/>
      <c r="J304" s="102"/>
      <c r="K304" s="102"/>
      <c r="L304" s="102"/>
      <c r="P304" s="2" t="s">
        <v>193</v>
      </c>
    </row>
    <row r="305" spans="2:12" outlineLevel="1" x14ac:dyDescent="0.2">
      <c r="B305" s="2" t="s">
        <v>80</v>
      </c>
      <c r="D305" s="2" t="s">
        <v>79</v>
      </c>
      <c r="F305" s="42">
        <f>'2. Input constanten'!$F$21</f>
        <v>1.5E-3</v>
      </c>
      <c r="H305" s="92">
        <f>$F$92</f>
        <v>1.5E-3</v>
      </c>
      <c r="I305" s="60">
        <f t="shared" ref="I305:L305" si="117">$F305</f>
        <v>1.5E-3</v>
      </c>
      <c r="J305" s="60">
        <f t="shared" si="117"/>
        <v>1.5E-3</v>
      </c>
      <c r="K305" s="60">
        <f t="shared" si="117"/>
        <v>1.5E-3</v>
      </c>
      <c r="L305" s="60">
        <f t="shared" si="117"/>
        <v>1.5E-3</v>
      </c>
    </row>
    <row r="306" spans="2:12" outlineLevel="1" x14ac:dyDescent="0.2">
      <c r="H306" s="98"/>
      <c r="I306" s="98"/>
      <c r="J306" s="98"/>
      <c r="K306" s="98"/>
      <c r="L306" s="98"/>
    </row>
    <row r="307" spans="2:12" outlineLevel="1" x14ac:dyDescent="0.2"/>
    <row r="308" spans="2:12" outlineLevel="1" x14ac:dyDescent="0.2">
      <c r="B308" s="1" t="s">
        <v>281</v>
      </c>
      <c r="H308" s="1" t="s">
        <v>322</v>
      </c>
    </row>
    <row r="309" spans="2:12" outlineLevel="1" x14ac:dyDescent="0.2">
      <c r="B309" s="2" t="s">
        <v>70</v>
      </c>
      <c r="D309" s="2" t="s">
        <v>79</v>
      </c>
      <c r="H309" s="60">
        <f>H297</f>
        <v>0.46213421763754969</v>
      </c>
      <c r="I309" s="60">
        <f t="shared" ref="I309:L309" si="118">I297</f>
        <v>0.46213421763754969</v>
      </c>
      <c r="J309" s="60">
        <f t="shared" si="118"/>
        <v>0.46213421763754969</v>
      </c>
      <c r="K309" s="60">
        <f t="shared" si="118"/>
        <v>0.46213421763754969</v>
      </c>
      <c r="L309" s="60">
        <f t="shared" si="118"/>
        <v>0.46213421763754969</v>
      </c>
    </row>
    <row r="310" spans="2:12" outlineLevel="1" x14ac:dyDescent="0.2">
      <c r="B310" s="2" t="s">
        <v>71</v>
      </c>
      <c r="D310" s="2" t="s">
        <v>79</v>
      </c>
      <c r="H310" s="60">
        <f>H298</f>
        <v>0.25800000000000001</v>
      </c>
      <c r="I310" s="60">
        <f t="shared" ref="I310:L311" si="119">I298</f>
        <v>0.25800000000000001</v>
      </c>
      <c r="J310" s="60">
        <f t="shared" si="119"/>
        <v>0.25800000000000001</v>
      </c>
      <c r="K310" s="60">
        <f t="shared" si="119"/>
        <v>0.25800000000000001</v>
      </c>
      <c r="L310" s="60">
        <f t="shared" si="119"/>
        <v>0.25800000000000001</v>
      </c>
    </row>
    <row r="311" spans="2:12" outlineLevel="1" x14ac:dyDescent="0.2">
      <c r="B311" s="2" t="s">
        <v>72</v>
      </c>
      <c r="D311" s="2" t="s">
        <v>79</v>
      </c>
      <c r="H311" s="60">
        <f>H299</f>
        <v>2.6875E-2</v>
      </c>
      <c r="I311" s="60">
        <f t="shared" si="119"/>
        <v>2.6875E-2</v>
      </c>
      <c r="J311" s="60">
        <f t="shared" si="119"/>
        <v>2.6875E-2</v>
      </c>
      <c r="K311" s="60">
        <f t="shared" si="119"/>
        <v>2.6875E-2</v>
      </c>
      <c r="L311" s="60">
        <f t="shared" si="119"/>
        <v>2.6875E-2</v>
      </c>
    </row>
    <row r="312" spans="2:12" outlineLevel="1" x14ac:dyDescent="0.2">
      <c r="B312" s="2" t="s">
        <v>73</v>
      </c>
      <c r="D312" s="2" t="s">
        <v>79</v>
      </c>
      <c r="H312" s="60">
        <f t="shared" ref="H312:L313" si="120">H301</f>
        <v>5.1999999999999998E-2</v>
      </c>
      <c r="I312" s="60">
        <f t="shared" si="120"/>
        <v>5.1999999999999998E-2</v>
      </c>
      <c r="J312" s="60">
        <f t="shared" si="120"/>
        <v>5.1999999999999998E-2</v>
      </c>
      <c r="K312" s="60">
        <f t="shared" si="120"/>
        <v>5.1999999999999998E-2</v>
      </c>
      <c r="L312" s="60">
        <f t="shared" si="120"/>
        <v>5.1999999999999998E-2</v>
      </c>
    </row>
    <row r="313" spans="2:12" outlineLevel="1" x14ac:dyDescent="0.2">
      <c r="B313" s="2" t="s">
        <v>103</v>
      </c>
      <c r="H313" s="62">
        <f t="shared" si="120"/>
        <v>0.35913752509968999</v>
      </c>
      <c r="I313" s="62">
        <f t="shared" si="120"/>
        <v>0.35913752509968999</v>
      </c>
      <c r="J313" s="62">
        <f t="shared" si="120"/>
        <v>0.35913752509968999</v>
      </c>
      <c r="K313" s="62">
        <f t="shared" si="120"/>
        <v>0.35913752509968999</v>
      </c>
      <c r="L313" s="62">
        <f t="shared" si="120"/>
        <v>0.35913752509968999</v>
      </c>
    </row>
    <row r="314" spans="2:12" outlineLevel="1" x14ac:dyDescent="0.2">
      <c r="B314" s="2" t="s">
        <v>81</v>
      </c>
      <c r="H314" s="63">
        <f>((1-H309)+H309*(1-H310))/(1-H309)*H313</f>
        <v>0.58809714758260345</v>
      </c>
      <c r="I314" s="63">
        <f>((1-I309)+I309*(1-I310))/(1-I309)*I313</f>
        <v>0.58809714758260345</v>
      </c>
      <c r="J314" s="63">
        <f>((1-J309)+J309*(1-J310))/(1-J309)*J313</f>
        <v>0.58809714758260345</v>
      </c>
      <c r="K314" s="63">
        <f t="shared" ref="K314:L314" si="121">((1-K309)+K309*(1-K310))/(1-K309)*K313</f>
        <v>0.58809714758260345</v>
      </c>
      <c r="L314" s="63">
        <f t="shared" si="121"/>
        <v>0.58809714758260345</v>
      </c>
    </row>
    <row r="315" spans="2:12" outlineLevel="1" x14ac:dyDescent="0.2">
      <c r="B315" s="2" t="s">
        <v>97</v>
      </c>
      <c r="D315" s="2" t="s">
        <v>79</v>
      </c>
      <c r="H315" s="64">
        <f>H311+H314*H312</f>
        <v>5.7456051674295378E-2</v>
      </c>
      <c r="I315" s="64">
        <f>I311+I314*I312</f>
        <v>5.7456051674295378E-2</v>
      </c>
      <c r="J315" s="64">
        <f t="shared" ref="J315:L315" si="122">J311+J314*J312</f>
        <v>5.7456051674295378E-2</v>
      </c>
      <c r="K315" s="64">
        <f t="shared" si="122"/>
        <v>5.7456051674295378E-2</v>
      </c>
      <c r="L315" s="64">
        <f t="shared" si="122"/>
        <v>5.7456051674295378E-2</v>
      </c>
    </row>
    <row r="316" spans="2:12" outlineLevel="1" x14ac:dyDescent="0.2">
      <c r="B316" s="2" t="s">
        <v>98</v>
      </c>
      <c r="D316" s="2" t="s">
        <v>79</v>
      </c>
      <c r="H316" s="64">
        <f>H315*1/(1-H310)</f>
        <v>7.7434031906058465E-2</v>
      </c>
      <c r="I316" s="64">
        <f>I315*1/(1-I310)</f>
        <v>7.7434031906058465E-2</v>
      </c>
      <c r="J316" s="64">
        <f t="shared" ref="J316:L316" si="123">J315*1/(1-J310)</f>
        <v>7.7434031906058465E-2</v>
      </c>
      <c r="K316" s="64">
        <f t="shared" si="123"/>
        <v>7.7434031906058465E-2</v>
      </c>
      <c r="L316" s="64">
        <f t="shared" si="123"/>
        <v>7.7434031906058465E-2</v>
      </c>
    </row>
    <row r="317" spans="2:12" outlineLevel="1" x14ac:dyDescent="0.2">
      <c r="B317" s="2" t="s">
        <v>156</v>
      </c>
      <c r="D317" s="2" t="s">
        <v>79</v>
      </c>
      <c r="H317" s="60">
        <f>H303</f>
        <v>2.4312722600617016E-2</v>
      </c>
      <c r="I317" s="60">
        <f>I303</f>
        <v>2.6418085130661639E-2</v>
      </c>
      <c r="J317" s="60">
        <f>J303</f>
        <v>2.9112304631338244E-2</v>
      </c>
      <c r="K317" s="60">
        <f>K303</f>
        <v>3.164612724428071E-2</v>
      </c>
      <c r="L317" s="60">
        <f>L303</f>
        <v>3.3622764696797564E-2</v>
      </c>
    </row>
    <row r="318" spans="2:12" outlineLevel="1" x14ac:dyDescent="0.2">
      <c r="B318" s="2" t="s">
        <v>80</v>
      </c>
      <c r="D318" s="2" t="s">
        <v>79</v>
      </c>
      <c r="H318" s="60">
        <f>H305</f>
        <v>1.5E-3</v>
      </c>
      <c r="I318" s="60">
        <f>I305</f>
        <v>1.5E-3</v>
      </c>
      <c r="J318" s="60">
        <f>J305</f>
        <v>1.5E-3</v>
      </c>
      <c r="K318" s="60">
        <f>K305</f>
        <v>1.5E-3</v>
      </c>
      <c r="L318" s="60">
        <f>L305</f>
        <v>1.5E-3</v>
      </c>
    </row>
    <row r="319" spans="2:12" outlineLevel="1" x14ac:dyDescent="0.2">
      <c r="B319" s="2" t="s">
        <v>96</v>
      </c>
      <c r="D319" s="2" t="s">
        <v>79</v>
      </c>
      <c r="H319" s="64">
        <f>H317+H318</f>
        <v>2.5812722600617018E-2</v>
      </c>
      <c r="I319" s="64">
        <f>I317+I318</f>
        <v>2.791808513066164E-2</v>
      </c>
      <c r="J319" s="64">
        <f t="shared" ref="J319:L319" si="124">J317+J318</f>
        <v>3.0612304631338245E-2</v>
      </c>
      <c r="K319" s="64">
        <f t="shared" si="124"/>
        <v>3.3146127244280711E-2</v>
      </c>
      <c r="L319" s="64">
        <f t="shared" si="124"/>
        <v>3.5122764696797565E-2</v>
      </c>
    </row>
    <row r="320" spans="2:12" outlineLevel="1" x14ac:dyDescent="0.2">
      <c r="B320" s="2" t="s">
        <v>100</v>
      </c>
      <c r="D320" s="2" t="s">
        <v>79</v>
      </c>
      <c r="H320" s="64">
        <f>(1-H309)*H316+H309*H319</f>
        <v>5.3578058516762318E-2</v>
      </c>
      <c r="I320" s="64">
        <f>(1-I309)*I316+I309*I319</f>
        <v>5.4551018582427904E-2</v>
      </c>
      <c r="J320" s="64">
        <f t="shared" ref="J320:L320" si="125">(1-J309)*J316+J309*J319</f>
        <v>5.5796109603516914E-2</v>
      </c>
      <c r="K320" s="64">
        <f t="shared" si="125"/>
        <v>5.6967075734381409E-2</v>
      </c>
      <c r="L320" s="64">
        <f t="shared" si="125"/>
        <v>5.7880547537053365E-2</v>
      </c>
    </row>
    <row r="321" spans="2:12" outlineLevel="1" x14ac:dyDescent="0.2">
      <c r="B321" s="2" t="s">
        <v>101</v>
      </c>
      <c r="D321" s="2" t="s">
        <v>79</v>
      </c>
      <c r="H321" s="32">
        <f>ROUND(H320,3)</f>
        <v>5.3999999999999999E-2</v>
      </c>
      <c r="I321" s="32">
        <f>ROUND(I320,3)</f>
        <v>5.5E-2</v>
      </c>
      <c r="J321" s="32">
        <f t="shared" ref="J321:L321" si="126">ROUND(J320,3)</f>
        <v>5.6000000000000001E-2</v>
      </c>
      <c r="K321" s="32">
        <f t="shared" si="126"/>
        <v>5.7000000000000002E-2</v>
      </c>
      <c r="L321" s="32">
        <f t="shared" si="126"/>
        <v>5.8000000000000003E-2</v>
      </c>
    </row>
    <row r="322" spans="2:12" s="74" customFormat="1" x14ac:dyDescent="0.2">
      <c r="H322" s="191"/>
      <c r="I322" s="191"/>
      <c r="J322" s="191"/>
      <c r="K322" s="191"/>
      <c r="L322" s="191"/>
    </row>
    <row r="323" spans="2:12" x14ac:dyDescent="0.2">
      <c r="B323" s="39"/>
    </row>
    <row r="324" spans="2:12" x14ac:dyDescent="0.2">
      <c r="B324" s="21" t="s">
        <v>61</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84F51-C586-41EA-AA2B-5837FD2F18F9}">
  <sheetPr>
    <tabColor rgb="FFFFFFCC"/>
  </sheetPr>
  <dimension ref="B2:P83"/>
  <sheetViews>
    <sheetView showGridLines="0" zoomScale="90" zoomScaleNormal="90" workbookViewId="0">
      <pane xSplit="4" ySplit="17" topLeftCell="E18"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2" spans="2:16" s="12" customFormat="1" ht="18" x14ac:dyDescent="0.2">
      <c r="B2" s="12" t="s">
        <v>177</v>
      </c>
    </row>
    <row r="4" spans="2:16" x14ac:dyDescent="0.2">
      <c r="B4" s="20" t="s">
        <v>46</v>
      </c>
    </row>
    <row r="5" spans="2:16" x14ac:dyDescent="0.2">
      <c r="B5" s="2" t="s">
        <v>282</v>
      </c>
      <c r="F5" s="13"/>
    </row>
    <row r="6" spans="2:16" x14ac:dyDescent="0.2">
      <c r="B6" s="2" t="s">
        <v>283</v>
      </c>
      <c r="F6" s="13"/>
    </row>
    <row r="7" spans="2:16" x14ac:dyDescent="0.2">
      <c r="B7" s="2" t="s">
        <v>284</v>
      </c>
      <c r="F7" s="13"/>
    </row>
    <row r="8" spans="2:16" x14ac:dyDescent="0.2">
      <c r="B8" s="2" t="s">
        <v>285</v>
      </c>
      <c r="F8" s="13"/>
    </row>
    <row r="9" spans="2:16" x14ac:dyDescent="0.2">
      <c r="F9" s="13"/>
    </row>
    <row r="10" spans="2:16" x14ac:dyDescent="0.2">
      <c r="B10" s="21" t="s">
        <v>23</v>
      </c>
      <c r="F10" s="13"/>
    </row>
    <row r="11" spans="2:16" x14ac:dyDescent="0.2">
      <c r="B11" s="71" t="s">
        <v>114</v>
      </c>
      <c r="F11" s="13"/>
    </row>
    <row r="12" spans="2:16" x14ac:dyDescent="0.2">
      <c r="B12" s="71" t="s">
        <v>321</v>
      </c>
      <c r="F12" s="13"/>
    </row>
    <row r="13" spans="2:16" x14ac:dyDescent="0.2">
      <c r="F13" s="13"/>
    </row>
    <row r="14" spans="2:16" x14ac:dyDescent="0.2">
      <c r="B14" s="4"/>
    </row>
    <row r="15" spans="2:16" s="69" customFormat="1" x14ac:dyDescent="0.2">
      <c r="H15" s="69" t="s">
        <v>323</v>
      </c>
    </row>
    <row r="16" spans="2:16" s="67" customFormat="1" x14ac:dyDescent="0.2">
      <c r="B16" s="67" t="s">
        <v>38</v>
      </c>
      <c r="D16" s="67" t="s">
        <v>20</v>
      </c>
      <c r="F16" s="67" t="s">
        <v>21</v>
      </c>
      <c r="H16" s="68">
        <v>2027</v>
      </c>
      <c r="I16" s="68">
        <v>2028</v>
      </c>
      <c r="J16" s="68">
        <v>2029</v>
      </c>
      <c r="K16" s="68">
        <v>2030</v>
      </c>
      <c r="L16" s="68">
        <v>2031</v>
      </c>
      <c r="P16" s="67" t="s">
        <v>40</v>
      </c>
    </row>
    <row r="19" spans="2:16" s="8" customFormat="1" x14ac:dyDescent="0.2">
      <c r="B19" s="8" t="s">
        <v>319</v>
      </c>
      <c r="H19" s="35"/>
      <c r="I19" s="35"/>
      <c r="J19" s="35"/>
      <c r="K19" s="35"/>
      <c r="L19" s="35"/>
    </row>
    <row r="20" spans="2:16" outlineLevel="1" x14ac:dyDescent="0.2">
      <c r="B20" s="39"/>
    </row>
    <row r="21" spans="2:16" outlineLevel="1" x14ac:dyDescent="0.2">
      <c r="B21" s="1" t="s">
        <v>94</v>
      </c>
    </row>
    <row r="22" spans="2:16" outlineLevel="1" x14ac:dyDescent="0.2">
      <c r="B22" s="2" t="s">
        <v>276</v>
      </c>
      <c r="D22" s="2" t="s">
        <v>79</v>
      </c>
      <c r="F22" s="42">
        <f>'2. Input constanten'!F17</f>
        <v>0.85919988367308398</v>
      </c>
      <c r="H22" s="60">
        <f t="shared" ref="H22:L24" si="0">$F22</f>
        <v>0.85919988367308398</v>
      </c>
      <c r="I22" s="60">
        <f t="shared" si="0"/>
        <v>0.85919988367308398</v>
      </c>
      <c r="J22" s="60">
        <f t="shared" si="0"/>
        <v>0.85919988367308398</v>
      </c>
      <c r="K22" s="60">
        <f t="shared" si="0"/>
        <v>0.85919988367308398</v>
      </c>
      <c r="L22" s="60">
        <f t="shared" si="0"/>
        <v>0.85919988367308398</v>
      </c>
    </row>
    <row r="23" spans="2:16" outlineLevel="1" x14ac:dyDescent="0.2">
      <c r="B23" s="2" t="s">
        <v>82</v>
      </c>
      <c r="F23" s="43">
        <f>$F$22/(1+$F$22)</f>
        <v>0.46213421763754969</v>
      </c>
      <c r="H23" s="43">
        <f>$F23</f>
        <v>0.46213421763754969</v>
      </c>
      <c r="I23" s="43">
        <f t="shared" si="0"/>
        <v>0.46213421763754969</v>
      </c>
      <c r="J23" s="43">
        <f t="shared" si="0"/>
        <v>0.46213421763754969</v>
      </c>
      <c r="K23" s="43">
        <f t="shared" si="0"/>
        <v>0.46213421763754969</v>
      </c>
      <c r="L23" s="43">
        <f t="shared" si="0"/>
        <v>0.46213421763754969</v>
      </c>
    </row>
    <row r="24" spans="2:16" outlineLevel="1" x14ac:dyDescent="0.2">
      <c r="B24" s="2" t="s">
        <v>102</v>
      </c>
      <c r="D24" s="2" t="s">
        <v>79</v>
      </c>
      <c r="F24" s="42">
        <f>'2. Input constanten'!F18</f>
        <v>0.25800000000000001</v>
      </c>
      <c r="H24" s="60">
        <f t="shared" si="0"/>
        <v>0.25800000000000001</v>
      </c>
      <c r="I24" s="60">
        <f t="shared" si="0"/>
        <v>0.25800000000000001</v>
      </c>
      <c r="J24" s="60">
        <f t="shared" si="0"/>
        <v>0.25800000000000001</v>
      </c>
      <c r="K24" s="60">
        <f t="shared" si="0"/>
        <v>0.25800000000000001</v>
      </c>
      <c r="L24" s="60">
        <f t="shared" si="0"/>
        <v>0.25800000000000001</v>
      </c>
    </row>
    <row r="25" spans="2:16" outlineLevel="1" x14ac:dyDescent="0.2">
      <c r="B25" s="2" t="s">
        <v>154</v>
      </c>
      <c r="D25" s="2" t="s">
        <v>79</v>
      </c>
      <c r="F25" s="91"/>
      <c r="H25" s="42">
        <f>'5. Risicovrije rente'!T29</f>
        <v>2.6875E-2</v>
      </c>
      <c r="I25" s="42">
        <f>'5. Risicovrije rente'!U29</f>
        <v>2.6875E-2</v>
      </c>
      <c r="J25" s="42">
        <f>'5. Risicovrije rente'!V29</f>
        <v>2.6875E-2</v>
      </c>
      <c r="K25" s="42">
        <f>'5. Risicovrije rente'!W29</f>
        <v>2.6875E-2</v>
      </c>
      <c r="L25" s="42">
        <f>'5. Risicovrije rente'!X29</f>
        <v>2.6875E-2</v>
      </c>
    </row>
    <row r="26" spans="2:16" outlineLevel="1" x14ac:dyDescent="0.2">
      <c r="B26" s="2" t="s">
        <v>155</v>
      </c>
      <c r="D26" s="2" t="s">
        <v>79</v>
      </c>
      <c r="H26" s="102"/>
      <c r="I26" s="56"/>
      <c r="J26" s="102"/>
      <c r="K26" s="102"/>
      <c r="L26" s="102"/>
      <c r="P26" s="2" t="s">
        <v>159</v>
      </c>
    </row>
    <row r="27" spans="2:16" outlineLevel="1" x14ac:dyDescent="0.2">
      <c r="B27" s="2" t="s">
        <v>73</v>
      </c>
      <c r="D27" s="2" t="s">
        <v>79</v>
      </c>
      <c r="F27" s="42">
        <f>'2. Input constanten'!F19</f>
        <v>5.1999999999999998E-2</v>
      </c>
      <c r="H27" s="60">
        <f t="shared" ref="H27:L28" si="1">$F27</f>
        <v>5.1999999999999998E-2</v>
      </c>
      <c r="I27" s="60">
        <f t="shared" si="1"/>
        <v>5.1999999999999998E-2</v>
      </c>
      <c r="J27" s="60">
        <f t="shared" si="1"/>
        <v>5.1999999999999998E-2</v>
      </c>
      <c r="K27" s="60">
        <f t="shared" si="1"/>
        <v>5.1999999999999998E-2</v>
      </c>
      <c r="L27" s="60">
        <f t="shared" si="1"/>
        <v>5.1999999999999998E-2</v>
      </c>
    </row>
    <row r="28" spans="2:16" outlineLevel="1" x14ac:dyDescent="0.2">
      <c r="B28" s="2" t="s">
        <v>103</v>
      </c>
      <c r="F28" s="61">
        <f>'2. Input constanten'!F20</f>
        <v>0.35913752509968999</v>
      </c>
      <c r="H28" s="62">
        <f t="shared" si="1"/>
        <v>0.35913752509968999</v>
      </c>
      <c r="I28" s="62">
        <f t="shared" si="1"/>
        <v>0.35913752509968999</v>
      </c>
      <c r="J28" s="62">
        <f t="shared" si="1"/>
        <v>0.35913752509968999</v>
      </c>
      <c r="K28" s="62">
        <f t="shared" si="1"/>
        <v>0.35913752509968999</v>
      </c>
      <c r="L28" s="62">
        <f t="shared" si="1"/>
        <v>0.35913752509968999</v>
      </c>
    </row>
    <row r="29" spans="2:16" outlineLevel="1" x14ac:dyDescent="0.2">
      <c r="B29" s="2" t="s">
        <v>190</v>
      </c>
      <c r="D29" s="2" t="s">
        <v>79</v>
      </c>
      <c r="F29" s="91"/>
      <c r="H29" s="42">
        <f>'3. Input rente'!T36</f>
        <v>3.4278999999999997E-2</v>
      </c>
      <c r="I29" s="42">
        <f>'3. Input rente'!U36</f>
        <v>3.4278999999999997E-2</v>
      </c>
      <c r="J29" s="42">
        <f>'3. Input rente'!V36</f>
        <v>3.4278999999999997E-2</v>
      </c>
      <c r="K29" s="42">
        <f>'3. Input rente'!W36</f>
        <v>3.4278999999999997E-2</v>
      </c>
      <c r="L29" s="42">
        <f>'3. Input rente'!X36</f>
        <v>3.4278999999999997E-2</v>
      </c>
    </row>
    <row r="30" spans="2:16" outlineLevel="1" x14ac:dyDescent="0.2">
      <c r="B30" s="2" t="s">
        <v>191</v>
      </c>
      <c r="D30" s="2" t="s">
        <v>79</v>
      </c>
      <c r="H30" s="102"/>
      <c r="I30" s="56"/>
      <c r="J30" s="102"/>
      <c r="K30" s="102"/>
      <c r="L30" s="102"/>
      <c r="P30" s="2" t="s">
        <v>159</v>
      </c>
    </row>
    <row r="31" spans="2:16" outlineLevel="1" x14ac:dyDescent="0.2">
      <c r="B31" s="2" t="s">
        <v>80</v>
      </c>
      <c r="D31" s="2" t="s">
        <v>79</v>
      </c>
      <c r="F31" s="42">
        <f>'2. Input constanten'!F21</f>
        <v>1.5E-3</v>
      </c>
      <c r="H31" s="60">
        <f t="shared" ref="H31:L31" si="2">$F31</f>
        <v>1.5E-3</v>
      </c>
      <c r="I31" s="60">
        <f t="shared" si="2"/>
        <v>1.5E-3</v>
      </c>
      <c r="J31" s="60">
        <f t="shared" si="2"/>
        <v>1.5E-3</v>
      </c>
      <c r="K31" s="60">
        <f t="shared" si="2"/>
        <v>1.5E-3</v>
      </c>
      <c r="L31" s="60">
        <f t="shared" si="2"/>
        <v>1.5E-3</v>
      </c>
    </row>
    <row r="32" spans="2:16" outlineLevel="1" x14ac:dyDescent="0.2"/>
    <row r="33" spans="2:12" outlineLevel="1" x14ac:dyDescent="0.2">
      <c r="B33" s="1" t="s">
        <v>281</v>
      </c>
      <c r="H33" s="1" t="s">
        <v>324</v>
      </c>
    </row>
    <row r="34" spans="2:12" outlineLevel="1" x14ac:dyDescent="0.2">
      <c r="B34" s="2" t="s">
        <v>70</v>
      </c>
      <c r="D34" s="2" t="s">
        <v>79</v>
      </c>
      <c r="H34" s="60">
        <f>H23</f>
        <v>0.46213421763754969</v>
      </c>
      <c r="I34" s="60">
        <f t="shared" ref="I34:L34" si="3">I23</f>
        <v>0.46213421763754969</v>
      </c>
      <c r="J34" s="60">
        <f t="shared" si="3"/>
        <v>0.46213421763754969</v>
      </c>
      <c r="K34" s="60">
        <f t="shared" si="3"/>
        <v>0.46213421763754969</v>
      </c>
      <c r="L34" s="60">
        <f t="shared" si="3"/>
        <v>0.46213421763754969</v>
      </c>
    </row>
    <row r="35" spans="2:12" outlineLevel="1" x14ac:dyDescent="0.2">
      <c r="B35" s="2" t="s">
        <v>71</v>
      </c>
      <c r="D35" s="2" t="s">
        <v>79</v>
      </c>
      <c r="H35" s="60">
        <f>H24</f>
        <v>0.25800000000000001</v>
      </c>
      <c r="I35" s="60">
        <f t="shared" ref="I35:L36" si="4">I24</f>
        <v>0.25800000000000001</v>
      </c>
      <c r="J35" s="60">
        <f t="shared" si="4"/>
        <v>0.25800000000000001</v>
      </c>
      <c r="K35" s="60">
        <f t="shared" si="4"/>
        <v>0.25800000000000001</v>
      </c>
      <c r="L35" s="60">
        <f t="shared" si="4"/>
        <v>0.25800000000000001</v>
      </c>
    </row>
    <row r="36" spans="2:12" outlineLevel="1" x14ac:dyDescent="0.2">
      <c r="B36" s="2" t="s">
        <v>72</v>
      </c>
      <c r="D36" s="2" t="s">
        <v>79</v>
      </c>
      <c r="H36" s="60">
        <f>H25</f>
        <v>2.6875E-2</v>
      </c>
      <c r="I36" s="60">
        <f t="shared" si="4"/>
        <v>2.6875E-2</v>
      </c>
      <c r="J36" s="60">
        <f t="shared" si="4"/>
        <v>2.6875E-2</v>
      </c>
      <c r="K36" s="60">
        <f t="shared" si="4"/>
        <v>2.6875E-2</v>
      </c>
      <c r="L36" s="60">
        <f t="shared" si="4"/>
        <v>2.6875E-2</v>
      </c>
    </row>
    <row r="37" spans="2:12" outlineLevel="1" x14ac:dyDescent="0.2">
      <c r="B37" s="2" t="s">
        <v>73</v>
      </c>
      <c r="D37" s="2" t="s">
        <v>79</v>
      </c>
      <c r="H37" s="60">
        <f t="shared" ref="H37:L38" si="5">H27</f>
        <v>5.1999999999999998E-2</v>
      </c>
      <c r="I37" s="60">
        <f t="shared" si="5"/>
        <v>5.1999999999999998E-2</v>
      </c>
      <c r="J37" s="60">
        <f t="shared" si="5"/>
        <v>5.1999999999999998E-2</v>
      </c>
      <c r="K37" s="60">
        <f t="shared" si="5"/>
        <v>5.1999999999999998E-2</v>
      </c>
      <c r="L37" s="60">
        <f t="shared" si="5"/>
        <v>5.1999999999999998E-2</v>
      </c>
    </row>
    <row r="38" spans="2:12" outlineLevel="1" x14ac:dyDescent="0.2">
      <c r="B38" s="2" t="s">
        <v>103</v>
      </c>
      <c r="H38" s="62">
        <f t="shared" si="5"/>
        <v>0.35913752509968999</v>
      </c>
      <c r="I38" s="62">
        <f t="shared" si="5"/>
        <v>0.35913752509968999</v>
      </c>
      <c r="J38" s="62">
        <f t="shared" si="5"/>
        <v>0.35913752509968999</v>
      </c>
      <c r="K38" s="62">
        <f t="shared" si="5"/>
        <v>0.35913752509968999</v>
      </c>
      <c r="L38" s="62">
        <f t="shared" si="5"/>
        <v>0.35913752509968999</v>
      </c>
    </row>
    <row r="39" spans="2:12" outlineLevel="1" x14ac:dyDescent="0.2">
      <c r="B39" s="2" t="s">
        <v>81</v>
      </c>
      <c r="H39" s="63">
        <f>((1-H34)+H34*(1-H35))/(1-H34)*H38</f>
        <v>0.58809714758260345</v>
      </c>
      <c r="I39" s="63">
        <f>((1-I34)+I34*(1-I35))/(1-I34)*I38</f>
        <v>0.58809714758260345</v>
      </c>
      <c r="J39" s="63">
        <f t="shared" ref="J39:L39" si="6">((1-J34)+J34*(1-J35))/(1-J34)*J38</f>
        <v>0.58809714758260345</v>
      </c>
      <c r="K39" s="63">
        <f t="shared" si="6"/>
        <v>0.58809714758260345</v>
      </c>
      <c r="L39" s="63">
        <f t="shared" si="6"/>
        <v>0.58809714758260345</v>
      </c>
    </row>
    <row r="40" spans="2:12" outlineLevel="1" x14ac:dyDescent="0.2">
      <c r="B40" s="2" t="s">
        <v>97</v>
      </c>
      <c r="D40" s="2" t="s">
        <v>79</v>
      </c>
      <c r="H40" s="64">
        <f>H36+H39*H37</f>
        <v>5.7456051674295378E-2</v>
      </c>
      <c r="I40" s="64">
        <f>I36+I39*I37</f>
        <v>5.7456051674295378E-2</v>
      </c>
      <c r="J40" s="64">
        <f t="shared" ref="J40:L40" si="7">J36+J39*J37</f>
        <v>5.7456051674295378E-2</v>
      </c>
      <c r="K40" s="64">
        <f t="shared" si="7"/>
        <v>5.7456051674295378E-2</v>
      </c>
      <c r="L40" s="64">
        <f t="shared" si="7"/>
        <v>5.7456051674295378E-2</v>
      </c>
    </row>
    <row r="41" spans="2:12" outlineLevel="1" x14ac:dyDescent="0.2">
      <c r="B41" s="2" t="s">
        <v>98</v>
      </c>
      <c r="D41" s="2" t="s">
        <v>79</v>
      </c>
      <c r="H41" s="64">
        <f>H40*1/(1-H35)</f>
        <v>7.7434031906058465E-2</v>
      </c>
      <c r="I41" s="64">
        <f>I40*1/(1-I35)</f>
        <v>7.7434031906058465E-2</v>
      </c>
      <c r="J41" s="64">
        <f t="shared" ref="J41:L41" si="8">J40*1/(1-J35)</f>
        <v>7.7434031906058465E-2</v>
      </c>
      <c r="K41" s="64">
        <f t="shared" si="8"/>
        <v>7.7434031906058465E-2</v>
      </c>
      <c r="L41" s="64">
        <f t="shared" si="8"/>
        <v>7.7434031906058465E-2</v>
      </c>
    </row>
    <row r="42" spans="2:12" outlineLevel="1" x14ac:dyDescent="0.2">
      <c r="B42" s="2" t="s">
        <v>99</v>
      </c>
      <c r="D42" s="2" t="s">
        <v>79</v>
      </c>
      <c r="H42" s="60">
        <f>H29</f>
        <v>3.4278999999999997E-2</v>
      </c>
      <c r="I42" s="60">
        <f>I29</f>
        <v>3.4278999999999997E-2</v>
      </c>
      <c r="J42" s="60">
        <f>J29</f>
        <v>3.4278999999999997E-2</v>
      </c>
      <c r="K42" s="60">
        <f>K29</f>
        <v>3.4278999999999997E-2</v>
      </c>
      <c r="L42" s="60">
        <f>L29</f>
        <v>3.4278999999999997E-2</v>
      </c>
    </row>
    <row r="43" spans="2:12" outlineLevel="1" x14ac:dyDescent="0.2">
      <c r="B43" s="2" t="s">
        <v>80</v>
      </c>
      <c r="D43" s="2" t="s">
        <v>79</v>
      </c>
      <c r="H43" s="60">
        <f>H31</f>
        <v>1.5E-3</v>
      </c>
      <c r="I43" s="60">
        <f>I31</f>
        <v>1.5E-3</v>
      </c>
      <c r="J43" s="60">
        <f>J31</f>
        <v>1.5E-3</v>
      </c>
      <c r="K43" s="60">
        <f>K31</f>
        <v>1.5E-3</v>
      </c>
      <c r="L43" s="60">
        <f>L31</f>
        <v>1.5E-3</v>
      </c>
    </row>
    <row r="44" spans="2:12" outlineLevel="1" x14ac:dyDescent="0.2">
      <c r="B44" s="2" t="s">
        <v>96</v>
      </c>
      <c r="D44" s="2" t="s">
        <v>79</v>
      </c>
      <c r="H44" s="64">
        <f>H42+H43</f>
        <v>3.5778999999999998E-2</v>
      </c>
      <c r="I44" s="64">
        <f>I42+I43</f>
        <v>3.5778999999999998E-2</v>
      </c>
      <c r="J44" s="64">
        <f t="shared" ref="J44:L44" si="9">J42+J43</f>
        <v>3.5778999999999998E-2</v>
      </c>
      <c r="K44" s="64">
        <f t="shared" si="9"/>
        <v>3.5778999999999998E-2</v>
      </c>
      <c r="L44" s="64">
        <f t="shared" si="9"/>
        <v>3.5778999999999998E-2</v>
      </c>
    </row>
    <row r="45" spans="2:12" outlineLevel="1" x14ac:dyDescent="0.2">
      <c r="B45" s="2" t="s">
        <v>100</v>
      </c>
      <c r="D45" s="2" t="s">
        <v>79</v>
      </c>
      <c r="H45" s="64">
        <f>(1-H34)*H41+H34*H44</f>
        <v>5.8183816325484965E-2</v>
      </c>
      <c r="I45" s="64">
        <f>(1-I34)*I41+I34*I44</f>
        <v>5.8183816325484965E-2</v>
      </c>
      <c r="J45" s="64">
        <f t="shared" ref="J45:L45" si="10">(1-J34)*J41+J34*J44</f>
        <v>5.8183816325484965E-2</v>
      </c>
      <c r="K45" s="64">
        <f t="shared" si="10"/>
        <v>5.8183816325484965E-2</v>
      </c>
      <c r="L45" s="64">
        <f t="shared" si="10"/>
        <v>5.8183816325484965E-2</v>
      </c>
    </row>
    <row r="46" spans="2:12" outlineLevel="1" x14ac:dyDescent="0.2">
      <c r="B46" s="2" t="s">
        <v>101</v>
      </c>
      <c r="D46" s="2" t="s">
        <v>79</v>
      </c>
      <c r="H46" s="32">
        <f>ROUND(H45,3)</f>
        <v>5.8000000000000003E-2</v>
      </c>
      <c r="I46" s="32">
        <f>ROUND(I45,3)</f>
        <v>5.8000000000000003E-2</v>
      </c>
      <c r="J46" s="32">
        <f t="shared" ref="J46:L46" si="11">ROUND(J45,3)</f>
        <v>5.8000000000000003E-2</v>
      </c>
      <c r="K46" s="32">
        <f t="shared" si="11"/>
        <v>5.8000000000000003E-2</v>
      </c>
      <c r="L46" s="32">
        <f t="shared" si="11"/>
        <v>5.8000000000000003E-2</v>
      </c>
    </row>
    <row r="47" spans="2:12" outlineLevel="1" x14ac:dyDescent="0.2"/>
    <row r="48" spans="2:12" x14ac:dyDescent="0.2">
      <c r="B48" s="39"/>
    </row>
    <row r="49" spans="2:16" s="8" customFormat="1" x14ac:dyDescent="0.2">
      <c r="B49" s="8" t="s">
        <v>318</v>
      </c>
      <c r="H49" s="35"/>
      <c r="I49" s="35"/>
      <c r="J49" s="35"/>
      <c r="K49" s="35"/>
      <c r="L49" s="35"/>
    </row>
    <row r="50" spans="2:16" outlineLevel="1" x14ac:dyDescent="0.2">
      <c r="B50" s="39"/>
    </row>
    <row r="51" spans="2:16" outlineLevel="1" x14ac:dyDescent="0.2">
      <c r="B51" s="1" t="s">
        <v>94</v>
      </c>
    </row>
    <row r="52" spans="2:16" outlineLevel="1" x14ac:dyDescent="0.2">
      <c r="B52" s="2" t="s">
        <v>276</v>
      </c>
      <c r="D52" s="2" t="s">
        <v>79</v>
      </c>
      <c r="F52" s="42">
        <f>'2. Input constanten'!F28</f>
        <v>0.85919988367308398</v>
      </c>
      <c r="H52" s="60">
        <f t="shared" ref="H52:L54" si="12">$F52</f>
        <v>0.85919988367308398</v>
      </c>
      <c r="I52" s="60">
        <f t="shared" si="12"/>
        <v>0.85919988367308398</v>
      </c>
      <c r="J52" s="60">
        <f t="shared" si="12"/>
        <v>0.85919988367308398</v>
      </c>
      <c r="K52" s="60">
        <f t="shared" si="12"/>
        <v>0.85919988367308398</v>
      </c>
      <c r="L52" s="60">
        <f t="shared" si="12"/>
        <v>0.85919988367308398</v>
      </c>
    </row>
    <row r="53" spans="2:16" outlineLevel="1" x14ac:dyDescent="0.2">
      <c r="B53" s="2" t="s">
        <v>82</v>
      </c>
      <c r="F53" s="43">
        <f>$F$52/(1+$F$52)</f>
        <v>0.46213421763754969</v>
      </c>
      <c r="H53" s="43">
        <f>$F53</f>
        <v>0.46213421763754969</v>
      </c>
      <c r="I53" s="43">
        <f t="shared" si="12"/>
        <v>0.46213421763754969</v>
      </c>
      <c r="J53" s="43">
        <f t="shared" si="12"/>
        <v>0.46213421763754969</v>
      </c>
      <c r="K53" s="43">
        <f t="shared" si="12"/>
        <v>0.46213421763754969</v>
      </c>
      <c r="L53" s="43">
        <f t="shared" si="12"/>
        <v>0.46213421763754969</v>
      </c>
    </row>
    <row r="54" spans="2:16" outlineLevel="1" x14ac:dyDescent="0.2">
      <c r="B54" s="2" t="s">
        <v>102</v>
      </c>
      <c r="D54" s="2" t="s">
        <v>79</v>
      </c>
      <c r="F54" s="42">
        <f>'2. Input constanten'!F29</f>
        <v>0.25800000000000001</v>
      </c>
      <c r="H54" s="60">
        <f t="shared" si="12"/>
        <v>0.25800000000000001</v>
      </c>
      <c r="I54" s="60">
        <f t="shared" si="12"/>
        <v>0.25800000000000001</v>
      </c>
      <c r="J54" s="60">
        <f t="shared" si="12"/>
        <v>0.25800000000000001</v>
      </c>
      <c r="K54" s="60">
        <f t="shared" si="12"/>
        <v>0.25800000000000001</v>
      </c>
      <c r="L54" s="60">
        <f t="shared" si="12"/>
        <v>0.25800000000000001</v>
      </c>
    </row>
    <row r="55" spans="2:16" outlineLevel="1" x14ac:dyDescent="0.2">
      <c r="B55" s="2" t="s">
        <v>154</v>
      </c>
      <c r="D55" s="2" t="s">
        <v>79</v>
      </c>
      <c r="F55" s="91"/>
      <c r="H55" s="42">
        <f>'5. Risicovrije rente'!T29</f>
        <v>2.6875E-2</v>
      </c>
      <c r="I55" s="42">
        <f>'5. Risicovrije rente'!U29</f>
        <v>2.6875E-2</v>
      </c>
      <c r="J55" s="42">
        <f>'5. Risicovrije rente'!V29</f>
        <v>2.6875E-2</v>
      </c>
      <c r="K55" s="42">
        <f>'5. Risicovrije rente'!W29</f>
        <v>2.6875E-2</v>
      </c>
      <c r="L55" s="42">
        <f>'5. Risicovrije rente'!X29</f>
        <v>2.6875E-2</v>
      </c>
    </row>
    <row r="56" spans="2:16" outlineLevel="1" x14ac:dyDescent="0.2">
      <c r="B56" s="2" t="s">
        <v>155</v>
      </c>
      <c r="D56" s="2" t="s">
        <v>79</v>
      </c>
      <c r="H56" s="102"/>
      <c r="I56" s="56"/>
      <c r="J56" s="102"/>
      <c r="K56" s="102"/>
      <c r="L56" s="102"/>
      <c r="P56" s="2" t="s">
        <v>159</v>
      </c>
    </row>
    <row r="57" spans="2:16" outlineLevel="1" x14ac:dyDescent="0.2">
      <c r="B57" s="2" t="s">
        <v>73</v>
      </c>
      <c r="D57" s="2" t="s">
        <v>79</v>
      </c>
      <c r="F57" s="42">
        <f>'2. Input constanten'!F30</f>
        <v>5.1999999999999998E-2</v>
      </c>
      <c r="H57" s="60">
        <f t="shared" ref="H57:L59" si="13">$F57</f>
        <v>5.1999999999999998E-2</v>
      </c>
      <c r="I57" s="60">
        <f t="shared" si="13"/>
        <v>5.1999999999999998E-2</v>
      </c>
      <c r="J57" s="60">
        <f t="shared" si="13"/>
        <v>5.1999999999999998E-2</v>
      </c>
      <c r="K57" s="60">
        <f t="shared" si="13"/>
        <v>5.1999999999999998E-2</v>
      </c>
      <c r="L57" s="60">
        <f t="shared" si="13"/>
        <v>5.1999999999999998E-2</v>
      </c>
    </row>
    <row r="58" spans="2:16" outlineLevel="1" x14ac:dyDescent="0.2">
      <c r="B58" s="2" t="s">
        <v>103</v>
      </c>
      <c r="F58" s="61">
        <f>'2. Input constanten'!F31</f>
        <v>0.35913752509968999</v>
      </c>
      <c r="H58" s="62">
        <f>$F58</f>
        <v>0.35913752509968999</v>
      </c>
      <c r="I58" s="62">
        <f>$F58</f>
        <v>0.35913752509968999</v>
      </c>
      <c r="J58" s="62">
        <f t="shared" si="13"/>
        <v>0.35913752509968999</v>
      </c>
      <c r="K58" s="62">
        <f t="shared" si="13"/>
        <v>0.35913752509968999</v>
      </c>
      <c r="L58" s="62">
        <f t="shared" si="13"/>
        <v>0.35913752509968999</v>
      </c>
    </row>
    <row r="59" spans="2:16" outlineLevel="1" x14ac:dyDescent="0.2">
      <c r="B59" s="2" t="s">
        <v>279</v>
      </c>
      <c r="F59" s="61">
        <f>'2. Input constanten'!F32</f>
        <v>0.13717990617870959</v>
      </c>
      <c r="H59" s="62">
        <f>$F59</f>
        <v>0.13717990617870959</v>
      </c>
      <c r="I59" s="62">
        <f t="shared" ref="I59" si="14">$F59</f>
        <v>0.13717990617870959</v>
      </c>
      <c r="J59" s="62">
        <f t="shared" si="13"/>
        <v>0.13717990617870959</v>
      </c>
      <c r="K59" s="62">
        <f t="shared" si="13"/>
        <v>0.13717990617870959</v>
      </c>
      <c r="L59" s="62">
        <f t="shared" si="13"/>
        <v>0.13717990617870959</v>
      </c>
    </row>
    <row r="60" spans="2:16" outlineLevel="1" x14ac:dyDescent="0.2">
      <c r="B60" s="2" t="s">
        <v>190</v>
      </c>
      <c r="D60" s="2" t="s">
        <v>79</v>
      </c>
      <c r="F60" s="91"/>
      <c r="H60" s="42">
        <f>'3. Input rente'!T36</f>
        <v>3.4278999999999997E-2</v>
      </c>
      <c r="I60" s="42">
        <f>'3. Input rente'!U36</f>
        <v>3.4278999999999997E-2</v>
      </c>
      <c r="J60" s="42">
        <f>'3. Input rente'!V36</f>
        <v>3.4278999999999997E-2</v>
      </c>
      <c r="K60" s="42">
        <f>'3. Input rente'!W36</f>
        <v>3.4278999999999997E-2</v>
      </c>
      <c r="L60" s="42">
        <f>'3. Input rente'!X36</f>
        <v>3.4278999999999997E-2</v>
      </c>
    </row>
    <row r="61" spans="2:16" outlineLevel="1" x14ac:dyDescent="0.2">
      <c r="B61" s="2" t="s">
        <v>191</v>
      </c>
      <c r="D61" s="2" t="s">
        <v>79</v>
      </c>
      <c r="H61" s="102"/>
      <c r="I61" s="56"/>
      <c r="J61" s="102"/>
      <c r="K61" s="102"/>
      <c r="L61" s="102"/>
      <c r="P61" s="2" t="s">
        <v>159</v>
      </c>
    </row>
    <row r="62" spans="2:16" outlineLevel="1" x14ac:dyDescent="0.2">
      <c r="B62" s="2" t="s">
        <v>80</v>
      </c>
      <c r="D62" s="2" t="s">
        <v>79</v>
      </c>
      <c r="F62" s="42">
        <f>'2. Input constanten'!F33</f>
        <v>1.5E-3</v>
      </c>
      <c r="H62" s="60">
        <f t="shared" ref="H62:L62" si="15">$F62</f>
        <v>1.5E-3</v>
      </c>
      <c r="I62" s="60">
        <f t="shared" si="15"/>
        <v>1.5E-3</v>
      </c>
      <c r="J62" s="60">
        <f t="shared" si="15"/>
        <v>1.5E-3</v>
      </c>
      <c r="K62" s="60">
        <f t="shared" si="15"/>
        <v>1.5E-3</v>
      </c>
      <c r="L62" s="60">
        <f t="shared" si="15"/>
        <v>1.5E-3</v>
      </c>
    </row>
    <row r="63" spans="2:16" outlineLevel="1" x14ac:dyDescent="0.2"/>
    <row r="64" spans="2:16" outlineLevel="1" x14ac:dyDescent="0.2">
      <c r="B64" s="1" t="s">
        <v>281</v>
      </c>
      <c r="H64" s="1" t="s">
        <v>324</v>
      </c>
    </row>
    <row r="65" spans="2:12" outlineLevel="1" x14ac:dyDescent="0.2">
      <c r="B65" s="2" t="s">
        <v>70</v>
      </c>
      <c r="D65" s="2" t="s">
        <v>79</v>
      </c>
      <c r="H65" s="60">
        <f>H53</f>
        <v>0.46213421763754969</v>
      </c>
      <c r="I65" s="60">
        <f t="shared" ref="I65:L65" si="16">I53</f>
        <v>0.46213421763754969</v>
      </c>
      <c r="J65" s="60">
        <f t="shared" si="16"/>
        <v>0.46213421763754969</v>
      </c>
      <c r="K65" s="60">
        <f t="shared" si="16"/>
        <v>0.46213421763754969</v>
      </c>
      <c r="L65" s="60">
        <f t="shared" si="16"/>
        <v>0.46213421763754969</v>
      </c>
    </row>
    <row r="66" spans="2:12" outlineLevel="1" x14ac:dyDescent="0.2">
      <c r="B66" s="2" t="s">
        <v>71</v>
      </c>
      <c r="D66" s="2" t="s">
        <v>79</v>
      </c>
      <c r="H66" s="60">
        <f>H54</f>
        <v>0.25800000000000001</v>
      </c>
      <c r="I66" s="60">
        <f t="shared" ref="I66:L67" si="17">I54</f>
        <v>0.25800000000000001</v>
      </c>
      <c r="J66" s="60">
        <f t="shared" si="17"/>
        <v>0.25800000000000001</v>
      </c>
      <c r="K66" s="60">
        <f t="shared" si="17"/>
        <v>0.25800000000000001</v>
      </c>
      <c r="L66" s="60">
        <f t="shared" si="17"/>
        <v>0.25800000000000001</v>
      </c>
    </row>
    <row r="67" spans="2:12" outlineLevel="1" x14ac:dyDescent="0.2">
      <c r="B67" s="2" t="s">
        <v>72</v>
      </c>
      <c r="D67" s="2" t="s">
        <v>79</v>
      </c>
      <c r="H67" s="60">
        <f>H55</f>
        <v>2.6875E-2</v>
      </c>
      <c r="I67" s="60">
        <f t="shared" si="17"/>
        <v>2.6875E-2</v>
      </c>
      <c r="J67" s="60">
        <f t="shared" si="17"/>
        <v>2.6875E-2</v>
      </c>
      <c r="K67" s="60">
        <f t="shared" si="17"/>
        <v>2.6875E-2</v>
      </c>
      <c r="L67" s="60">
        <f t="shared" si="17"/>
        <v>2.6875E-2</v>
      </c>
    </row>
    <row r="68" spans="2:12" outlineLevel="1" x14ac:dyDescent="0.2">
      <c r="B68" s="2" t="s">
        <v>73</v>
      </c>
      <c r="D68" s="2" t="s">
        <v>79</v>
      </c>
      <c r="H68" s="60">
        <f>H57</f>
        <v>5.1999999999999998E-2</v>
      </c>
      <c r="I68" s="60">
        <f>I57</f>
        <v>5.1999999999999998E-2</v>
      </c>
      <c r="J68" s="60">
        <f>J57</f>
        <v>5.1999999999999998E-2</v>
      </c>
      <c r="K68" s="60">
        <f>K57</f>
        <v>5.1999999999999998E-2</v>
      </c>
      <c r="L68" s="60">
        <f>L57</f>
        <v>5.1999999999999998E-2</v>
      </c>
    </row>
    <row r="69" spans="2:12" outlineLevel="1" x14ac:dyDescent="0.2">
      <c r="B69" s="2" t="s">
        <v>103</v>
      </c>
      <c r="H69" s="62">
        <f>H58+H59</f>
        <v>0.49631743127839956</v>
      </c>
      <c r="I69" s="62">
        <f t="shared" ref="I69:L69" si="18">I58+I59</f>
        <v>0.49631743127839956</v>
      </c>
      <c r="J69" s="62">
        <f t="shared" si="18"/>
        <v>0.49631743127839956</v>
      </c>
      <c r="K69" s="62">
        <f t="shared" si="18"/>
        <v>0.49631743127839956</v>
      </c>
      <c r="L69" s="62">
        <f t="shared" si="18"/>
        <v>0.49631743127839956</v>
      </c>
    </row>
    <row r="70" spans="2:12" outlineLevel="1" x14ac:dyDescent="0.2">
      <c r="B70" s="2" t="s">
        <v>81</v>
      </c>
      <c r="H70" s="63">
        <f>((1-H65)+H65*(1-H66))/(1-H65)*H69</f>
        <v>0.81273285365913861</v>
      </c>
      <c r="I70" s="63">
        <f>((1-I65)+I65*(1-I66))/(1-I65)*I69</f>
        <v>0.81273285365913861</v>
      </c>
      <c r="J70" s="63">
        <f t="shared" ref="J70:L70" si="19">((1-J65)+J65*(1-J66))/(1-J65)*J69</f>
        <v>0.81273285365913861</v>
      </c>
      <c r="K70" s="63">
        <f t="shared" si="19"/>
        <v>0.81273285365913861</v>
      </c>
      <c r="L70" s="63">
        <f t="shared" si="19"/>
        <v>0.81273285365913861</v>
      </c>
    </row>
    <row r="71" spans="2:12" outlineLevel="1" x14ac:dyDescent="0.2">
      <c r="B71" s="2" t="s">
        <v>97</v>
      </c>
      <c r="D71" s="2" t="s">
        <v>79</v>
      </c>
      <c r="H71" s="64">
        <f>H67+H70*H68</f>
        <v>6.9137108390275204E-2</v>
      </c>
      <c r="I71" s="64">
        <f>I67+I70*I68</f>
        <v>6.9137108390275204E-2</v>
      </c>
      <c r="J71" s="64">
        <f t="shared" ref="J71:L71" si="20">J67+J70*J68</f>
        <v>6.9137108390275204E-2</v>
      </c>
      <c r="K71" s="64">
        <f t="shared" si="20"/>
        <v>6.9137108390275204E-2</v>
      </c>
      <c r="L71" s="64">
        <f t="shared" si="20"/>
        <v>6.9137108390275204E-2</v>
      </c>
    </row>
    <row r="72" spans="2:12" outlineLevel="1" x14ac:dyDescent="0.2">
      <c r="B72" s="2" t="s">
        <v>98</v>
      </c>
      <c r="D72" s="2" t="s">
        <v>79</v>
      </c>
      <c r="H72" s="64">
        <f>H71*1/(1-H66)</f>
        <v>9.3176695943767124E-2</v>
      </c>
      <c r="I72" s="64">
        <f>I71*1/(1-I66)</f>
        <v>9.3176695943767124E-2</v>
      </c>
      <c r="J72" s="64">
        <f t="shared" ref="J72:L72" si="21">J71*1/(1-J66)</f>
        <v>9.3176695943767124E-2</v>
      </c>
      <c r="K72" s="64">
        <f t="shared" si="21"/>
        <v>9.3176695943767124E-2</v>
      </c>
      <c r="L72" s="64">
        <f t="shared" si="21"/>
        <v>9.3176695943767124E-2</v>
      </c>
    </row>
    <row r="73" spans="2:12" outlineLevel="1" x14ac:dyDescent="0.2">
      <c r="B73" s="2" t="s">
        <v>99</v>
      </c>
      <c r="D73" s="2" t="s">
        <v>79</v>
      </c>
      <c r="H73" s="60">
        <f>H60</f>
        <v>3.4278999999999997E-2</v>
      </c>
      <c r="I73" s="60">
        <f>I60</f>
        <v>3.4278999999999997E-2</v>
      </c>
      <c r="J73" s="60">
        <f>J60</f>
        <v>3.4278999999999997E-2</v>
      </c>
      <c r="K73" s="60">
        <f>K60</f>
        <v>3.4278999999999997E-2</v>
      </c>
      <c r="L73" s="60">
        <f>L60</f>
        <v>3.4278999999999997E-2</v>
      </c>
    </row>
    <row r="74" spans="2:12" outlineLevel="1" x14ac:dyDescent="0.2">
      <c r="B74" s="2" t="s">
        <v>80</v>
      </c>
      <c r="D74" s="2" t="s">
        <v>79</v>
      </c>
      <c r="H74" s="60">
        <f>H62</f>
        <v>1.5E-3</v>
      </c>
      <c r="I74" s="60">
        <f>I62</f>
        <v>1.5E-3</v>
      </c>
      <c r="J74" s="60">
        <f>J62</f>
        <v>1.5E-3</v>
      </c>
      <c r="K74" s="60">
        <f>K62</f>
        <v>1.5E-3</v>
      </c>
      <c r="L74" s="60">
        <f>L62</f>
        <v>1.5E-3</v>
      </c>
    </row>
    <row r="75" spans="2:12" outlineLevel="1" x14ac:dyDescent="0.2">
      <c r="B75" s="2" t="s">
        <v>96</v>
      </c>
      <c r="D75" s="2" t="s">
        <v>79</v>
      </c>
      <c r="H75" s="64">
        <f>H73+H74</f>
        <v>3.5778999999999998E-2</v>
      </c>
      <c r="I75" s="64">
        <f>I73+I74</f>
        <v>3.5778999999999998E-2</v>
      </c>
      <c r="J75" s="64">
        <f t="shared" ref="J75:L75" si="22">J73+J74</f>
        <v>3.5778999999999998E-2</v>
      </c>
      <c r="K75" s="64">
        <f t="shared" si="22"/>
        <v>3.5778999999999998E-2</v>
      </c>
      <c r="L75" s="64">
        <f t="shared" si="22"/>
        <v>3.5778999999999998E-2</v>
      </c>
    </row>
    <row r="76" spans="2:12" outlineLevel="1" x14ac:dyDescent="0.2">
      <c r="B76" s="2" t="s">
        <v>100</v>
      </c>
      <c r="D76" s="2" t="s">
        <v>79</v>
      </c>
      <c r="H76" s="64">
        <f>(1-H65)*H72+H65*H75</f>
        <v>6.665125663459634E-2</v>
      </c>
      <c r="I76" s="64">
        <f>(1-I65)*I72+I65*I75</f>
        <v>6.665125663459634E-2</v>
      </c>
      <c r="J76" s="64">
        <f t="shared" ref="J76:L76" si="23">(1-J65)*J72+J65*J75</f>
        <v>6.665125663459634E-2</v>
      </c>
      <c r="K76" s="64">
        <f t="shared" si="23"/>
        <v>6.665125663459634E-2</v>
      </c>
      <c r="L76" s="64">
        <f t="shared" si="23"/>
        <v>6.665125663459634E-2</v>
      </c>
    </row>
    <row r="77" spans="2:12" outlineLevel="1" x14ac:dyDescent="0.2">
      <c r="B77" s="2" t="s">
        <v>101</v>
      </c>
      <c r="D77" s="2" t="s">
        <v>79</v>
      </c>
      <c r="H77" s="32">
        <f>ROUND(H76,3)</f>
        <v>6.7000000000000004E-2</v>
      </c>
      <c r="I77" s="32">
        <f>ROUND(I76,3)</f>
        <v>6.7000000000000004E-2</v>
      </c>
      <c r="J77" s="32">
        <f t="shared" ref="J77:L77" si="24">ROUND(J76,3)</f>
        <v>6.7000000000000004E-2</v>
      </c>
      <c r="K77" s="32">
        <f t="shared" si="24"/>
        <v>6.7000000000000004E-2</v>
      </c>
      <c r="L77" s="32">
        <f t="shared" si="24"/>
        <v>6.7000000000000004E-2</v>
      </c>
    </row>
    <row r="78" spans="2:12" outlineLevel="1" x14ac:dyDescent="0.2"/>
    <row r="79" spans="2:12" outlineLevel="1" x14ac:dyDescent="0.2">
      <c r="I79" s="44"/>
      <c r="J79" s="44"/>
      <c r="K79" s="44"/>
      <c r="L79" s="44"/>
    </row>
    <row r="80" spans="2:12" x14ac:dyDescent="0.2">
      <c r="I80" s="44"/>
    </row>
    <row r="81" spans="2:2" x14ac:dyDescent="0.2">
      <c r="B81" s="39"/>
    </row>
    <row r="82" spans="2:2" x14ac:dyDescent="0.2">
      <c r="B82" s="39"/>
    </row>
    <row r="83" spans="2:2" x14ac:dyDescent="0.2">
      <c r="B83" s="21" t="s">
        <v>61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8EC-F56E-4800-A9F7-8E88BEBB5173}">
  <sheetPr>
    <tabColor rgb="FFCCC8D9"/>
    <pageSetUpPr fitToPage="1"/>
  </sheetPr>
  <dimension ref="A2:Z72"/>
  <sheetViews>
    <sheetView showGridLines="0" zoomScale="90" zoomScaleNormal="90" workbookViewId="0">
      <pane ySplit="3" topLeftCell="A4" activePane="bottomLeft" state="frozen"/>
      <selection activeCell="C40" sqref="C40"/>
      <selection pane="bottomLeft" activeCell="B3" sqref="B3"/>
    </sheetView>
  </sheetViews>
  <sheetFormatPr defaultColWidth="9.140625" defaultRowHeight="12.75" x14ac:dyDescent="0.2"/>
  <cols>
    <col min="1" max="1" width="2.7109375" style="2" customWidth="1"/>
    <col min="2" max="2" width="19.140625" style="2" customWidth="1"/>
    <col min="3" max="3" width="2.7109375" style="2" customWidth="1"/>
    <col min="4" max="4" width="35.7109375" style="2" customWidth="1"/>
    <col min="5" max="5" width="2.7109375" style="2" customWidth="1"/>
    <col min="6" max="6" width="18.5703125" style="2" customWidth="1"/>
    <col min="7" max="7" width="2.7109375" style="2" customWidth="1"/>
    <col min="8" max="8" width="34.28515625" style="2" customWidth="1"/>
    <col min="9" max="9" width="2.7109375" style="2" customWidth="1"/>
    <col min="10" max="10" width="10.7109375" style="2" customWidth="1"/>
    <col min="11" max="11" width="2.7109375" style="2" customWidth="1"/>
    <col min="12" max="12" width="25.7109375" style="2" customWidth="1"/>
    <col min="13" max="13" width="2.7109375" style="2" customWidth="1"/>
    <col min="14" max="14" width="10.7109375" style="2" customWidth="1"/>
    <col min="15" max="15" width="2.7109375" style="2" customWidth="1"/>
    <col min="16" max="16" width="25.7109375" style="2" customWidth="1"/>
    <col min="17" max="17" width="2.7109375" style="2" customWidth="1"/>
    <col min="18" max="18" width="10.7109375" style="2" customWidth="1"/>
    <col min="19" max="19" width="2.7109375" style="2" customWidth="1"/>
    <col min="20" max="20" width="25.7109375" style="2" customWidth="1"/>
    <col min="21" max="21" width="2.7109375" style="2" customWidth="1"/>
    <col min="22" max="22" width="10.7109375" style="2" customWidth="1"/>
    <col min="23" max="23" width="2.7109375" style="2" customWidth="1"/>
    <col min="24" max="24" width="25.7109375" style="2" customWidth="1"/>
    <col min="25" max="25" width="2.7109375" style="2" customWidth="1"/>
    <col min="26" max="16384" width="9.140625" style="2"/>
  </cols>
  <sheetData>
    <row r="2" spans="1:26" s="7" customFormat="1" ht="18" x14ac:dyDescent="0.2">
      <c r="B2" s="7" t="s">
        <v>43</v>
      </c>
    </row>
    <row r="4" spans="1:26" s="8" customFormat="1" x14ac:dyDescent="0.2">
      <c r="B4" s="8" t="s">
        <v>12</v>
      </c>
      <c r="H4" s="104"/>
    </row>
    <row r="6" spans="1:26" x14ac:dyDescent="0.2">
      <c r="B6" s="2" t="s">
        <v>252</v>
      </c>
    </row>
    <row r="7" spans="1:26" x14ac:dyDescent="0.2">
      <c r="B7" s="2" t="s">
        <v>253</v>
      </c>
    </row>
    <row r="8" spans="1:26" x14ac:dyDescent="0.2">
      <c r="B8" s="72" t="s">
        <v>254</v>
      </c>
    </row>
    <row r="9" spans="1:26" x14ac:dyDescent="0.2">
      <c r="B9" s="72"/>
    </row>
    <row r="10" spans="1:26" x14ac:dyDescent="0.2">
      <c r="B10" s="72" t="s">
        <v>327</v>
      </c>
    </row>
    <row r="12" spans="1:26" s="8" customFormat="1" x14ac:dyDescent="0.2">
      <c r="B12" s="8" t="s">
        <v>208</v>
      </c>
    </row>
    <row r="14" spans="1:26" s="46" customFormat="1" x14ac:dyDescent="0.2">
      <c r="A14" s="2"/>
      <c r="B14" s="46" t="s">
        <v>84</v>
      </c>
    </row>
    <row r="15" spans="1:26" s="46" customFormat="1" x14ac:dyDescent="0.2">
      <c r="A15" s="2"/>
    </row>
    <row r="16" spans="1:26" s="46" customFormat="1" x14ac:dyDescent="0.2">
      <c r="A16" s="2"/>
      <c r="B16" s="47"/>
      <c r="C16" s="47"/>
      <c r="D16" s="162" t="s">
        <v>207</v>
      </c>
      <c r="E16" s="47"/>
      <c r="F16" s="47"/>
      <c r="G16" s="47"/>
      <c r="H16" s="48" t="s">
        <v>85</v>
      </c>
      <c r="I16" s="47"/>
      <c r="J16" s="47"/>
      <c r="K16" s="47"/>
      <c r="L16" s="47"/>
      <c r="M16" s="47"/>
      <c r="N16" s="47"/>
      <c r="O16" s="47"/>
      <c r="P16" s="48" t="s">
        <v>86</v>
      </c>
      <c r="Q16" s="47"/>
      <c r="R16" s="47"/>
      <c r="S16" s="47"/>
      <c r="T16" s="48"/>
      <c r="U16" s="47"/>
      <c r="V16" s="47"/>
      <c r="W16" s="47"/>
      <c r="Y16" s="47"/>
      <c r="Z16" s="47"/>
    </row>
    <row r="17" spans="1:23" s="46" customFormat="1" ht="14.25" x14ac:dyDescent="0.2">
      <c r="A17" s="2"/>
      <c r="B17" s="49"/>
      <c r="C17" s="49"/>
      <c r="D17" s="49"/>
      <c r="E17" s="49"/>
      <c r="F17" s="49"/>
      <c r="S17" s="49"/>
      <c r="W17" s="49"/>
    </row>
    <row r="18" spans="1:23" s="46" customFormat="1" ht="14.25" x14ac:dyDescent="0.2">
      <c r="A18" s="2"/>
      <c r="B18" s="49"/>
      <c r="F18" s="51"/>
      <c r="S18" s="49"/>
      <c r="W18" s="49"/>
    </row>
    <row r="19" spans="1:23" s="46" customFormat="1" ht="14.25" x14ac:dyDescent="0.2">
      <c r="A19" s="2"/>
      <c r="B19" s="49"/>
      <c r="D19" s="116"/>
      <c r="E19" s="116"/>
      <c r="F19" s="117"/>
      <c r="G19" s="117"/>
      <c r="H19" s="118"/>
      <c r="I19" s="116"/>
      <c r="J19" s="116"/>
      <c r="K19" s="116"/>
      <c r="L19" s="116"/>
      <c r="M19" s="116"/>
      <c r="N19" s="116"/>
      <c r="O19" s="116"/>
      <c r="P19" s="116"/>
      <c r="S19" s="49"/>
      <c r="W19" s="49"/>
    </row>
    <row r="20" spans="1:23" s="46" customFormat="1" ht="14.25" x14ac:dyDescent="0.2">
      <c r="A20" s="2"/>
      <c r="B20" s="49"/>
      <c r="C20" s="109"/>
      <c r="D20" s="120"/>
      <c r="E20" s="120"/>
      <c r="F20" s="120"/>
      <c r="G20" s="120"/>
      <c r="H20" s="121"/>
      <c r="I20" s="120"/>
      <c r="J20" s="122"/>
      <c r="K20" s="120"/>
      <c r="L20" s="123"/>
      <c r="M20" s="120"/>
      <c r="N20" s="124"/>
      <c r="O20" s="116"/>
      <c r="P20" s="116"/>
      <c r="S20" s="49"/>
      <c r="W20" s="49"/>
    </row>
    <row r="21" spans="1:23" s="46" customFormat="1" ht="14.25" x14ac:dyDescent="0.2">
      <c r="A21" s="2"/>
      <c r="B21" s="49"/>
      <c r="C21" s="50"/>
      <c r="D21" s="130"/>
      <c r="E21" s="145"/>
      <c r="F21" s="120"/>
      <c r="G21" s="150"/>
      <c r="H21" s="130"/>
      <c r="I21" s="145"/>
      <c r="J21" s="122"/>
      <c r="K21" s="120"/>
      <c r="L21" s="121"/>
      <c r="M21" s="120"/>
      <c r="N21" s="124"/>
      <c r="O21" s="116"/>
      <c r="P21" s="116"/>
      <c r="S21" s="49"/>
      <c r="W21" s="49"/>
    </row>
    <row r="22" spans="1:23" s="46" customFormat="1" ht="14.25" x14ac:dyDescent="0.2">
      <c r="A22" s="2"/>
      <c r="B22" s="49"/>
      <c r="C22" s="52"/>
      <c r="D22" s="161"/>
      <c r="E22" s="146"/>
      <c r="F22" s="120"/>
      <c r="G22" s="151"/>
      <c r="H22" s="125"/>
      <c r="I22" s="146"/>
      <c r="J22" s="120"/>
      <c r="K22" s="150"/>
      <c r="L22" s="130"/>
      <c r="M22" s="145"/>
      <c r="N22" s="124"/>
      <c r="O22" s="126"/>
      <c r="P22" s="126"/>
      <c r="Q22" s="111"/>
      <c r="R22" s="111"/>
      <c r="S22" s="49"/>
      <c r="W22" s="49"/>
    </row>
    <row r="23" spans="1:23" s="46" customFormat="1" ht="14.25" x14ac:dyDescent="0.2">
      <c r="A23" s="2"/>
      <c r="B23" s="49"/>
      <c r="C23" s="52"/>
      <c r="D23" s="161" t="s">
        <v>198</v>
      </c>
      <c r="E23" s="146"/>
      <c r="F23" s="120"/>
      <c r="G23" s="151"/>
      <c r="H23" s="125" t="s">
        <v>202</v>
      </c>
      <c r="I23" s="146"/>
      <c r="J23" s="120"/>
      <c r="K23" s="151"/>
      <c r="L23" s="125"/>
      <c r="M23" s="146"/>
      <c r="N23" s="124"/>
      <c r="O23" s="123"/>
      <c r="P23" s="123"/>
      <c r="Q23" s="112"/>
      <c r="R23" s="111"/>
      <c r="S23" s="49"/>
      <c r="W23" s="49"/>
    </row>
    <row r="24" spans="1:23" s="46" customFormat="1" ht="14.25" x14ac:dyDescent="0.2">
      <c r="A24" s="2"/>
      <c r="B24" s="49"/>
      <c r="C24" s="52"/>
      <c r="D24" s="161"/>
      <c r="E24" s="146"/>
      <c r="F24" s="120"/>
      <c r="G24" s="151"/>
      <c r="H24" s="125"/>
      <c r="I24" s="146"/>
      <c r="J24" s="120"/>
      <c r="K24" s="151"/>
      <c r="L24" s="125" t="s">
        <v>205</v>
      </c>
      <c r="M24" s="146"/>
      <c r="N24" s="124"/>
      <c r="O24" s="123"/>
      <c r="P24" s="123"/>
      <c r="Q24" s="112"/>
      <c r="R24" s="111"/>
      <c r="S24" s="49"/>
      <c r="W24" s="49"/>
    </row>
    <row r="25" spans="1:23" s="46" customFormat="1" ht="14.25" x14ac:dyDescent="0.2">
      <c r="A25" s="2"/>
      <c r="B25" s="49"/>
      <c r="C25" s="53"/>
      <c r="D25" s="127"/>
      <c r="E25" s="147"/>
      <c r="F25" s="124"/>
      <c r="G25" s="138"/>
      <c r="H25" s="152"/>
      <c r="I25" s="147"/>
      <c r="J25" s="120"/>
      <c r="K25" s="151"/>
      <c r="L25" s="144"/>
      <c r="M25" s="146"/>
      <c r="N25" s="124"/>
      <c r="O25" s="123"/>
      <c r="P25" s="121"/>
      <c r="Q25" s="112"/>
      <c r="R25" s="111"/>
      <c r="S25" s="49"/>
      <c r="W25" s="49"/>
    </row>
    <row r="26" spans="1:23" s="46" customFormat="1" ht="14.25" x14ac:dyDescent="0.2">
      <c r="A26" s="2"/>
      <c r="B26" s="49"/>
      <c r="C26" s="109"/>
      <c r="D26" s="120"/>
      <c r="E26" s="120"/>
      <c r="F26" s="124"/>
      <c r="G26" s="124"/>
      <c r="H26" s="128"/>
      <c r="I26" s="120"/>
      <c r="J26" s="120"/>
      <c r="K26" s="138"/>
      <c r="L26" s="152"/>
      <c r="M26" s="158"/>
      <c r="N26" s="124"/>
      <c r="O26" s="123"/>
      <c r="P26" s="121"/>
      <c r="Q26" s="112"/>
      <c r="R26" s="111"/>
      <c r="S26" s="49"/>
      <c r="W26" s="49"/>
    </row>
    <row r="27" spans="1:23" s="46" customFormat="1" ht="14.25" x14ac:dyDescent="0.2">
      <c r="A27" s="2"/>
      <c r="B27" s="49"/>
      <c r="C27" s="50"/>
      <c r="D27" s="119"/>
      <c r="E27" s="145"/>
      <c r="F27" s="124"/>
      <c r="G27" s="153"/>
      <c r="H27" s="154"/>
      <c r="I27" s="145"/>
      <c r="J27" s="120"/>
      <c r="K27" s="120"/>
      <c r="L27" s="121"/>
      <c r="M27" s="120"/>
      <c r="N27" s="124"/>
      <c r="O27" s="129"/>
      <c r="P27" s="130"/>
      <c r="Q27" s="113"/>
      <c r="R27" s="111"/>
      <c r="S27" s="49"/>
      <c r="W27" s="49"/>
    </row>
    <row r="28" spans="1:23" s="46" customFormat="1" ht="14.25" x14ac:dyDescent="0.2">
      <c r="A28" s="2"/>
      <c r="B28" s="49"/>
      <c r="C28" s="52"/>
      <c r="D28" s="161"/>
      <c r="E28" s="146"/>
      <c r="F28" s="124"/>
      <c r="G28" s="155"/>
      <c r="H28" s="131"/>
      <c r="I28" s="146"/>
      <c r="J28" s="120"/>
      <c r="K28" s="120"/>
      <c r="L28" s="121"/>
      <c r="M28" s="120"/>
      <c r="N28" s="124"/>
      <c r="O28" s="132"/>
      <c r="P28" s="133"/>
      <c r="Q28" s="114"/>
      <c r="R28" s="111"/>
      <c r="S28" s="49"/>
      <c r="W28" s="49"/>
    </row>
    <row r="29" spans="1:23" s="46" customFormat="1" ht="14.25" x14ac:dyDescent="0.2">
      <c r="A29" s="2"/>
      <c r="B29" s="49"/>
      <c r="C29" s="52"/>
      <c r="D29" s="161" t="s">
        <v>199</v>
      </c>
      <c r="E29" s="146"/>
      <c r="F29" s="120"/>
      <c r="G29" s="155"/>
      <c r="H29" s="131" t="s">
        <v>203</v>
      </c>
      <c r="I29" s="149"/>
      <c r="J29" s="120"/>
      <c r="K29" s="120"/>
      <c r="L29" s="121"/>
      <c r="M29" s="120"/>
      <c r="N29" s="124"/>
      <c r="O29" s="134"/>
      <c r="P29" s="135" t="s">
        <v>201</v>
      </c>
      <c r="Q29" s="115"/>
      <c r="R29" s="111"/>
      <c r="S29" s="49"/>
      <c r="W29" s="49"/>
    </row>
    <row r="30" spans="1:23" s="46" customFormat="1" ht="14.25" x14ac:dyDescent="0.2">
      <c r="A30" s="2"/>
      <c r="B30" s="49"/>
      <c r="C30" s="52"/>
      <c r="D30" s="161"/>
      <c r="E30" s="146"/>
      <c r="F30" s="120"/>
      <c r="G30" s="151"/>
      <c r="H30" s="125"/>
      <c r="I30" s="146"/>
      <c r="J30" s="120"/>
      <c r="K30" s="120"/>
      <c r="L30" s="121"/>
      <c r="M30" s="120"/>
      <c r="N30" s="124"/>
      <c r="O30" s="136"/>
      <c r="P30" s="137"/>
      <c r="Q30" s="115"/>
      <c r="R30" s="111"/>
      <c r="S30" s="49"/>
      <c r="W30" s="49"/>
    </row>
    <row r="31" spans="1:23" s="46" customFormat="1" ht="14.25" x14ac:dyDescent="0.2">
      <c r="A31" s="2"/>
      <c r="B31" s="49"/>
      <c r="C31" s="53"/>
      <c r="D31" s="157"/>
      <c r="E31" s="147"/>
      <c r="F31" s="120"/>
      <c r="G31" s="156"/>
      <c r="H31" s="157"/>
      <c r="I31" s="147"/>
      <c r="J31" s="120"/>
      <c r="K31" s="120"/>
      <c r="L31" s="121"/>
      <c r="M31" s="120"/>
      <c r="N31" s="124"/>
      <c r="O31" s="138"/>
      <c r="P31" s="139"/>
      <c r="Q31" s="108"/>
      <c r="S31" s="49"/>
      <c r="W31" s="49"/>
    </row>
    <row r="32" spans="1:23" s="46" customFormat="1" ht="14.25" x14ac:dyDescent="0.2">
      <c r="A32" s="2"/>
      <c r="B32" s="49"/>
      <c r="C32" s="109"/>
      <c r="D32" s="120"/>
      <c r="E32" s="120"/>
      <c r="F32" s="120"/>
      <c r="G32" s="120"/>
      <c r="H32" s="121"/>
      <c r="I32" s="120"/>
      <c r="J32" s="120"/>
      <c r="K32" s="150"/>
      <c r="L32" s="130"/>
      <c r="M32" s="145"/>
      <c r="N32" s="124"/>
      <c r="O32" s="140"/>
      <c r="P32" s="116"/>
      <c r="S32" s="49"/>
      <c r="W32" s="49"/>
    </row>
    <row r="33" spans="1:25" s="46" customFormat="1" ht="14.25" x14ac:dyDescent="0.2">
      <c r="A33" s="2"/>
      <c r="C33" s="105"/>
      <c r="D33" s="141"/>
      <c r="E33" s="148"/>
      <c r="F33" s="120"/>
      <c r="G33" s="153"/>
      <c r="H33" s="154"/>
      <c r="I33" s="148"/>
      <c r="J33" s="120"/>
      <c r="K33" s="155"/>
      <c r="L33" s="131"/>
      <c r="M33" s="149"/>
      <c r="N33" s="124"/>
      <c r="O33" s="116"/>
      <c r="P33" s="116"/>
      <c r="S33" s="49"/>
      <c r="W33" s="49"/>
    </row>
    <row r="34" spans="1:25" s="46" customFormat="1" ht="14.25" x14ac:dyDescent="0.2">
      <c r="A34" s="2"/>
      <c r="C34" s="106"/>
      <c r="D34" s="142"/>
      <c r="E34" s="149"/>
      <c r="F34" s="120"/>
      <c r="G34" s="155"/>
      <c r="H34" s="131"/>
      <c r="I34" s="149"/>
      <c r="J34" s="120"/>
      <c r="K34" s="155"/>
      <c r="L34" s="131" t="s">
        <v>206</v>
      </c>
      <c r="M34" s="149"/>
      <c r="N34" s="124"/>
      <c r="O34" s="116"/>
      <c r="P34" s="116"/>
      <c r="S34" s="49"/>
      <c r="W34" s="49"/>
    </row>
    <row r="35" spans="1:25" s="46" customFormat="1" ht="14.25" x14ac:dyDescent="0.2">
      <c r="A35" s="2"/>
      <c r="C35" s="106"/>
      <c r="D35" s="143" t="s">
        <v>200</v>
      </c>
      <c r="E35" s="149"/>
      <c r="F35" s="120"/>
      <c r="G35" s="155"/>
      <c r="H35" s="131" t="s">
        <v>204</v>
      </c>
      <c r="I35" s="149"/>
      <c r="J35" s="120"/>
      <c r="K35" s="155"/>
      <c r="L35" s="131"/>
      <c r="M35" s="149"/>
      <c r="N35" s="124"/>
      <c r="O35" s="116"/>
      <c r="P35" s="116"/>
      <c r="S35" s="49"/>
      <c r="W35" s="49"/>
    </row>
    <row r="36" spans="1:25" s="46" customFormat="1" ht="14.25" x14ac:dyDescent="0.2">
      <c r="A36" s="2"/>
      <c r="C36" s="106"/>
      <c r="D36" s="143"/>
      <c r="E36" s="149"/>
      <c r="F36" s="120"/>
      <c r="G36" s="155"/>
      <c r="H36" s="131"/>
      <c r="I36" s="149"/>
      <c r="J36" s="120"/>
      <c r="K36" s="138"/>
      <c r="L36" s="160"/>
      <c r="M36" s="158"/>
      <c r="N36" s="124"/>
      <c r="O36" s="116"/>
      <c r="P36" s="116"/>
      <c r="S36" s="49"/>
      <c r="W36" s="49"/>
    </row>
    <row r="37" spans="1:25" s="46" customFormat="1" ht="14.25" x14ac:dyDescent="0.2">
      <c r="A37" s="2"/>
      <c r="C37" s="107"/>
      <c r="D37" s="160"/>
      <c r="E37" s="158"/>
      <c r="F37" s="120"/>
      <c r="G37" s="138"/>
      <c r="H37" s="152"/>
      <c r="I37" s="158"/>
      <c r="J37" s="120"/>
      <c r="K37" s="124"/>
      <c r="L37" s="126"/>
      <c r="M37" s="124"/>
      <c r="N37" s="124"/>
      <c r="O37" s="116"/>
      <c r="P37" s="116"/>
      <c r="S37" s="49"/>
      <c r="W37" s="49"/>
    </row>
    <row r="38" spans="1:25" s="46" customFormat="1" ht="14.25" x14ac:dyDescent="0.2">
      <c r="A38" s="2"/>
      <c r="C38" s="110"/>
      <c r="D38" s="110"/>
      <c r="E38" s="110"/>
      <c r="F38" s="51"/>
      <c r="G38" s="110"/>
      <c r="H38" s="159"/>
      <c r="I38" s="110"/>
      <c r="J38" s="109"/>
      <c r="S38" s="49"/>
      <c r="W38" s="49"/>
    </row>
    <row r="39" spans="1:25" s="46" customFormat="1" ht="14.25" x14ac:dyDescent="0.2">
      <c r="A39" s="2"/>
      <c r="F39" s="51"/>
      <c r="J39" s="51"/>
      <c r="S39" s="49"/>
      <c r="W39" s="49"/>
    </row>
    <row r="40" spans="1:25" s="46" customFormat="1" ht="14.25" x14ac:dyDescent="0.2">
      <c r="F40" s="51"/>
      <c r="J40" s="51"/>
      <c r="S40" s="49"/>
      <c r="W40" s="49"/>
    </row>
    <row r="41" spans="1:25" s="46" customFormat="1" x14ac:dyDescent="0.2">
      <c r="S41" s="54"/>
      <c r="T41" s="54"/>
      <c r="U41" s="54"/>
      <c r="W41" s="54"/>
      <c r="X41" s="54"/>
      <c r="Y41" s="54"/>
    </row>
    <row r="42" spans="1:25" s="8" customFormat="1" x14ac:dyDescent="0.2">
      <c r="B42" s="8" t="s">
        <v>13</v>
      </c>
    </row>
    <row r="44" spans="1:25" x14ac:dyDescent="0.2">
      <c r="B44" s="20" t="s">
        <v>32</v>
      </c>
      <c r="D44" s="20" t="s">
        <v>14</v>
      </c>
      <c r="F44" s="5"/>
    </row>
    <row r="46" spans="1:25" x14ac:dyDescent="0.2">
      <c r="B46" s="25">
        <v>123</v>
      </c>
      <c r="D46" s="2" t="s">
        <v>53</v>
      </c>
    </row>
    <row r="47" spans="1:25" x14ac:dyDescent="0.2">
      <c r="B47" s="27">
        <f>B46</f>
        <v>123</v>
      </c>
      <c r="D47" s="2" t="s">
        <v>104</v>
      </c>
    </row>
    <row r="48" spans="1:25" x14ac:dyDescent="0.2">
      <c r="B48" s="65">
        <v>123</v>
      </c>
      <c r="D48" s="2" t="s">
        <v>105</v>
      </c>
    </row>
    <row r="49" spans="2:6" x14ac:dyDescent="0.2">
      <c r="B49" s="28">
        <f>B47+B46</f>
        <v>246</v>
      </c>
      <c r="D49" s="2" t="s">
        <v>15</v>
      </c>
    </row>
    <row r="50" spans="2:6" x14ac:dyDescent="0.2">
      <c r="B50" s="22">
        <f>B47+B49</f>
        <v>369</v>
      </c>
      <c r="D50" s="2" t="s">
        <v>54</v>
      </c>
      <c r="E50" s="5"/>
      <c r="F50" s="5"/>
    </row>
    <row r="51" spans="2:6" x14ac:dyDescent="0.2">
      <c r="B51" s="31"/>
      <c r="D51" s="2" t="s">
        <v>111</v>
      </c>
      <c r="E51" s="5"/>
    </row>
    <row r="53" spans="2:6" x14ac:dyDescent="0.2">
      <c r="B53" s="21" t="s">
        <v>16</v>
      </c>
      <c r="E53" s="19"/>
    </row>
    <row r="54" spans="2:6" x14ac:dyDescent="0.2">
      <c r="B54" s="23">
        <f>B50+16</f>
        <v>385</v>
      </c>
      <c r="D54" s="2" t="s">
        <v>67</v>
      </c>
    </row>
    <row r="55" spans="2:6" x14ac:dyDescent="0.2">
      <c r="B55" s="57"/>
      <c r="C55" s="11"/>
      <c r="D55" s="2" t="s">
        <v>106</v>
      </c>
    </row>
    <row r="58" spans="2:6" x14ac:dyDescent="0.2">
      <c r="B58" s="20" t="s">
        <v>27</v>
      </c>
    </row>
    <row r="59" spans="2:6" x14ac:dyDescent="0.2">
      <c r="B59" s="1"/>
    </row>
    <row r="60" spans="2:6" x14ac:dyDescent="0.2">
      <c r="B60" s="21" t="s">
        <v>33</v>
      </c>
    </row>
    <row r="61" spans="2:6" x14ac:dyDescent="0.2">
      <c r="B61" s="22" t="s">
        <v>26</v>
      </c>
      <c r="D61" s="3" t="s">
        <v>36</v>
      </c>
    </row>
    <row r="62" spans="2:6" x14ac:dyDescent="0.2">
      <c r="B62" s="25" t="s">
        <v>24</v>
      </c>
      <c r="D62" s="3" t="s">
        <v>28</v>
      </c>
    </row>
    <row r="63" spans="2:6" x14ac:dyDescent="0.2">
      <c r="B63" s="28" t="s">
        <v>25</v>
      </c>
      <c r="D63" s="3" t="s">
        <v>29</v>
      </c>
    </row>
    <row r="64" spans="2:6" x14ac:dyDescent="0.2">
      <c r="B64" s="24" t="s">
        <v>25</v>
      </c>
      <c r="D64" s="3" t="s">
        <v>31</v>
      </c>
    </row>
    <row r="65" spans="2:4" x14ac:dyDescent="0.2">
      <c r="D65" s="3"/>
    </row>
    <row r="66" spans="2:4" x14ac:dyDescent="0.2">
      <c r="B66" s="21" t="s">
        <v>35</v>
      </c>
      <c r="D66" s="3"/>
    </row>
    <row r="67" spans="2:4" x14ac:dyDescent="0.2">
      <c r="B67" s="15" t="s">
        <v>30</v>
      </c>
      <c r="D67" s="3" t="s">
        <v>37</v>
      </c>
    </row>
    <row r="68" spans="2:4" x14ac:dyDescent="0.2">
      <c r="B68" s="16" t="s">
        <v>34</v>
      </c>
      <c r="D68" s="2" t="s">
        <v>55</v>
      </c>
    </row>
    <row r="71" spans="2:4" x14ac:dyDescent="0.2">
      <c r="B71" s="21" t="s">
        <v>61</v>
      </c>
    </row>
    <row r="72" spans="2:4" x14ac:dyDescent="0.2">
      <c r="B72" s="55"/>
    </row>
  </sheetData>
  <pageMargins left="0.75" right="0.75" top="1" bottom="1" header="0.5" footer="0.5"/>
  <pageSetup paperSize="9" scale="2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sheetPr>
  <dimension ref="A2:I32"/>
  <sheetViews>
    <sheetView showGridLines="0" zoomScale="90" zoomScaleNormal="90" workbookViewId="0">
      <pane ySplit="3" topLeftCell="A4" activePane="bottomLeft" state="frozen"/>
      <selection activeCell="B6" sqref="B6"/>
      <selection pane="bottomLeft"/>
    </sheetView>
  </sheetViews>
  <sheetFormatPr defaultColWidth="9.140625" defaultRowHeight="12.75" x14ac:dyDescent="0.2"/>
  <cols>
    <col min="1" max="1" width="2.85546875" style="2" customWidth="1"/>
    <col min="2" max="2" width="7.5703125" style="2" customWidth="1"/>
    <col min="3" max="3" width="35.85546875" style="2" customWidth="1"/>
    <col min="4" max="4" width="78.7109375" style="2" customWidth="1"/>
    <col min="5" max="5" width="34.7109375" style="2" customWidth="1"/>
    <col min="6" max="6" width="40.7109375" style="2" customWidth="1"/>
    <col min="7" max="7" width="58.42578125" style="2" customWidth="1"/>
    <col min="8" max="8" width="5.7109375" style="2" customWidth="1"/>
    <col min="9" max="16384" width="9.140625" style="2"/>
  </cols>
  <sheetData>
    <row r="2" spans="1:9" s="7" customFormat="1" ht="18" x14ac:dyDescent="0.2">
      <c r="B2" s="7" t="s">
        <v>17</v>
      </c>
    </row>
    <row r="5" spans="1:9" s="8" customFormat="1" x14ac:dyDescent="0.2">
      <c r="B5" s="8" t="s">
        <v>18</v>
      </c>
    </row>
    <row r="7" spans="1:9" x14ac:dyDescent="0.2">
      <c r="B7" s="71" t="s">
        <v>50</v>
      </c>
    </row>
    <row r="8" spans="1:9" x14ac:dyDescent="0.2">
      <c r="B8" s="71" t="s">
        <v>51</v>
      </c>
    </row>
    <row r="10" spans="1:9" x14ac:dyDescent="0.2">
      <c r="B10" s="14" t="s">
        <v>44</v>
      </c>
      <c r="C10" s="14" t="s">
        <v>45</v>
      </c>
      <c r="D10" s="14" t="s">
        <v>62</v>
      </c>
      <c r="E10" s="14" t="s">
        <v>49</v>
      </c>
      <c r="F10" s="14" t="s">
        <v>63</v>
      </c>
      <c r="G10" s="14" t="s">
        <v>0</v>
      </c>
      <c r="I10" s="19"/>
    </row>
    <row r="11" spans="1:9" x14ac:dyDescent="0.2">
      <c r="A11" s="74"/>
      <c r="B11" s="17"/>
      <c r="C11" s="17" t="s">
        <v>48</v>
      </c>
      <c r="D11" s="17" t="s">
        <v>19</v>
      </c>
      <c r="E11" s="17" t="s">
        <v>52</v>
      </c>
      <c r="F11" s="17" t="s">
        <v>64</v>
      </c>
      <c r="G11" s="17"/>
    </row>
    <row r="12" spans="1:9" x14ac:dyDescent="0.2">
      <c r="A12" s="74"/>
      <c r="B12" s="6">
        <v>1</v>
      </c>
      <c r="C12" s="6" t="s">
        <v>255</v>
      </c>
      <c r="D12" s="6" t="s">
        <v>256</v>
      </c>
      <c r="E12" s="6" t="s">
        <v>359</v>
      </c>
      <c r="F12" s="200" t="s">
        <v>355</v>
      </c>
      <c r="G12" s="6" t="s">
        <v>258</v>
      </c>
    </row>
    <row r="13" spans="1:9" x14ac:dyDescent="0.2">
      <c r="A13" s="74"/>
      <c r="B13" s="6">
        <v>2</v>
      </c>
      <c r="C13" s="6" t="s">
        <v>259</v>
      </c>
      <c r="D13" s="6" t="s">
        <v>260</v>
      </c>
      <c r="E13" s="6" t="s">
        <v>356</v>
      </c>
      <c r="F13" s="200" t="s">
        <v>355</v>
      </c>
      <c r="G13" s="6" t="s">
        <v>262</v>
      </c>
    </row>
    <row r="14" spans="1:9" x14ac:dyDescent="0.2">
      <c r="A14" s="74"/>
      <c r="B14" s="6">
        <v>3</v>
      </c>
      <c r="C14" s="6" t="s">
        <v>263</v>
      </c>
      <c r="D14" s="6" t="s">
        <v>264</v>
      </c>
      <c r="E14" s="6" t="s">
        <v>261</v>
      </c>
      <c r="F14" s="200" t="s">
        <v>257</v>
      </c>
      <c r="G14" s="6" t="s">
        <v>262</v>
      </c>
    </row>
    <row r="15" spans="1:9" x14ac:dyDescent="0.2">
      <c r="A15" s="74"/>
      <c r="B15" s="6">
        <v>4</v>
      </c>
      <c r="C15" s="6" t="s">
        <v>265</v>
      </c>
      <c r="D15" s="6" t="s">
        <v>266</v>
      </c>
      <c r="E15" s="6" t="s">
        <v>261</v>
      </c>
      <c r="F15" s="200" t="s">
        <v>257</v>
      </c>
      <c r="G15" s="6" t="s">
        <v>262</v>
      </c>
    </row>
    <row r="16" spans="1:9" x14ac:dyDescent="0.2">
      <c r="A16" s="74"/>
      <c r="B16" s="6">
        <v>5</v>
      </c>
      <c r="C16" s="6" t="s">
        <v>267</v>
      </c>
      <c r="D16" s="209" t="s">
        <v>357</v>
      </c>
      <c r="E16" s="209" t="s">
        <v>365</v>
      </c>
      <c r="F16" s="210" t="s">
        <v>366</v>
      </c>
      <c r="G16" s="209" t="s">
        <v>367</v>
      </c>
    </row>
    <row r="17" spans="1:7" x14ac:dyDescent="0.2">
      <c r="A17" s="74"/>
      <c r="B17" s="6">
        <v>6</v>
      </c>
      <c r="C17" s="6" t="s">
        <v>268</v>
      </c>
      <c r="D17" s="209" t="s">
        <v>358</v>
      </c>
      <c r="E17" s="209" t="s">
        <v>363</v>
      </c>
      <c r="F17" s="210" t="s">
        <v>364</v>
      </c>
      <c r="G17" s="209" t="s">
        <v>367</v>
      </c>
    </row>
    <row r="18" spans="1:7" x14ac:dyDescent="0.2">
      <c r="A18" s="74"/>
      <c r="B18" s="6">
        <v>7</v>
      </c>
      <c r="C18" s="6" t="s">
        <v>121</v>
      </c>
      <c r="D18" s="6" t="s">
        <v>124</v>
      </c>
      <c r="E18" s="6" t="s">
        <v>110</v>
      </c>
      <c r="F18" s="6" t="s">
        <v>112</v>
      </c>
      <c r="G18" s="6" t="s">
        <v>126</v>
      </c>
    </row>
    <row r="19" spans="1:7" x14ac:dyDescent="0.2">
      <c r="B19" s="6">
        <v>8</v>
      </c>
      <c r="C19" s="6" t="s">
        <v>122</v>
      </c>
      <c r="D19" s="6" t="s">
        <v>123</v>
      </c>
      <c r="E19" s="6" t="s">
        <v>117</v>
      </c>
      <c r="F19" s="6" t="s">
        <v>118</v>
      </c>
      <c r="G19" s="6" t="s">
        <v>126</v>
      </c>
    </row>
    <row r="20" spans="1:7" x14ac:dyDescent="0.2">
      <c r="B20" s="6">
        <v>9</v>
      </c>
      <c r="C20" s="209" t="s">
        <v>361</v>
      </c>
      <c r="D20" s="209" t="s">
        <v>362</v>
      </c>
      <c r="E20" s="209" t="s">
        <v>368</v>
      </c>
      <c r="F20" s="209" t="s">
        <v>360</v>
      </c>
      <c r="G20" s="6" t="s">
        <v>126</v>
      </c>
    </row>
    <row r="21" spans="1:7" x14ac:dyDescent="0.2">
      <c r="B21" s="6">
        <v>9</v>
      </c>
      <c r="C21" s="6" t="s">
        <v>294</v>
      </c>
      <c r="D21" s="6" t="s">
        <v>295</v>
      </c>
      <c r="E21" s="209" t="s">
        <v>369</v>
      </c>
      <c r="F21" s="205" t="s">
        <v>297</v>
      </c>
      <c r="G21" s="6" t="s">
        <v>296</v>
      </c>
    </row>
    <row r="24" spans="1:7" s="8" customFormat="1" x14ac:dyDescent="0.2">
      <c r="B24" s="8" t="s">
        <v>42</v>
      </c>
    </row>
    <row r="26" spans="1:7" ht="26.25" customHeight="1" x14ac:dyDescent="0.2">
      <c r="B26" s="214" t="s">
        <v>349</v>
      </c>
      <c r="C26" s="214"/>
      <c r="D26" s="214"/>
      <c r="E26" s="214"/>
      <c r="F26" s="214"/>
      <c r="G26" s="214"/>
    </row>
    <row r="28" spans="1:7" x14ac:dyDescent="0.2">
      <c r="B28" s="2" t="s">
        <v>128</v>
      </c>
    </row>
    <row r="32" spans="1:7" x14ac:dyDescent="0.2">
      <c r="B32" s="21" t="s">
        <v>61</v>
      </c>
    </row>
  </sheetData>
  <mergeCells count="1">
    <mergeCell ref="B26:G26"/>
  </mergeCell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B2:Q54"/>
  <sheetViews>
    <sheetView showGridLines="0" zoomScale="90" zoomScaleNormal="90" workbookViewId="0">
      <pane xSplit="4" ySplit="16" topLeftCell="E20"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66.5703125" style="2" customWidth="1"/>
    <col min="3" max="3" width="5.7109375" style="2" customWidth="1"/>
    <col min="4" max="4" width="10.7109375" style="2" customWidth="1"/>
    <col min="5" max="9" width="2.7109375" style="2" customWidth="1"/>
    <col min="10" max="14" width="10.7109375" style="2" customWidth="1"/>
    <col min="15" max="16" width="3.7109375" style="2" customWidth="1"/>
    <col min="17" max="19" width="12.5703125" style="2" customWidth="1"/>
    <col min="20" max="22" width="2.7109375" style="2" customWidth="1"/>
    <col min="23" max="23" width="30.85546875" style="2" customWidth="1"/>
    <col min="24" max="37" width="13.7109375" style="2" customWidth="1"/>
    <col min="38" max="16384" width="9.140625" style="2"/>
  </cols>
  <sheetData>
    <row r="2" spans="2:17" s="12" customFormat="1" ht="18" x14ac:dyDescent="0.2">
      <c r="B2" s="12" t="s">
        <v>90</v>
      </c>
    </row>
    <row r="4" spans="2:17" x14ac:dyDescent="0.2">
      <c r="B4" s="100" t="s">
        <v>178</v>
      </c>
      <c r="C4" s="1"/>
    </row>
    <row r="5" spans="2:17" ht="12.75" customHeight="1" x14ac:dyDescent="0.2">
      <c r="B5" s="2" t="s">
        <v>328</v>
      </c>
      <c r="C5" s="3"/>
      <c r="F5" s="13"/>
    </row>
    <row r="6" spans="2:17" ht="12.75" customHeight="1" x14ac:dyDescent="0.2">
      <c r="B6" s="33" t="s">
        <v>270</v>
      </c>
      <c r="C6" s="3"/>
      <c r="F6" s="13"/>
    </row>
    <row r="7" spans="2:17" ht="12.75" customHeight="1" x14ac:dyDescent="0.2">
      <c r="B7" s="33" t="s">
        <v>269</v>
      </c>
      <c r="C7" s="3"/>
      <c r="F7" s="13"/>
    </row>
    <row r="8" spans="2:17" ht="12.75" customHeight="1" x14ac:dyDescent="0.2">
      <c r="B8" s="2" t="s">
        <v>271</v>
      </c>
      <c r="C8" s="3"/>
      <c r="F8" s="13"/>
    </row>
    <row r="9" spans="2:17" ht="12.75" customHeight="1" x14ac:dyDescent="0.2">
      <c r="B9" s="2" t="s">
        <v>113</v>
      </c>
      <c r="C9" s="3"/>
      <c r="F9" s="13"/>
    </row>
    <row r="10" spans="2:17" x14ac:dyDescent="0.2">
      <c r="C10" s="3"/>
      <c r="F10" s="13"/>
      <c r="H10" s="5"/>
    </row>
    <row r="11" spans="2:17" x14ac:dyDescent="0.2">
      <c r="B11" s="21" t="s">
        <v>23</v>
      </c>
      <c r="C11" s="3"/>
      <c r="F11" s="13"/>
    </row>
    <row r="12" spans="2:17" x14ac:dyDescent="0.2">
      <c r="B12" s="33" t="s">
        <v>109</v>
      </c>
      <c r="C12" s="3"/>
      <c r="F12" s="13"/>
    </row>
    <row r="13" spans="2:17" x14ac:dyDescent="0.2">
      <c r="C13" s="3"/>
      <c r="F13" s="13"/>
    </row>
    <row r="14" spans="2:17" x14ac:dyDescent="0.2">
      <c r="C14" s="3"/>
      <c r="F14" s="13"/>
    </row>
    <row r="15" spans="2:17" s="8" customFormat="1" x14ac:dyDescent="0.2">
      <c r="B15" s="8" t="s">
        <v>38</v>
      </c>
      <c r="D15" s="8" t="s">
        <v>20</v>
      </c>
      <c r="J15" s="35">
        <v>2027</v>
      </c>
      <c r="K15" s="35">
        <v>2028</v>
      </c>
      <c r="L15" s="35">
        <v>2029</v>
      </c>
      <c r="M15" s="35">
        <v>2030</v>
      </c>
      <c r="N15" s="35">
        <v>2031</v>
      </c>
      <c r="Q15" s="8" t="s">
        <v>40</v>
      </c>
    </row>
    <row r="17" spans="2:17" s="75" customFormat="1" x14ac:dyDescent="0.2">
      <c r="B17" s="76" t="s">
        <v>180</v>
      </c>
    </row>
    <row r="18" spans="2:17" outlineLevel="1" x14ac:dyDescent="0.2"/>
    <row r="19" spans="2:17" outlineLevel="1" x14ac:dyDescent="0.2">
      <c r="B19" s="1" t="s">
        <v>134</v>
      </c>
    </row>
    <row r="20" spans="2:17" outlineLevel="1" x14ac:dyDescent="0.2">
      <c r="B20" s="2" t="s">
        <v>272</v>
      </c>
      <c r="D20" s="2" t="s">
        <v>79</v>
      </c>
      <c r="J20" s="32">
        <f>'8. WACC BV '!H46</f>
        <v>5.2999999999999999E-2</v>
      </c>
      <c r="K20" s="32">
        <f>'8. WACC BV '!I46</f>
        <v>5.3999999999999999E-2</v>
      </c>
      <c r="L20" s="32">
        <f>'8. WACC BV '!J46</f>
        <v>5.5E-2</v>
      </c>
      <c r="M20" s="32">
        <f>'8. WACC BV '!K46</f>
        <v>5.6000000000000001E-2</v>
      </c>
      <c r="N20" s="32">
        <f>'8. WACC BV '!L46</f>
        <v>5.8000000000000003E-2</v>
      </c>
      <c r="Q20" s="2" t="s">
        <v>335</v>
      </c>
    </row>
    <row r="21" spans="2:17" s="74" customFormat="1" outlineLevel="1" x14ac:dyDescent="0.2">
      <c r="J21" s="91"/>
      <c r="K21" s="91"/>
      <c r="L21" s="91"/>
      <c r="M21" s="91"/>
      <c r="N21" s="91"/>
    </row>
    <row r="22" spans="2:17" outlineLevel="1" x14ac:dyDescent="0.2">
      <c r="B22" s="2" t="s">
        <v>68</v>
      </c>
      <c r="D22" s="2" t="s">
        <v>79</v>
      </c>
      <c r="J22" s="32">
        <f>'8. WACC BV '!H77</f>
        <v>5.2999999999999999E-2</v>
      </c>
      <c r="K22" s="32">
        <f>'8. WACC BV '!I77</f>
        <v>5.3999999999999999E-2</v>
      </c>
      <c r="L22" s="32">
        <f>'8. WACC BV '!J77</f>
        <v>5.5E-2</v>
      </c>
      <c r="M22" s="32">
        <f>'8. WACC BV '!K77</f>
        <v>5.6000000000000001E-2</v>
      </c>
      <c r="N22" s="32">
        <f>'8. WACC BV '!L77</f>
        <v>5.8000000000000003E-2</v>
      </c>
      <c r="Q22" s="2" t="s">
        <v>336</v>
      </c>
    </row>
    <row r="23" spans="2:17" outlineLevel="1" x14ac:dyDescent="0.2"/>
    <row r="25" spans="2:17" s="8" customFormat="1" x14ac:dyDescent="0.2">
      <c r="B25" s="8" t="s">
        <v>179</v>
      </c>
    </row>
    <row r="26" spans="2:17" outlineLevel="1" x14ac:dyDescent="0.2"/>
    <row r="27" spans="2:17" outlineLevel="1" x14ac:dyDescent="0.2">
      <c r="B27" s="20" t="s">
        <v>134</v>
      </c>
    </row>
    <row r="28" spans="2:17" outlineLevel="1" x14ac:dyDescent="0.2">
      <c r="B28" s="2" t="s">
        <v>300</v>
      </c>
      <c r="D28" s="2" t="s">
        <v>79</v>
      </c>
      <c r="J28" s="32">
        <f>'8. WACC BV '!H108</f>
        <v>5.6000000000000001E-2</v>
      </c>
      <c r="K28" s="32">
        <f>'8. WACC BV '!I108</f>
        <v>5.6000000000000001E-2</v>
      </c>
      <c r="L28" s="32">
        <f>'8. WACC BV '!J108</f>
        <v>5.7000000000000002E-2</v>
      </c>
      <c r="M28" s="32">
        <f>'8. WACC BV '!K108</f>
        <v>5.8000000000000003E-2</v>
      </c>
      <c r="N28" s="32">
        <f>'8. WACC BV '!L108</f>
        <v>5.8000000000000003E-2</v>
      </c>
      <c r="Q28" s="2" t="s">
        <v>337</v>
      </c>
    </row>
    <row r="29" spans="2:17" s="74" customFormat="1" outlineLevel="1" x14ac:dyDescent="0.2">
      <c r="J29" s="91"/>
      <c r="K29" s="91"/>
      <c r="L29" s="91"/>
      <c r="M29" s="91"/>
      <c r="N29" s="91"/>
    </row>
    <row r="30" spans="2:17" outlineLevel="1" x14ac:dyDescent="0.2">
      <c r="B30" s="2" t="s">
        <v>299</v>
      </c>
      <c r="D30" s="2" t="s">
        <v>79</v>
      </c>
      <c r="J30" s="32">
        <f>'8. WACC BV '!H140</f>
        <v>6.6000000000000003E-2</v>
      </c>
      <c r="K30" s="32">
        <f>'8. WACC BV '!I140</f>
        <v>6.6000000000000003E-2</v>
      </c>
      <c r="L30" s="32">
        <f>'8. WACC BV '!J140</f>
        <v>6.6000000000000003E-2</v>
      </c>
      <c r="M30" s="32">
        <f>'8. WACC BV '!K140</f>
        <v>6.7000000000000004E-2</v>
      </c>
      <c r="N30" s="32">
        <f>'8. WACC BV '!L140</f>
        <v>6.7000000000000004E-2</v>
      </c>
      <c r="Q30" s="2" t="s">
        <v>338</v>
      </c>
    </row>
    <row r="31" spans="2:17" outlineLevel="1" x14ac:dyDescent="0.2"/>
    <row r="32" spans="2:17" outlineLevel="1" x14ac:dyDescent="0.2">
      <c r="B32" s="2" t="s">
        <v>167</v>
      </c>
      <c r="D32" s="2" t="s">
        <v>79</v>
      </c>
      <c r="J32" s="32">
        <f>'8. WACC BV '!H171</f>
        <v>5.6000000000000001E-2</v>
      </c>
      <c r="K32" s="32">
        <f>'8. WACC BV '!I171</f>
        <v>5.6000000000000001E-2</v>
      </c>
      <c r="L32" s="32">
        <f>'8. WACC BV '!J171</f>
        <v>5.7000000000000002E-2</v>
      </c>
      <c r="M32" s="32">
        <f>'8. WACC BV '!K171</f>
        <v>5.8000000000000003E-2</v>
      </c>
      <c r="N32" s="32">
        <f>'8. WACC BV '!L171</f>
        <v>5.8000000000000003E-2</v>
      </c>
      <c r="Q32" s="2" t="s">
        <v>339</v>
      </c>
    </row>
    <row r="33" spans="2:17" s="74" customFormat="1" outlineLevel="1" x14ac:dyDescent="0.2">
      <c r="J33" s="91"/>
      <c r="K33" s="91"/>
      <c r="L33" s="91"/>
      <c r="M33" s="91"/>
      <c r="N33" s="91"/>
    </row>
    <row r="34" spans="2:17" outlineLevel="1" x14ac:dyDescent="0.2">
      <c r="B34" s="2" t="s">
        <v>168</v>
      </c>
      <c r="D34" s="2" t="s">
        <v>79</v>
      </c>
      <c r="J34" s="32">
        <f>'8. WACC BV '!H201</f>
        <v>5.5E-2</v>
      </c>
      <c r="K34" s="32">
        <f>'8. WACC BV '!I201</f>
        <v>5.6000000000000001E-2</v>
      </c>
      <c r="L34" s="32">
        <f>'8. WACC BV '!J201</f>
        <v>5.6000000000000001E-2</v>
      </c>
      <c r="M34" s="32">
        <f>'8. WACC BV '!K201</f>
        <v>5.7000000000000002E-2</v>
      </c>
      <c r="N34" s="32">
        <f>'8. WACC BV '!L201</f>
        <v>5.8000000000000003E-2</v>
      </c>
      <c r="Q34" s="2" t="s">
        <v>340</v>
      </c>
    </row>
    <row r="35" spans="2:17" s="74" customFormat="1" outlineLevel="1" x14ac:dyDescent="0.2">
      <c r="J35" s="91"/>
      <c r="K35" s="91"/>
      <c r="L35" s="91"/>
      <c r="M35" s="91"/>
      <c r="N35" s="91"/>
    </row>
    <row r="36" spans="2:17" outlineLevel="1" x14ac:dyDescent="0.2">
      <c r="B36" s="2" t="s">
        <v>169</v>
      </c>
      <c r="D36" s="2" t="s">
        <v>79</v>
      </c>
      <c r="J36" s="32">
        <f>'8. WACC BV '!H231</f>
        <v>5.3999999999999999E-2</v>
      </c>
      <c r="K36" s="32">
        <f>'8. WACC BV '!I231</f>
        <v>5.5E-2</v>
      </c>
      <c r="L36" s="32">
        <f>'8. WACC BV '!J231</f>
        <v>5.6000000000000001E-2</v>
      </c>
      <c r="M36" s="32">
        <f>'8. WACC BV '!K231</f>
        <v>5.7000000000000002E-2</v>
      </c>
      <c r="N36" s="32">
        <f>'8. WACC BV '!L231</f>
        <v>5.8000000000000003E-2</v>
      </c>
      <c r="Q36" s="2" t="s">
        <v>341</v>
      </c>
    </row>
    <row r="37" spans="2:17" outlineLevel="1" x14ac:dyDescent="0.2">
      <c r="B37" s="1"/>
    </row>
    <row r="38" spans="2:17" outlineLevel="1" x14ac:dyDescent="0.2">
      <c r="B38" s="2" t="s">
        <v>170</v>
      </c>
      <c r="D38" s="2" t="s">
        <v>79</v>
      </c>
      <c r="J38" s="32">
        <f>'8. WACC BV '!H261</f>
        <v>5.5E-2</v>
      </c>
      <c r="K38" s="32">
        <f>'8. WACC BV '!I261</f>
        <v>5.6000000000000001E-2</v>
      </c>
      <c r="L38" s="32">
        <f>'8. WACC BV '!J261</f>
        <v>5.7000000000000002E-2</v>
      </c>
      <c r="M38" s="32">
        <f>'8. WACC BV '!K261</f>
        <v>5.7000000000000002E-2</v>
      </c>
      <c r="N38" s="32">
        <f>'8. WACC BV '!L261</f>
        <v>5.8000000000000003E-2</v>
      </c>
      <c r="Q38" s="2" t="s">
        <v>342</v>
      </c>
    </row>
    <row r="39" spans="2:17" outlineLevel="1" x14ac:dyDescent="0.2">
      <c r="B39" s="1"/>
    </row>
    <row r="40" spans="2:17" outlineLevel="1" x14ac:dyDescent="0.2">
      <c r="B40" s="2" t="s">
        <v>171</v>
      </c>
      <c r="D40" s="2" t="s">
        <v>79</v>
      </c>
      <c r="J40" s="32">
        <f>'8. WACC BV '!H291</f>
        <v>5.3999999999999999E-2</v>
      </c>
      <c r="K40" s="32">
        <f>'8. WACC BV '!I291</f>
        <v>5.5E-2</v>
      </c>
      <c r="L40" s="32">
        <f>'8. WACC BV '!J291</f>
        <v>5.6000000000000001E-2</v>
      </c>
      <c r="M40" s="32">
        <f>'8. WACC BV '!K291</f>
        <v>5.7000000000000002E-2</v>
      </c>
      <c r="N40" s="32">
        <f>'8. WACC BV '!L291</f>
        <v>5.8000000000000003E-2</v>
      </c>
      <c r="Q40" s="2" t="s">
        <v>343</v>
      </c>
    </row>
    <row r="41" spans="2:17" outlineLevel="1" x14ac:dyDescent="0.2">
      <c r="B41" s="1"/>
    </row>
    <row r="42" spans="2:17" outlineLevel="1" x14ac:dyDescent="0.2">
      <c r="B42" s="2" t="s">
        <v>172</v>
      </c>
      <c r="D42" s="2" t="s">
        <v>79</v>
      </c>
      <c r="J42" s="32">
        <f>'8. WACC BV '!H321</f>
        <v>5.3999999999999999E-2</v>
      </c>
      <c r="K42" s="32">
        <f>'8. WACC BV '!I321</f>
        <v>5.5E-2</v>
      </c>
      <c r="L42" s="32">
        <f>'8. WACC BV '!J321</f>
        <v>5.6000000000000001E-2</v>
      </c>
      <c r="M42" s="32">
        <f>'8. WACC BV '!K321</f>
        <v>5.7000000000000002E-2</v>
      </c>
      <c r="N42" s="32">
        <f>'8. WACC BV '!L321</f>
        <v>5.8000000000000003E-2</v>
      </c>
      <c r="Q42" s="2" t="s">
        <v>344</v>
      </c>
    </row>
    <row r="43" spans="2:17" outlineLevel="1" x14ac:dyDescent="0.2"/>
    <row r="45" spans="2:17" s="8" customFormat="1" x14ac:dyDescent="0.2">
      <c r="B45" s="8" t="s">
        <v>133</v>
      </c>
    </row>
    <row r="46" spans="2:17" outlineLevel="1" x14ac:dyDescent="0.2">
      <c r="B46" s="1"/>
    </row>
    <row r="47" spans="2:17" outlineLevel="1" x14ac:dyDescent="0.2">
      <c r="B47" s="1" t="s">
        <v>135</v>
      </c>
    </row>
    <row r="48" spans="2:17" outlineLevel="1" x14ac:dyDescent="0.2">
      <c r="B48" s="2" t="s">
        <v>301</v>
      </c>
      <c r="D48" s="2" t="s">
        <v>79</v>
      </c>
      <c r="J48" s="32">
        <f>'9. WACC NV'!H46</f>
        <v>5.8000000000000003E-2</v>
      </c>
      <c r="K48" s="32">
        <f>'9. WACC NV'!I46</f>
        <v>5.8000000000000003E-2</v>
      </c>
      <c r="L48" s="32">
        <f>'9. WACC NV'!J46</f>
        <v>5.8000000000000003E-2</v>
      </c>
      <c r="M48" s="32">
        <f>'9. WACC NV'!K46</f>
        <v>5.8000000000000003E-2</v>
      </c>
      <c r="N48" s="32">
        <f>'9. WACC NV'!L46</f>
        <v>5.8000000000000003E-2</v>
      </c>
      <c r="Q48" s="2" t="s">
        <v>345</v>
      </c>
    </row>
    <row r="49" spans="2:17" outlineLevel="1" x14ac:dyDescent="0.2"/>
    <row r="50" spans="2:17" outlineLevel="1" x14ac:dyDescent="0.2">
      <c r="B50" s="80" t="s">
        <v>299</v>
      </c>
      <c r="D50" s="2" t="s">
        <v>79</v>
      </c>
      <c r="J50" s="32">
        <f>'9. WACC NV'!H77</f>
        <v>6.7000000000000004E-2</v>
      </c>
      <c r="K50" s="32">
        <f>'9. WACC NV'!I77</f>
        <v>6.7000000000000004E-2</v>
      </c>
      <c r="L50" s="32">
        <f>'9. WACC NV'!J77</f>
        <v>6.7000000000000004E-2</v>
      </c>
      <c r="M50" s="32">
        <f>'9. WACC NV'!K77</f>
        <v>6.7000000000000004E-2</v>
      </c>
      <c r="N50" s="32">
        <f>'9. WACC NV'!L77</f>
        <v>6.7000000000000004E-2</v>
      </c>
      <c r="Q50" s="2" t="s">
        <v>346</v>
      </c>
    </row>
    <row r="51" spans="2:17" outlineLevel="1" x14ac:dyDescent="0.2"/>
    <row r="54" spans="2:17" x14ac:dyDescent="0.2">
      <c r="B54" s="21" t="s">
        <v>61</v>
      </c>
    </row>
  </sheetData>
  <phoneticPr fontId="3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1FFE1"/>
  </sheetPr>
  <dimension ref="A2:AA40"/>
  <sheetViews>
    <sheetView showGridLines="0" zoomScale="90" zoomScaleNormal="90" workbookViewId="0">
      <pane xSplit="4" ySplit="12" topLeftCell="E15"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4.140625" style="2" customWidth="1"/>
    <col min="3" max="3" width="2.7109375" style="2" customWidth="1"/>
    <col min="4" max="4" width="9.140625" style="2" customWidth="1"/>
    <col min="5" max="5" width="2.7109375" style="2" customWidth="1"/>
    <col min="6" max="6" width="10.7109375" style="2" customWidth="1"/>
    <col min="7" max="7" width="2.7109375" style="2" customWidth="1"/>
    <col min="8" max="8" width="3.5703125" style="2" customWidth="1"/>
    <col min="9" max="19" width="2.7109375" style="2" customWidth="1"/>
    <col min="20" max="24" width="10.7109375" style="2" customWidth="1"/>
    <col min="25" max="26" width="2.7109375" style="2" customWidth="1"/>
    <col min="27" max="27" width="58.42578125"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7" s="12" customFormat="1" ht="18" x14ac:dyDescent="0.2">
      <c r="B2" s="12" t="s">
        <v>275</v>
      </c>
    </row>
    <row r="4" spans="2:27" x14ac:dyDescent="0.2">
      <c r="B4" s="100" t="s">
        <v>22</v>
      </c>
      <c r="U4" s="34"/>
    </row>
    <row r="5" spans="2:27" x14ac:dyDescent="0.2">
      <c r="B5" s="2" t="s">
        <v>351</v>
      </c>
      <c r="F5" s="13"/>
    </row>
    <row r="6" spans="2:27" x14ac:dyDescent="0.2">
      <c r="F6" s="13"/>
    </row>
    <row r="7" spans="2:27" x14ac:dyDescent="0.2">
      <c r="B7" s="4" t="s">
        <v>136</v>
      </c>
      <c r="F7" s="13"/>
    </row>
    <row r="8" spans="2:27" x14ac:dyDescent="0.2">
      <c r="B8" s="2" t="s">
        <v>137</v>
      </c>
      <c r="F8" s="13"/>
    </row>
    <row r="9" spans="2:27" x14ac:dyDescent="0.2">
      <c r="F9" s="13"/>
    </row>
    <row r="10" spans="2:27" x14ac:dyDescent="0.2">
      <c r="F10" s="13"/>
    </row>
    <row r="11" spans="2:27" s="8" customFormat="1" x14ac:dyDescent="0.2">
      <c r="B11" s="8" t="s">
        <v>38</v>
      </c>
      <c r="D11" s="8" t="s">
        <v>20</v>
      </c>
      <c r="F11" s="8" t="s">
        <v>21</v>
      </c>
      <c r="T11" s="35">
        <v>2027</v>
      </c>
      <c r="U11" s="35">
        <v>2028</v>
      </c>
      <c r="V11" s="35">
        <v>2029</v>
      </c>
      <c r="W11" s="35">
        <v>2030</v>
      </c>
      <c r="X11" s="35">
        <v>2031</v>
      </c>
      <c r="AA11" s="8" t="s">
        <v>39</v>
      </c>
    </row>
    <row r="14" spans="2:27" s="8" customFormat="1" x14ac:dyDescent="0.2">
      <c r="B14" s="8" t="s">
        <v>302</v>
      </c>
    </row>
    <row r="15" spans="2:27" outlineLevel="1" x14ac:dyDescent="0.2"/>
    <row r="16" spans="2:27" outlineLevel="1" x14ac:dyDescent="0.2">
      <c r="B16" s="36" t="s">
        <v>69</v>
      </c>
    </row>
    <row r="17" spans="2:27" outlineLevel="1" x14ac:dyDescent="0.2">
      <c r="B17" s="30" t="s">
        <v>276</v>
      </c>
      <c r="D17" s="2" t="s">
        <v>79</v>
      </c>
      <c r="F17" s="38">
        <v>0.85919988367308398</v>
      </c>
      <c r="H17" s="13"/>
      <c r="AA17" s="30" t="s">
        <v>259</v>
      </c>
    </row>
    <row r="18" spans="2:27" outlineLevel="1" x14ac:dyDescent="0.2">
      <c r="B18" s="37" t="s">
        <v>71</v>
      </c>
      <c r="D18" s="2" t="s">
        <v>79</v>
      </c>
      <c r="F18" s="38">
        <v>0.25800000000000001</v>
      </c>
      <c r="H18" s="13"/>
      <c r="AA18" s="30" t="s">
        <v>273</v>
      </c>
    </row>
    <row r="19" spans="2:27" outlineLevel="1" x14ac:dyDescent="0.2">
      <c r="B19" s="39" t="s">
        <v>73</v>
      </c>
      <c r="D19" s="2" t="s">
        <v>79</v>
      </c>
      <c r="F19" s="38">
        <v>5.1999999999999998E-2</v>
      </c>
      <c r="AA19" s="30" t="s">
        <v>263</v>
      </c>
    </row>
    <row r="20" spans="2:27" outlineLevel="1" x14ac:dyDescent="0.2">
      <c r="B20" s="2" t="s">
        <v>83</v>
      </c>
      <c r="F20" s="45">
        <v>0.35913752509968999</v>
      </c>
      <c r="H20" s="13"/>
      <c r="AA20" s="30" t="s">
        <v>259</v>
      </c>
    </row>
    <row r="21" spans="2:27" outlineLevel="1" x14ac:dyDescent="0.2">
      <c r="B21" s="66" t="s">
        <v>80</v>
      </c>
      <c r="D21" s="2" t="s">
        <v>79</v>
      </c>
      <c r="F21" s="38">
        <v>1.5E-3</v>
      </c>
      <c r="AA21" s="30" t="s">
        <v>273</v>
      </c>
    </row>
    <row r="22" spans="2:27" outlineLevel="1" x14ac:dyDescent="0.2">
      <c r="B22" s="41"/>
      <c r="AA22" s="30"/>
    </row>
    <row r="23" spans="2:27" outlineLevel="1" x14ac:dyDescent="0.2">
      <c r="B23" s="40"/>
      <c r="AA23" s="30"/>
    </row>
    <row r="24" spans="2:27" ht="12" customHeight="1" x14ac:dyDescent="0.2"/>
    <row r="25" spans="2:27" s="8" customFormat="1" x14ac:dyDescent="0.2">
      <c r="B25" s="8" t="s">
        <v>299</v>
      </c>
    </row>
    <row r="26" spans="2:27" outlineLevel="1" x14ac:dyDescent="0.2"/>
    <row r="27" spans="2:27" outlineLevel="1" x14ac:dyDescent="0.2">
      <c r="B27" s="36" t="s">
        <v>69</v>
      </c>
    </row>
    <row r="28" spans="2:27" outlineLevel="1" x14ac:dyDescent="0.2">
      <c r="B28" s="30" t="s">
        <v>276</v>
      </c>
      <c r="D28" s="2" t="s">
        <v>79</v>
      </c>
      <c r="F28" s="38">
        <v>0.85919988367308398</v>
      </c>
      <c r="H28" s="13"/>
      <c r="AA28" s="30" t="s">
        <v>259</v>
      </c>
    </row>
    <row r="29" spans="2:27" outlineLevel="1" x14ac:dyDescent="0.2">
      <c r="B29" s="37" t="s">
        <v>71</v>
      </c>
      <c r="D29" s="2" t="s">
        <v>79</v>
      </c>
      <c r="F29" s="38">
        <v>0.25800000000000001</v>
      </c>
      <c r="H29" s="13"/>
      <c r="AA29" s="30" t="s">
        <v>273</v>
      </c>
    </row>
    <row r="30" spans="2:27" outlineLevel="1" x14ac:dyDescent="0.2">
      <c r="B30" s="39" t="s">
        <v>73</v>
      </c>
      <c r="D30" s="2" t="s">
        <v>79</v>
      </c>
      <c r="F30" s="38">
        <v>5.1999999999999998E-2</v>
      </c>
      <c r="AA30" s="30" t="s">
        <v>263</v>
      </c>
    </row>
    <row r="31" spans="2:27" outlineLevel="1" x14ac:dyDescent="0.2">
      <c r="B31" s="2" t="s">
        <v>83</v>
      </c>
      <c r="F31" s="45">
        <v>0.35913752509968999</v>
      </c>
      <c r="H31" s="13"/>
      <c r="AA31" s="30" t="s">
        <v>259</v>
      </c>
    </row>
    <row r="32" spans="2:27" outlineLevel="1" x14ac:dyDescent="0.2">
      <c r="B32" s="2" t="s">
        <v>274</v>
      </c>
      <c r="F32" s="45">
        <v>0.13717990617870959</v>
      </c>
      <c r="H32" s="13"/>
      <c r="AA32" s="30" t="s">
        <v>259</v>
      </c>
    </row>
    <row r="33" spans="1:27" outlineLevel="1" x14ac:dyDescent="0.2">
      <c r="A33" s="74"/>
      <c r="B33" s="66" t="s">
        <v>80</v>
      </c>
      <c r="D33" s="2" t="s">
        <v>79</v>
      </c>
      <c r="F33" s="38">
        <v>1.5E-3</v>
      </c>
      <c r="M33" s="82"/>
      <c r="N33" s="82"/>
      <c r="O33" s="74"/>
      <c r="P33" s="74"/>
      <c r="Q33" s="74"/>
      <c r="R33" s="74"/>
      <c r="S33" s="74"/>
      <c r="T33" s="74"/>
      <c r="U33" s="74"/>
      <c r="V33" s="74"/>
      <c r="W33" s="74"/>
      <c r="AA33" s="30" t="s">
        <v>273</v>
      </c>
    </row>
    <row r="34" spans="1:27" outlineLevel="1" x14ac:dyDescent="0.2">
      <c r="B34" s="41"/>
    </row>
    <row r="37" spans="1:27" outlineLevel="1" x14ac:dyDescent="0.2">
      <c r="B37" s="41"/>
      <c r="AA37" s="13"/>
    </row>
    <row r="40" spans="1:27" x14ac:dyDescent="0.2">
      <c r="B40" s="21" t="s">
        <v>61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6C77-1A77-4F0C-A54A-427F68BF6C2E}">
  <sheetPr>
    <tabColor rgb="FFE1FFE1"/>
  </sheetPr>
  <dimension ref="A2:AC40"/>
  <sheetViews>
    <sheetView showGridLines="0" zoomScale="90" zoomScaleNormal="90" workbookViewId="0">
      <pane xSplit="4" ySplit="17" topLeftCell="E24"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3.5703125" style="2" customWidth="1"/>
    <col min="3" max="3" width="2.7109375" style="2" customWidth="1"/>
    <col min="4" max="4" width="9.7109375" style="2" customWidth="1"/>
    <col min="5" max="5" width="2.7109375" style="2" customWidth="1"/>
    <col min="6" max="6" width="10.7109375" style="2" customWidth="1"/>
    <col min="7" max="9" width="2.7109375" style="2" customWidth="1"/>
    <col min="10" max="24" width="10.7109375" style="2" customWidth="1"/>
    <col min="25" max="26" width="2.7109375" style="2" customWidth="1"/>
    <col min="27" max="27" width="64"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9" s="12" customFormat="1" ht="18" x14ac:dyDescent="0.2">
      <c r="B2" s="12" t="s">
        <v>91</v>
      </c>
    </row>
    <row r="4" spans="2:29" x14ac:dyDescent="0.2">
      <c r="B4" s="20" t="s">
        <v>22</v>
      </c>
      <c r="O4" s="34"/>
    </row>
    <row r="5" spans="2:29" x14ac:dyDescent="0.2">
      <c r="B5" s="74" t="s">
        <v>182</v>
      </c>
      <c r="F5" s="13"/>
    </row>
    <row r="6" spans="2:29" x14ac:dyDescent="0.2">
      <c r="B6" s="74" t="s">
        <v>277</v>
      </c>
      <c r="F6" s="13"/>
    </row>
    <row r="7" spans="2:29" x14ac:dyDescent="0.2">
      <c r="B7" s="4"/>
      <c r="F7" s="13"/>
    </row>
    <row r="8" spans="2:29" x14ac:dyDescent="0.2">
      <c r="B8" s="4" t="s">
        <v>23</v>
      </c>
      <c r="F8" s="13"/>
    </row>
    <row r="9" spans="2:29" x14ac:dyDescent="0.2">
      <c r="B9" s="2" t="s">
        <v>331</v>
      </c>
      <c r="F9" s="13"/>
    </row>
    <row r="10" spans="2:29" x14ac:dyDescent="0.2">
      <c r="B10" s="2" t="s">
        <v>332</v>
      </c>
      <c r="F10" s="13"/>
    </row>
    <row r="11" spans="2:29" x14ac:dyDescent="0.2">
      <c r="B11" s="2" t="s">
        <v>329</v>
      </c>
      <c r="F11" s="13"/>
    </row>
    <row r="12" spans="2:29" x14ac:dyDescent="0.2">
      <c r="B12" s="2" t="s">
        <v>330</v>
      </c>
      <c r="F12" s="13"/>
    </row>
    <row r="13" spans="2:29" x14ac:dyDescent="0.2">
      <c r="B13" s="2" t="s">
        <v>129</v>
      </c>
      <c r="F13" s="13"/>
    </row>
    <row r="14" spans="2:29" x14ac:dyDescent="0.2">
      <c r="F14" s="13"/>
    </row>
    <row r="15" spans="2:29" x14ac:dyDescent="0.2">
      <c r="F15" s="13"/>
      <c r="J15" s="13"/>
    </row>
    <row r="16" spans="2:29" s="8" customFormat="1" x14ac:dyDescent="0.2">
      <c r="B16" s="8" t="s">
        <v>38</v>
      </c>
      <c r="D16" s="58" t="s">
        <v>20</v>
      </c>
      <c r="F16" s="58" t="s">
        <v>21</v>
      </c>
      <c r="J16" s="35">
        <v>2017</v>
      </c>
      <c r="K16" s="35">
        <v>2018</v>
      </c>
      <c r="L16" s="35">
        <v>2019</v>
      </c>
      <c r="M16" s="35">
        <v>2020</v>
      </c>
      <c r="N16" s="35">
        <v>2021</v>
      </c>
      <c r="O16" s="35">
        <v>2022</v>
      </c>
      <c r="P16" s="35">
        <v>2023</v>
      </c>
      <c r="Q16" s="35">
        <v>2024</v>
      </c>
      <c r="R16" s="35">
        <v>2025</v>
      </c>
      <c r="S16" s="35">
        <v>2026</v>
      </c>
      <c r="T16" s="35">
        <v>2027</v>
      </c>
      <c r="U16" s="35">
        <v>2028</v>
      </c>
      <c r="V16" s="35">
        <v>2029</v>
      </c>
      <c r="W16" s="35">
        <v>2030</v>
      </c>
      <c r="X16" s="35">
        <v>2031</v>
      </c>
      <c r="AA16" s="8" t="s">
        <v>39</v>
      </c>
      <c r="AC16" s="8" t="s">
        <v>40</v>
      </c>
    </row>
    <row r="19" spans="1:29" s="8" customFormat="1" x14ac:dyDescent="0.2">
      <c r="B19" s="8" t="s">
        <v>74</v>
      </c>
    </row>
    <row r="20" spans="1:29" outlineLevel="1" x14ac:dyDescent="0.2"/>
    <row r="21" spans="1:29" outlineLevel="1" x14ac:dyDescent="0.2">
      <c r="B21" s="1" t="s">
        <v>181</v>
      </c>
    </row>
    <row r="22" spans="1:29" outlineLevel="1" x14ac:dyDescent="0.2">
      <c r="B22" s="39" t="s">
        <v>215</v>
      </c>
      <c r="D22" s="2" t="s">
        <v>79</v>
      </c>
      <c r="J22" s="31"/>
      <c r="K22" s="31"/>
      <c r="L22" s="31"/>
      <c r="M22" s="31"/>
      <c r="N22" s="77"/>
      <c r="O22" s="203">
        <v>1.5884846153846201E-2</v>
      </c>
      <c r="P22" s="38">
        <v>2.8793846153846201E-2</v>
      </c>
      <c r="Q22" s="38">
        <v>2.7760617759999998E-2</v>
      </c>
      <c r="R22" s="59"/>
      <c r="S22" s="59"/>
      <c r="T22" s="59"/>
      <c r="U22" s="59"/>
      <c r="V22" s="59"/>
      <c r="W22" s="59"/>
      <c r="X22" s="59"/>
      <c r="AA22" s="2" t="s">
        <v>288</v>
      </c>
      <c r="AC22" s="2" t="s">
        <v>218</v>
      </c>
    </row>
    <row r="23" spans="1:29" outlineLevel="1" x14ac:dyDescent="0.2">
      <c r="B23" s="2" t="s">
        <v>216</v>
      </c>
      <c r="D23" s="2" t="s">
        <v>79</v>
      </c>
      <c r="J23" s="31"/>
      <c r="K23" s="31"/>
      <c r="L23" s="31"/>
      <c r="M23" s="31"/>
      <c r="N23" s="77"/>
      <c r="O23" s="38">
        <v>1.2925538461538464E-2</v>
      </c>
      <c r="P23" s="38">
        <v>2.6117692307692293E-2</v>
      </c>
      <c r="Q23" s="38">
        <v>2.5687142857140001E-2</v>
      </c>
      <c r="R23" s="59"/>
      <c r="S23" s="59"/>
      <c r="T23" s="59"/>
      <c r="U23" s="59"/>
      <c r="V23" s="59"/>
      <c r="W23" s="59"/>
      <c r="X23" s="59"/>
      <c r="AA23" s="2" t="s">
        <v>93</v>
      </c>
      <c r="AC23" s="2" t="s">
        <v>93</v>
      </c>
    </row>
    <row r="24" spans="1:29" outlineLevel="1" x14ac:dyDescent="0.2">
      <c r="A24" s="74"/>
      <c r="P24" s="74"/>
      <c r="Q24" s="74"/>
      <c r="R24" s="74"/>
      <c r="S24" s="74"/>
      <c r="T24" s="74"/>
      <c r="U24" s="74"/>
      <c r="V24" s="74"/>
      <c r="W24" s="74"/>
      <c r="X24" s="74"/>
    </row>
    <row r="25" spans="1:29" outlineLevel="1" x14ac:dyDescent="0.2">
      <c r="B25" s="1" t="s">
        <v>138</v>
      </c>
    </row>
    <row r="26" spans="1:29" outlineLevel="1" x14ac:dyDescent="0.2">
      <c r="B26" s="39" t="s">
        <v>215</v>
      </c>
      <c r="D26" s="2" t="s">
        <v>79</v>
      </c>
      <c r="F26" s="82"/>
      <c r="J26" s="78"/>
      <c r="K26" s="78"/>
      <c r="L26" s="78"/>
      <c r="M26" s="78"/>
      <c r="N26" s="77"/>
      <c r="O26" s="77"/>
      <c r="P26" s="77"/>
      <c r="Q26" s="77"/>
      <c r="R26" s="203">
        <v>2.8029999999999999E-2</v>
      </c>
      <c r="S26" s="203">
        <v>2.8029999999999999E-2</v>
      </c>
      <c r="T26" s="203">
        <v>2.8029999999999999E-2</v>
      </c>
      <c r="U26" s="203">
        <v>2.8029999999999999E-2</v>
      </c>
      <c r="V26" s="203">
        <v>2.8029999999999999E-2</v>
      </c>
      <c r="W26" s="203">
        <v>2.8029999999999999E-2</v>
      </c>
      <c r="X26" s="203">
        <v>2.8029999999999999E-2</v>
      </c>
      <c r="AA26" s="2" t="s">
        <v>217</v>
      </c>
      <c r="AC26" s="2" t="s">
        <v>219</v>
      </c>
    </row>
    <row r="27" spans="1:29" outlineLevel="1" x14ac:dyDescent="0.2">
      <c r="B27" s="2" t="s">
        <v>216</v>
      </c>
      <c r="D27" s="2" t="s">
        <v>79</v>
      </c>
      <c r="F27" s="82"/>
      <c r="J27" s="78"/>
      <c r="K27" s="78"/>
      <c r="L27" s="78"/>
      <c r="M27" s="78"/>
      <c r="N27" s="77"/>
      <c r="O27" s="77"/>
      <c r="P27" s="77"/>
      <c r="Q27" s="77"/>
      <c r="R27" s="203">
        <v>2.572E-2</v>
      </c>
      <c r="S27" s="203">
        <v>2.572E-2</v>
      </c>
      <c r="T27" s="203">
        <v>2.572E-2</v>
      </c>
      <c r="U27" s="203">
        <v>2.572E-2</v>
      </c>
      <c r="V27" s="203">
        <v>2.572E-2</v>
      </c>
      <c r="W27" s="203">
        <v>2.572E-2</v>
      </c>
      <c r="X27" s="203">
        <v>2.572E-2</v>
      </c>
      <c r="AA27" s="2" t="s">
        <v>93</v>
      </c>
      <c r="AC27" s="2" t="s">
        <v>93</v>
      </c>
    </row>
    <row r="28" spans="1:29" outlineLevel="1" x14ac:dyDescent="0.2"/>
    <row r="29" spans="1:29" x14ac:dyDescent="0.2">
      <c r="B29" s="1"/>
    </row>
    <row r="31" spans="1:29" s="8" customFormat="1" x14ac:dyDescent="0.2">
      <c r="B31" s="8" t="s">
        <v>115</v>
      </c>
    </row>
    <row r="32" spans="1:29" outlineLevel="1" x14ac:dyDescent="0.2"/>
    <row r="33" spans="1:29" outlineLevel="1" x14ac:dyDescent="0.2">
      <c r="A33" s="74"/>
      <c r="B33" s="20" t="s">
        <v>116</v>
      </c>
      <c r="J33" s="74"/>
      <c r="K33" s="74"/>
      <c r="L33" s="74"/>
      <c r="M33" s="74"/>
      <c r="N33" s="74"/>
      <c r="O33" s="74"/>
      <c r="P33" s="74"/>
      <c r="Q33" s="74"/>
      <c r="R33" s="74"/>
      <c r="S33" s="74"/>
      <c r="T33" s="74"/>
    </row>
    <row r="34" spans="1:29" outlineLevel="1" x14ac:dyDescent="0.2">
      <c r="B34" s="2" t="s">
        <v>289</v>
      </c>
      <c r="D34" s="2" t="s">
        <v>79</v>
      </c>
      <c r="F34" s="13"/>
      <c r="I34" s="83"/>
      <c r="J34" s="38">
        <v>1.1915384615384616E-2</v>
      </c>
      <c r="K34" s="38">
        <v>1.3557088122605372E-2</v>
      </c>
      <c r="L34" s="38">
        <v>7.1501915708812244E-3</v>
      </c>
      <c r="M34" s="38">
        <v>4.9087786259541964E-3</v>
      </c>
      <c r="N34" s="38">
        <v>3.8812260536398467E-3</v>
      </c>
      <c r="O34" s="38">
        <v>2.5222007722007712E-2</v>
      </c>
      <c r="P34" s="204">
        <v>3.5460384615384609E-2</v>
      </c>
      <c r="Q34" s="38"/>
      <c r="R34" s="101"/>
      <c r="S34" s="101"/>
      <c r="T34" s="101"/>
      <c r="U34" s="101"/>
      <c r="V34" s="101"/>
      <c r="W34" s="101"/>
      <c r="X34" s="101"/>
      <c r="AA34" s="2" t="s">
        <v>291</v>
      </c>
      <c r="AC34" s="2" t="s">
        <v>139</v>
      </c>
    </row>
    <row r="35" spans="1:29" outlineLevel="1" x14ac:dyDescent="0.2">
      <c r="B35" s="2" t="s">
        <v>290</v>
      </c>
      <c r="F35" s="13"/>
      <c r="I35" s="83"/>
      <c r="J35" s="180"/>
      <c r="K35" s="180"/>
      <c r="L35" s="180"/>
      <c r="M35" s="180"/>
      <c r="N35" s="180"/>
      <c r="O35" s="180"/>
      <c r="P35" s="180"/>
      <c r="Q35" s="38">
        <v>3.3129472656249999E-2</v>
      </c>
      <c r="R35" s="79"/>
      <c r="S35" s="79"/>
      <c r="T35" s="79"/>
      <c r="U35" s="79"/>
      <c r="V35" s="79"/>
      <c r="W35" s="79"/>
      <c r="X35" s="79"/>
      <c r="AA35" s="2" t="s">
        <v>292</v>
      </c>
      <c r="AC35" s="2" t="s">
        <v>293</v>
      </c>
    </row>
    <row r="36" spans="1:29" outlineLevel="1" x14ac:dyDescent="0.2">
      <c r="B36" s="2" t="s">
        <v>189</v>
      </c>
      <c r="D36" s="2" t="s">
        <v>79</v>
      </c>
      <c r="F36" s="82"/>
      <c r="J36" s="70"/>
      <c r="K36" s="70"/>
      <c r="L36" s="70"/>
      <c r="M36" s="70"/>
      <c r="N36" s="70"/>
      <c r="O36" s="70"/>
      <c r="P36" s="70"/>
      <c r="Q36" s="70"/>
      <c r="R36" s="84">
        <v>3.4278999999999997E-2</v>
      </c>
      <c r="S36" s="84">
        <v>3.4278999999999997E-2</v>
      </c>
      <c r="T36" s="84">
        <v>3.4278999999999997E-2</v>
      </c>
      <c r="U36" s="84">
        <v>3.4278999999999997E-2</v>
      </c>
      <c r="V36" s="84">
        <v>3.4278999999999997E-2</v>
      </c>
      <c r="W36" s="84">
        <v>3.4278999999999997E-2</v>
      </c>
      <c r="X36" s="84">
        <v>3.4278999999999997E-2</v>
      </c>
      <c r="AA36" s="2" t="s">
        <v>217</v>
      </c>
      <c r="AC36" s="2" t="s">
        <v>119</v>
      </c>
    </row>
    <row r="37" spans="1:29" x14ac:dyDescent="0.2">
      <c r="R37" s="13"/>
    </row>
    <row r="40" spans="1:29" x14ac:dyDescent="0.2">
      <c r="B40" s="21" t="s">
        <v>61</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D4215-518C-46BF-A0D8-F663745FE31E}">
  <sheetPr>
    <tabColor rgb="FFE1FFE1"/>
  </sheetPr>
  <dimension ref="A1:GN369"/>
  <sheetViews>
    <sheetView workbookViewId="0"/>
  </sheetViews>
  <sheetFormatPr defaultColWidth="9.140625" defaultRowHeight="12.75" x14ac:dyDescent="0.2"/>
  <cols>
    <col min="1" max="1" width="2.7109375" style="2" customWidth="1"/>
    <col min="2" max="2" width="63.5703125" style="2" customWidth="1"/>
    <col min="3" max="3" width="2.7109375" style="2" customWidth="1"/>
    <col min="4" max="4" width="9.7109375" style="2" customWidth="1"/>
    <col min="5" max="5" width="2.7109375" style="2" customWidth="1"/>
    <col min="6" max="6" width="10.7109375" style="2" customWidth="1"/>
    <col min="7" max="8" width="2.7109375" style="2" customWidth="1"/>
    <col min="9" max="17" width="18.140625" style="2" bestFit="1" customWidth="1"/>
    <col min="18" max="23" width="19.140625" style="2" bestFit="1" customWidth="1"/>
    <col min="24" max="25" width="2.7109375" style="2" customWidth="1"/>
    <col min="26" max="26" width="64" style="2" customWidth="1"/>
    <col min="27" max="27" width="2.7109375" style="2" customWidth="1"/>
    <col min="28" max="28" width="30.7109375" style="2" customWidth="1"/>
    <col min="29" max="29" width="2.7109375" style="2" customWidth="1"/>
    <col min="30" max="44" width="13.7109375" style="2" customWidth="1"/>
    <col min="45" max="16384" width="9.140625" style="2"/>
  </cols>
  <sheetData>
    <row r="1" spans="1:32" s="163" customFormat="1" x14ac:dyDescent="0.2">
      <c r="B1" s="74"/>
    </row>
    <row r="2" spans="1:32" s="12" customFormat="1" ht="18" x14ac:dyDescent="0.2">
      <c r="B2" s="12" t="s">
        <v>140</v>
      </c>
    </row>
    <row r="3" spans="1:32" s="163" customFormat="1" x14ac:dyDescent="0.2"/>
    <row r="4" spans="1:32" s="163" customFormat="1" x14ac:dyDescent="0.2">
      <c r="B4" s="164" t="s">
        <v>22</v>
      </c>
      <c r="N4" s="165"/>
    </row>
    <row r="5" spans="1:32" s="163" customFormat="1" x14ac:dyDescent="0.2">
      <c r="B5" s="163" t="s">
        <v>211</v>
      </c>
      <c r="F5" s="166"/>
    </row>
    <row r="6" spans="1:32" s="163" customFormat="1" x14ac:dyDescent="0.2">
      <c r="A6" s="74"/>
      <c r="B6" s="163" t="s">
        <v>248</v>
      </c>
      <c r="F6" s="166"/>
    </row>
    <row r="7" spans="1:32" s="163" customFormat="1" x14ac:dyDescent="0.2">
      <c r="B7" s="163" t="s">
        <v>220</v>
      </c>
      <c r="F7" s="166"/>
    </row>
    <row r="8" spans="1:32" s="163" customFormat="1" x14ac:dyDescent="0.2">
      <c r="B8" s="167"/>
      <c r="F8" s="166"/>
    </row>
    <row r="9" spans="1:32" s="163" customFormat="1" x14ac:dyDescent="0.2">
      <c r="B9" s="167" t="s">
        <v>23</v>
      </c>
      <c r="F9" s="166"/>
    </row>
    <row r="10" spans="1:32" s="163" customFormat="1" x14ac:dyDescent="0.2">
      <c r="B10" s="168" t="s">
        <v>210</v>
      </c>
      <c r="F10" s="166"/>
    </row>
    <row r="11" spans="1:32" s="163" customFormat="1" x14ac:dyDescent="0.2">
      <c r="B11" s="163" t="s">
        <v>209</v>
      </c>
      <c r="F11" s="166"/>
      <c r="I11" s="192"/>
      <c r="J11" s="192"/>
      <c r="K11" s="192"/>
      <c r="L11" s="192"/>
      <c r="M11" s="192"/>
      <c r="N11" s="192"/>
      <c r="O11" s="192"/>
      <c r="P11" s="192"/>
      <c r="Q11" s="192"/>
      <c r="R11" s="192"/>
      <c r="S11" s="192"/>
      <c r="T11" s="192"/>
      <c r="U11" s="192"/>
      <c r="V11" s="192"/>
      <c r="W11" s="192"/>
      <c r="X11" s="206"/>
      <c r="Y11" s="206"/>
      <c r="Z11" s="206"/>
      <c r="AA11" s="206"/>
      <c r="AB11" s="206"/>
      <c r="AC11" s="206"/>
      <c r="AD11" s="206"/>
      <c r="AE11" s="206"/>
      <c r="AF11" s="206"/>
    </row>
    <row r="12" spans="1:32" s="163" customFormat="1" x14ac:dyDescent="0.2">
      <c r="F12" s="166"/>
    </row>
    <row r="13" spans="1:32" s="163" customFormat="1" x14ac:dyDescent="0.2">
      <c r="F13" s="166"/>
    </row>
    <row r="14" spans="1:32" s="8" customFormat="1" x14ac:dyDescent="0.2">
      <c r="B14" s="8" t="s">
        <v>38</v>
      </c>
      <c r="D14" s="58" t="s">
        <v>20</v>
      </c>
      <c r="F14" s="58" t="s">
        <v>21</v>
      </c>
      <c r="I14" s="181">
        <v>2017</v>
      </c>
      <c r="J14" s="181">
        <v>2018</v>
      </c>
      <c r="K14" s="181">
        <v>2019</v>
      </c>
      <c r="L14" s="181">
        <v>2020</v>
      </c>
      <c r="M14" s="181">
        <v>2021</v>
      </c>
      <c r="N14" s="181">
        <v>2022</v>
      </c>
      <c r="O14" s="181">
        <v>2023</v>
      </c>
      <c r="P14" s="181">
        <v>2024</v>
      </c>
      <c r="Q14" s="35">
        <v>2025</v>
      </c>
      <c r="R14" s="35">
        <v>2026</v>
      </c>
      <c r="S14" s="35">
        <v>2027</v>
      </c>
      <c r="T14" s="35">
        <v>2028</v>
      </c>
      <c r="U14" s="35">
        <v>2029</v>
      </c>
      <c r="V14" s="35">
        <v>2030</v>
      </c>
      <c r="W14" s="35">
        <v>2031</v>
      </c>
      <c r="Z14" s="8" t="s">
        <v>39</v>
      </c>
      <c r="AB14" s="8" t="s">
        <v>40</v>
      </c>
    </row>
    <row r="15" spans="1:32" s="163" customFormat="1" x14ac:dyDescent="0.2"/>
    <row r="16" spans="1:32" s="163" customFormat="1" x14ac:dyDescent="0.2">
      <c r="A16" s="74"/>
      <c r="B16" s="169" t="s">
        <v>143</v>
      </c>
    </row>
    <row r="17" spans="1:196" x14ac:dyDescent="0.2">
      <c r="A17" s="74"/>
      <c r="B17" s="168" t="s">
        <v>300</v>
      </c>
      <c r="C17" s="163"/>
      <c r="D17" s="163" t="s">
        <v>142</v>
      </c>
      <c r="E17" s="163"/>
      <c r="F17" s="166"/>
      <c r="G17" s="163"/>
      <c r="H17" s="163"/>
      <c r="I17" s="199">
        <v>3216790743.9073353</v>
      </c>
      <c r="J17" s="199">
        <v>3523945878.5518427</v>
      </c>
      <c r="K17" s="199">
        <v>4386028136.6457167</v>
      </c>
      <c r="L17" s="199">
        <v>4680562141.8744202</v>
      </c>
      <c r="M17" s="199">
        <v>4756456444.5607185</v>
      </c>
      <c r="N17" s="199">
        <v>4914792722.574358</v>
      </c>
      <c r="O17" s="199">
        <v>6054899362.7745733</v>
      </c>
      <c r="P17" s="199">
        <v>6580089437.6287861</v>
      </c>
      <c r="Q17" s="182"/>
      <c r="R17" s="182"/>
      <c r="S17" s="182"/>
      <c r="T17" s="182"/>
      <c r="U17" s="182"/>
      <c r="V17" s="182"/>
      <c r="W17" s="182"/>
      <c r="X17" s="163"/>
      <c r="Y17" s="163"/>
      <c r="Z17" s="163" t="s">
        <v>298</v>
      </c>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row>
    <row r="18" spans="1:196" x14ac:dyDescent="0.2">
      <c r="A18" s="74"/>
      <c r="B18" s="163" t="s">
        <v>299</v>
      </c>
      <c r="C18" s="163"/>
      <c r="D18" s="163" t="s">
        <v>142</v>
      </c>
      <c r="E18" s="163"/>
      <c r="F18" s="166"/>
      <c r="G18" s="163"/>
      <c r="H18" s="163"/>
      <c r="I18" s="199">
        <v>0</v>
      </c>
      <c r="J18" s="199">
        <v>1734491.625</v>
      </c>
      <c r="K18" s="199">
        <v>472554010.9292959</v>
      </c>
      <c r="L18" s="199">
        <v>963112896.52742922</v>
      </c>
      <c r="M18" s="199">
        <v>964154960.80112982</v>
      </c>
      <c r="N18" s="199">
        <v>1618311432.6748726</v>
      </c>
      <c r="O18" s="199">
        <v>2440473093.354919</v>
      </c>
      <c r="P18" s="199">
        <v>2226546983.9674506</v>
      </c>
      <c r="Q18" s="182"/>
      <c r="R18" s="182"/>
      <c r="S18" s="182"/>
      <c r="T18" s="182"/>
      <c r="U18" s="182"/>
      <c r="V18" s="182"/>
      <c r="W18" s="182"/>
      <c r="X18" s="163"/>
      <c r="Y18" s="163"/>
      <c r="Z18" s="163" t="s">
        <v>298</v>
      </c>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row>
    <row r="19" spans="1:196" x14ac:dyDescent="0.2">
      <c r="A19" s="74"/>
      <c r="B19" s="163" t="s">
        <v>167</v>
      </c>
      <c r="C19" s="163"/>
      <c r="D19" s="163" t="s">
        <v>142</v>
      </c>
      <c r="E19" s="163"/>
      <c r="F19" s="166"/>
      <c r="G19" s="163"/>
      <c r="H19" s="163"/>
      <c r="I19" s="199">
        <v>61201114.351334147</v>
      </c>
      <c r="J19" s="199">
        <v>59523325.490215674</v>
      </c>
      <c r="K19" s="199">
        <v>58831621.372691423</v>
      </c>
      <c r="L19" s="199">
        <v>58126605.948227257</v>
      </c>
      <c r="M19" s="199">
        <v>56535523.91947642</v>
      </c>
      <c r="N19" s="199">
        <v>56170740.234104216</v>
      </c>
      <c r="O19" s="199">
        <v>58064089.922940396</v>
      </c>
      <c r="P19" s="199">
        <v>68090647.313233346</v>
      </c>
      <c r="Q19" s="182"/>
      <c r="R19" s="182"/>
      <c r="S19" s="182"/>
      <c r="T19" s="182"/>
      <c r="U19" s="182"/>
      <c r="V19" s="182"/>
      <c r="W19" s="182"/>
      <c r="X19" s="163"/>
      <c r="Y19" s="163"/>
      <c r="Z19" s="163" t="s">
        <v>268</v>
      </c>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row>
    <row r="20" spans="1:196" x14ac:dyDescent="0.2">
      <c r="A20" s="74"/>
      <c r="B20" s="163" t="s">
        <v>168</v>
      </c>
      <c r="C20" s="163"/>
      <c r="D20" s="163" t="s">
        <v>142</v>
      </c>
      <c r="E20" s="163"/>
      <c r="F20" s="166"/>
      <c r="G20" s="163"/>
      <c r="H20" s="163"/>
      <c r="I20" s="199">
        <v>3816036030.2411447</v>
      </c>
      <c r="J20" s="199">
        <v>3872488947.2648516</v>
      </c>
      <c r="K20" s="199">
        <v>4001722116.7506857</v>
      </c>
      <c r="L20" s="199">
        <v>4204969951.1475859</v>
      </c>
      <c r="M20" s="199">
        <v>4322087935.2059937</v>
      </c>
      <c r="N20" s="199">
        <v>4492893012.1031961</v>
      </c>
      <c r="O20" s="199">
        <v>4859109324.2551498</v>
      </c>
      <c r="P20" s="199">
        <v>5263305606.4274158</v>
      </c>
      <c r="Q20" s="182"/>
      <c r="R20" s="182"/>
      <c r="S20" s="182"/>
      <c r="T20" s="182"/>
      <c r="U20" s="182"/>
      <c r="V20" s="182"/>
      <c r="W20" s="182"/>
      <c r="X20" s="163"/>
      <c r="Y20" s="163"/>
      <c r="Z20" s="163" t="s">
        <v>268</v>
      </c>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row>
    <row r="21" spans="1:196" x14ac:dyDescent="0.2">
      <c r="A21" s="74"/>
      <c r="B21" s="163" t="s">
        <v>169</v>
      </c>
      <c r="C21" s="163"/>
      <c r="D21" s="163" t="s">
        <v>142</v>
      </c>
      <c r="E21" s="163"/>
      <c r="F21" s="166"/>
      <c r="G21" s="163"/>
      <c r="H21" s="163"/>
      <c r="I21" s="199">
        <v>4206339756.893352</v>
      </c>
      <c r="J21" s="199">
        <v>4392558348.856945</v>
      </c>
      <c r="K21" s="199">
        <v>4631637611.1041307</v>
      </c>
      <c r="L21" s="199">
        <v>4981155070.4460382</v>
      </c>
      <c r="M21" s="199">
        <v>5238072315.9618559</v>
      </c>
      <c r="N21" s="199">
        <v>5643253344.8970203</v>
      </c>
      <c r="O21" s="199">
        <v>6183910918.9736729</v>
      </c>
      <c r="P21" s="199">
        <v>6886035977.7930431</v>
      </c>
      <c r="Q21" s="182"/>
      <c r="R21" s="182"/>
      <c r="S21" s="182"/>
      <c r="T21" s="182"/>
      <c r="U21" s="182"/>
      <c r="V21" s="182"/>
      <c r="W21" s="182"/>
      <c r="X21" s="163"/>
      <c r="Y21" s="163"/>
      <c r="Z21" s="163" t="s">
        <v>268</v>
      </c>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row>
    <row r="22" spans="1:196" x14ac:dyDescent="0.2">
      <c r="A22" s="74"/>
      <c r="B22" s="163" t="s">
        <v>170</v>
      </c>
      <c r="C22" s="163"/>
      <c r="D22" s="163" t="s">
        <v>142</v>
      </c>
      <c r="E22" s="163"/>
      <c r="F22" s="166"/>
      <c r="G22" s="163"/>
      <c r="H22" s="163"/>
      <c r="I22" s="199">
        <v>32609350.760469563</v>
      </c>
      <c r="J22" s="199">
        <v>30952417.930770628</v>
      </c>
      <c r="K22" s="199">
        <v>31165219.958033599</v>
      </c>
      <c r="L22" s="199">
        <v>34383308.263175763</v>
      </c>
      <c r="M22" s="199">
        <v>36805897.837221555</v>
      </c>
      <c r="N22" s="199">
        <v>38479449.241176091</v>
      </c>
      <c r="O22" s="199">
        <v>40426147.08856447</v>
      </c>
      <c r="P22" s="199">
        <v>43083609.223635212</v>
      </c>
      <c r="Q22" s="182"/>
      <c r="R22" s="182"/>
      <c r="S22" s="182"/>
      <c r="T22" s="182"/>
      <c r="U22" s="182"/>
      <c r="V22" s="182"/>
      <c r="W22" s="182"/>
      <c r="X22" s="163"/>
      <c r="Y22" s="163"/>
      <c r="Z22" s="163" t="s">
        <v>268</v>
      </c>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row>
    <row r="23" spans="1:196" x14ac:dyDescent="0.2">
      <c r="A23" s="74"/>
      <c r="B23" s="163" t="s">
        <v>171</v>
      </c>
      <c r="C23" s="163"/>
      <c r="D23" s="163" t="s">
        <v>142</v>
      </c>
      <c r="E23" s="163"/>
      <c r="F23" s="166"/>
      <c r="G23" s="163"/>
      <c r="H23" s="163"/>
      <c r="I23" s="199">
        <v>3147081385.8288431</v>
      </c>
      <c r="J23" s="199">
        <v>3212442074.0699801</v>
      </c>
      <c r="K23" s="199">
        <v>3330010595.5347357</v>
      </c>
      <c r="L23" s="199">
        <v>3486043466.9143929</v>
      </c>
      <c r="M23" s="199">
        <v>4006176096.018537</v>
      </c>
      <c r="N23" s="199">
        <v>4163038439.8621588</v>
      </c>
      <c r="O23" s="199">
        <v>4432471953.5468626</v>
      </c>
      <c r="P23" s="199">
        <v>4708087417.1400938</v>
      </c>
      <c r="Q23" s="182"/>
      <c r="R23" s="182"/>
      <c r="S23" s="182"/>
      <c r="T23" s="182"/>
      <c r="U23" s="182"/>
      <c r="V23" s="182"/>
      <c r="W23" s="182"/>
      <c r="X23" s="163"/>
      <c r="Y23" s="163"/>
      <c r="Z23" s="163" t="s">
        <v>268</v>
      </c>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row>
    <row r="24" spans="1:196" x14ac:dyDescent="0.2">
      <c r="A24" s="74"/>
      <c r="B24" s="163" t="s">
        <v>172</v>
      </c>
      <c r="C24" s="163"/>
      <c r="D24" s="163" t="s">
        <v>142</v>
      </c>
      <c r="E24" s="163"/>
      <c r="F24" s="166"/>
      <c r="G24" s="163"/>
      <c r="H24" s="163"/>
      <c r="I24" s="199">
        <v>247376985.14209861</v>
      </c>
      <c r="J24" s="199">
        <v>247537211.48005185</v>
      </c>
      <c r="K24" s="199">
        <v>250371891.36547279</v>
      </c>
      <c r="L24" s="199">
        <v>251548672.05141035</v>
      </c>
      <c r="M24" s="199">
        <v>247764056.61349103</v>
      </c>
      <c r="N24" s="199">
        <v>246409319.52908033</v>
      </c>
      <c r="O24" s="199">
        <v>246405479.89350191</v>
      </c>
      <c r="P24" s="199">
        <v>257019451.12910587</v>
      </c>
      <c r="Q24" s="182"/>
      <c r="R24" s="182"/>
      <c r="S24" s="182"/>
      <c r="T24" s="182"/>
      <c r="U24" s="182"/>
      <c r="V24" s="182"/>
      <c r="W24" s="182"/>
      <c r="X24" s="163"/>
      <c r="Y24" s="163"/>
      <c r="Z24" s="163" t="s">
        <v>268</v>
      </c>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row>
    <row r="25" spans="1:196" s="163" customFormat="1" x14ac:dyDescent="0.2">
      <c r="A25" s="74"/>
    </row>
    <row r="26" spans="1:196" s="163" customFormat="1" x14ac:dyDescent="0.2">
      <c r="A26" s="74"/>
      <c r="B26" s="169" t="s">
        <v>347</v>
      </c>
      <c r="Q26" s="166"/>
      <c r="S26" s="166"/>
    </row>
    <row r="27" spans="1:196" x14ac:dyDescent="0.2">
      <c r="A27" s="74"/>
      <c r="B27" s="168" t="s">
        <v>131</v>
      </c>
      <c r="C27" s="163"/>
      <c r="D27" s="163" t="s">
        <v>142</v>
      </c>
      <c r="E27" s="163"/>
      <c r="F27" s="166"/>
      <c r="G27" s="163"/>
      <c r="H27" s="163"/>
      <c r="I27" s="70"/>
      <c r="J27" s="70"/>
      <c r="K27" s="70"/>
      <c r="L27" s="70"/>
      <c r="M27" s="70"/>
      <c r="N27" s="70"/>
      <c r="O27" s="70"/>
      <c r="P27" s="70"/>
      <c r="Q27" s="25">
        <v>8931696684.7945061</v>
      </c>
      <c r="R27" s="25">
        <v>11818148017.650373</v>
      </c>
      <c r="S27" s="25">
        <v>14337382627.865705</v>
      </c>
      <c r="T27" s="25">
        <v>17139757819.610344</v>
      </c>
      <c r="U27" s="25">
        <v>18982647230.467907</v>
      </c>
      <c r="V27" s="25">
        <v>19928767285.234673</v>
      </c>
      <c r="W27" s="25">
        <v>21178507481.045151</v>
      </c>
      <c r="X27" s="163"/>
      <c r="Y27" s="163"/>
      <c r="Z27" s="163" t="s">
        <v>298</v>
      </c>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row>
    <row r="28" spans="1:196" x14ac:dyDescent="0.2">
      <c r="A28" s="74"/>
      <c r="B28" s="163" t="s">
        <v>132</v>
      </c>
      <c r="C28" s="163"/>
      <c r="D28" s="163" t="s">
        <v>142</v>
      </c>
      <c r="E28" s="163"/>
      <c r="F28" s="166"/>
      <c r="G28" s="163"/>
      <c r="H28" s="163"/>
      <c r="I28" s="70"/>
      <c r="J28" s="70"/>
      <c r="K28" s="70"/>
      <c r="L28" s="70"/>
      <c r="M28" s="70"/>
      <c r="N28" s="70"/>
      <c r="O28" s="70"/>
      <c r="P28" s="70"/>
      <c r="Q28" s="25">
        <v>5510141384.5311146</v>
      </c>
      <c r="R28" s="25">
        <v>10130631556.001284</v>
      </c>
      <c r="S28" s="25">
        <v>15207849976.265938</v>
      </c>
      <c r="T28" s="25">
        <v>20435173836.327457</v>
      </c>
      <c r="U28" s="25">
        <v>24184589433.681408</v>
      </c>
      <c r="V28" s="25">
        <v>26971081920.641403</v>
      </c>
      <c r="W28" s="25">
        <v>27995680765.415043</v>
      </c>
      <c r="X28" s="163"/>
      <c r="Y28" s="163"/>
      <c r="Z28" s="163" t="s">
        <v>298</v>
      </c>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row>
    <row r="29" spans="1:196" x14ac:dyDescent="0.2">
      <c r="A29" s="74"/>
      <c r="B29" s="163" t="s">
        <v>167</v>
      </c>
      <c r="C29" s="163"/>
      <c r="D29" s="163" t="s">
        <v>142</v>
      </c>
      <c r="E29" s="163"/>
      <c r="F29" s="166"/>
      <c r="G29" s="163"/>
      <c r="H29" s="163"/>
      <c r="I29" s="70"/>
      <c r="J29" s="70"/>
      <c r="K29" s="70"/>
      <c r="L29" s="70"/>
      <c r="M29" s="70"/>
      <c r="N29" s="70"/>
      <c r="O29" s="70"/>
      <c r="P29" s="70"/>
      <c r="Q29" s="199">
        <v>82176567.02744846</v>
      </c>
      <c r="R29" s="199">
        <v>96923830.871884972</v>
      </c>
      <c r="S29" s="207"/>
      <c r="T29" s="207"/>
      <c r="U29" s="207"/>
      <c r="V29" s="207"/>
      <c r="W29" s="207"/>
      <c r="X29" s="163"/>
      <c r="Y29" s="163"/>
      <c r="Z29" s="163" t="s">
        <v>268</v>
      </c>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c r="EM29" s="163"/>
      <c r="EN29" s="163"/>
      <c r="EO29" s="163"/>
      <c r="EP29" s="163"/>
      <c r="EQ29" s="163"/>
      <c r="ER29" s="163"/>
      <c r="ES29" s="163"/>
      <c r="ET29" s="163"/>
      <c r="EU29" s="163"/>
      <c r="EV29" s="163"/>
      <c r="EW29" s="163"/>
      <c r="EX29" s="163"/>
      <c r="EY29" s="163"/>
      <c r="EZ29" s="163"/>
      <c r="FA29" s="163"/>
      <c r="FB29" s="163"/>
      <c r="FC29" s="163"/>
      <c r="FD29" s="163"/>
      <c r="FE29" s="163"/>
      <c r="FF29" s="163"/>
      <c r="FG29" s="163"/>
      <c r="FH29" s="163"/>
      <c r="FI29" s="163"/>
      <c r="FJ29" s="163"/>
      <c r="FK29" s="163"/>
      <c r="FL29" s="163"/>
      <c r="FM29" s="163"/>
      <c r="FN29" s="163"/>
      <c r="FO29" s="163"/>
      <c r="FP29" s="163"/>
      <c r="FQ29" s="163"/>
      <c r="FR29" s="163"/>
      <c r="FS29" s="163"/>
      <c r="FT29" s="163"/>
      <c r="FU29" s="163"/>
      <c r="FV29" s="163"/>
      <c r="FW29" s="163"/>
      <c r="FX29" s="163"/>
      <c r="FY29" s="163"/>
      <c r="FZ29" s="163"/>
      <c r="GA29" s="163"/>
      <c r="GB29" s="163"/>
      <c r="GC29" s="163"/>
      <c r="GD29" s="163"/>
      <c r="GE29" s="163"/>
      <c r="GF29" s="163"/>
      <c r="GG29" s="163"/>
      <c r="GH29" s="163"/>
      <c r="GI29" s="163"/>
      <c r="GJ29" s="163"/>
      <c r="GK29" s="163"/>
      <c r="GL29" s="163"/>
      <c r="GM29" s="163"/>
      <c r="GN29" s="163"/>
    </row>
    <row r="30" spans="1:196" x14ac:dyDescent="0.2">
      <c r="A30" s="74"/>
      <c r="B30" s="163" t="s">
        <v>168</v>
      </c>
      <c r="C30" s="163"/>
      <c r="D30" s="163" t="s">
        <v>142</v>
      </c>
      <c r="E30" s="163"/>
      <c r="F30" s="166"/>
      <c r="G30" s="163"/>
      <c r="H30" s="163"/>
      <c r="I30" s="70"/>
      <c r="J30" s="70"/>
      <c r="K30" s="70"/>
      <c r="L30" s="70"/>
      <c r="M30" s="70"/>
      <c r="N30" s="70"/>
      <c r="O30" s="70"/>
      <c r="P30" s="70"/>
      <c r="Q30" s="199">
        <v>6025845662.213685</v>
      </c>
      <c r="R30" s="199">
        <v>7022818146.616765</v>
      </c>
      <c r="S30" s="207"/>
      <c r="T30" s="207"/>
      <c r="U30" s="207"/>
      <c r="V30" s="207"/>
      <c r="W30" s="207"/>
      <c r="X30" s="163"/>
      <c r="Y30" s="163"/>
      <c r="Z30" s="163" t="s">
        <v>268</v>
      </c>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row>
    <row r="31" spans="1:196" x14ac:dyDescent="0.2">
      <c r="A31" s="74"/>
      <c r="B31" s="163" t="s">
        <v>169</v>
      </c>
      <c r="C31" s="163"/>
      <c r="D31" s="163" t="s">
        <v>142</v>
      </c>
      <c r="E31" s="163"/>
      <c r="F31" s="166"/>
      <c r="G31" s="163"/>
      <c r="H31" s="163"/>
      <c r="I31" s="70"/>
      <c r="J31" s="70"/>
      <c r="K31" s="70"/>
      <c r="L31" s="70"/>
      <c r="M31" s="70"/>
      <c r="N31" s="70"/>
      <c r="O31" s="70"/>
      <c r="P31" s="70"/>
      <c r="Q31" s="199">
        <v>7776882894.5405235</v>
      </c>
      <c r="R31" s="199">
        <v>8785337988.6915016</v>
      </c>
      <c r="S31" s="207"/>
      <c r="T31" s="207"/>
      <c r="U31" s="207"/>
      <c r="V31" s="207"/>
      <c r="W31" s="207"/>
      <c r="X31" s="163"/>
      <c r="Y31" s="163"/>
      <c r="Z31" s="163" t="s">
        <v>268</v>
      </c>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c r="GN31" s="163"/>
    </row>
    <row r="32" spans="1:196" x14ac:dyDescent="0.2">
      <c r="A32" s="74"/>
      <c r="B32" s="163" t="s">
        <v>170</v>
      </c>
      <c r="C32" s="163"/>
      <c r="D32" s="163" t="s">
        <v>142</v>
      </c>
      <c r="E32" s="163"/>
      <c r="F32" s="166"/>
      <c r="G32" s="163"/>
      <c r="H32" s="163"/>
      <c r="I32" s="70"/>
      <c r="J32" s="70"/>
      <c r="K32" s="70"/>
      <c r="L32" s="70"/>
      <c r="M32" s="70"/>
      <c r="N32" s="70"/>
      <c r="O32" s="70"/>
      <c r="P32" s="70"/>
      <c r="Q32" s="199">
        <v>55476318.169195801</v>
      </c>
      <c r="R32" s="199">
        <v>69807124.144724965</v>
      </c>
      <c r="S32" s="207"/>
      <c r="T32" s="207"/>
      <c r="U32" s="207"/>
      <c r="V32" s="207"/>
      <c r="W32" s="207"/>
      <c r="X32" s="163"/>
      <c r="Y32" s="163"/>
      <c r="Z32" s="163" t="s">
        <v>268</v>
      </c>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H32" s="163"/>
      <c r="DI32" s="163"/>
      <c r="DJ32" s="163"/>
      <c r="DK32" s="163"/>
      <c r="DL32" s="163"/>
      <c r="DM32" s="163"/>
      <c r="DN32" s="163"/>
      <c r="DO32" s="163"/>
      <c r="DP32" s="163"/>
      <c r="DQ32" s="163"/>
      <c r="DR32" s="163"/>
      <c r="DS32" s="163"/>
      <c r="DT32" s="163"/>
      <c r="DU32" s="163"/>
      <c r="DV32" s="163"/>
      <c r="DW32" s="163"/>
      <c r="DX32" s="163"/>
      <c r="DY32" s="163"/>
      <c r="DZ32" s="163"/>
      <c r="EA32" s="163"/>
      <c r="EB32" s="163"/>
      <c r="EC32" s="163"/>
      <c r="ED32" s="163"/>
      <c r="EE32" s="163"/>
      <c r="EF32" s="163"/>
      <c r="EG32" s="163"/>
      <c r="EH32" s="163"/>
      <c r="EI32" s="163"/>
      <c r="EJ32" s="163"/>
      <c r="EK32" s="163"/>
      <c r="EL32" s="163"/>
      <c r="EM32" s="163"/>
      <c r="EN32" s="163"/>
      <c r="EO32" s="163"/>
      <c r="EP32" s="163"/>
      <c r="EQ32" s="163"/>
      <c r="ER32" s="163"/>
      <c r="ES32" s="163"/>
      <c r="ET32" s="163"/>
      <c r="EU32" s="163"/>
      <c r="EV32" s="163"/>
      <c r="EW32" s="163"/>
      <c r="EX32" s="163"/>
      <c r="EY32" s="163"/>
      <c r="EZ32" s="163"/>
      <c r="FA32" s="163"/>
      <c r="FB32" s="163"/>
      <c r="FC32" s="163"/>
      <c r="FD32" s="163"/>
      <c r="FE32" s="163"/>
      <c r="FF32" s="163"/>
      <c r="FG32" s="163"/>
      <c r="FH32" s="163"/>
      <c r="FI32" s="163"/>
      <c r="FJ32" s="163"/>
      <c r="FK32" s="163"/>
      <c r="FL32" s="163"/>
      <c r="FM32" s="163"/>
      <c r="FN32" s="163"/>
      <c r="FO32" s="163"/>
      <c r="FP32" s="163"/>
      <c r="FQ32" s="163"/>
      <c r="FR32" s="163"/>
      <c r="FS32" s="163"/>
      <c r="FT32" s="163"/>
      <c r="FU32" s="163"/>
      <c r="FV32" s="163"/>
      <c r="FW32" s="163"/>
      <c r="FX32" s="163"/>
      <c r="FY32" s="163"/>
      <c r="FZ32" s="163"/>
      <c r="GA32" s="163"/>
      <c r="GB32" s="163"/>
      <c r="GC32" s="163"/>
      <c r="GD32" s="163"/>
      <c r="GE32" s="163"/>
      <c r="GF32" s="163"/>
      <c r="GG32" s="163"/>
      <c r="GH32" s="163"/>
      <c r="GI32" s="163"/>
      <c r="GJ32" s="163"/>
      <c r="GK32" s="163"/>
      <c r="GL32" s="163"/>
      <c r="GM32" s="163"/>
      <c r="GN32" s="163"/>
    </row>
    <row r="33" spans="1:196" x14ac:dyDescent="0.2">
      <c r="A33" s="74"/>
      <c r="B33" s="163" t="s">
        <v>171</v>
      </c>
      <c r="C33" s="163"/>
      <c r="D33" s="163" t="s">
        <v>142</v>
      </c>
      <c r="E33" s="163"/>
      <c r="F33" s="166"/>
      <c r="G33" s="163"/>
      <c r="H33" s="163"/>
      <c r="I33" s="70"/>
      <c r="J33" s="70"/>
      <c r="K33" s="70"/>
      <c r="L33" s="70"/>
      <c r="M33" s="70"/>
      <c r="N33" s="70"/>
      <c r="O33" s="70"/>
      <c r="P33" s="70"/>
      <c r="Q33" s="199">
        <v>5340357605.3571119</v>
      </c>
      <c r="R33" s="199">
        <v>6101747319.570817</v>
      </c>
      <c r="S33" s="207"/>
      <c r="T33" s="207"/>
      <c r="U33" s="207"/>
      <c r="V33" s="207"/>
      <c r="W33" s="207"/>
      <c r="X33" s="163"/>
      <c r="Y33" s="163"/>
      <c r="Z33" s="163" t="s">
        <v>268</v>
      </c>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c r="GN33" s="163"/>
    </row>
    <row r="34" spans="1:196" x14ac:dyDescent="0.2">
      <c r="A34" s="74"/>
      <c r="B34" s="163" t="s">
        <v>172</v>
      </c>
      <c r="C34" s="163"/>
      <c r="D34" s="163" t="s">
        <v>142</v>
      </c>
      <c r="E34" s="163"/>
      <c r="F34" s="166"/>
      <c r="G34" s="163"/>
      <c r="H34" s="163"/>
      <c r="I34" s="70"/>
      <c r="J34" s="70"/>
      <c r="K34" s="70"/>
      <c r="L34" s="70"/>
      <c r="M34" s="70"/>
      <c r="N34" s="70"/>
      <c r="O34" s="70"/>
      <c r="P34" s="70"/>
      <c r="Q34" s="199">
        <v>265782674.02130175</v>
      </c>
      <c r="R34" s="199">
        <v>278062309.09994149</v>
      </c>
      <c r="S34" s="207"/>
      <c r="T34" s="207"/>
      <c r="U34" s="207"/>
      <c r="V34" s="207"/>
      <c r="W34" s="207"/>
      <c r="X34" s="163"/>
      <c r="Y34" s="163"/>
      <c r="Z34" s="163" t="s">
        <v>268</v>
      </c>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row>
    <row r="35" spans="1:196" s="163" customFormat="1" x14ac:dyDescent="0.2">
      <c r="A35" s="74"/>
    </row>
    <row r="36" spans="1:196" s="163" customFormat="1" x14ac:dyDescent="0.2"/>
    <row r="37" spans="1:196" s="163" customFormat="1" x14ac:dyDescent="0.2"/>
    <row r="38" spans="1:196" s="163" customFormat="1" x14ac:dyDescent="0.2">
      <c r="B38" s="170" t="s">
        <v>61</v>
      </c>
    </row>
    <row r="39" spans="1:196" s="163" customFormat="1" x14ac:dyDescent="0.2"/>
    <row r="40" spans="1:196" s="163" customFormat="1" x14ac:dyDescent="0.2"/>
    <row r="41" spans="1:196" s="163" customFormat="1" x14ac:dyDescent="0.2"/>
    <row r="42" spans="1:196" s="163" customFormat="1" x14ac:dyDescent="0.2"/>
    <row r="43" spans="1:196" s="163" customFormat="1" x14ac:dyDescent="0.2"/>
    <row r="44" spans="1:196" s="163" customFormat="1" x14ac:dyDescent="0.2"/>
    <row r="45" spans="1:196" s="163" customFormat="1" x14ac:dyDescent="0.2"/>
    <row r="46" spans="1:196" s="163" customFormat="1" x14ac:dyDescent="0.2"/>
    <row r="47" spans="1:196" s="163" customFormat="1" x14ac:dyDescent="0.2"/>
    <row r="48" spans="1:196" s="163" customFormat="1" x14ac:dyDescent="0.2"/>
    <row r="49" s="163" customFormat="1" x14ac:dyDescent="0.2"/>
    <row r="50" s="163" customFormat="1" x14ac:dyDescent="0.2"/>
    <row r="51" s="163" customFormat="1" x14ac:dyDescent="0.2"/>
    <row r="52" s="163" customFormat="1" x14ac:dyDescent="0.2"/>
    <row r="53" s="163" customFormat="1" x14ac:dyDescent="0.2"/>
    <row r="54" s="163" customFormat="1" x14ac:dyDescent="0.2"/>
    <row r="55" s="163" customFormat="1" x14ac:dyDescent="0.2"/>
    <row r="56" s="163" customFormat="1" x14ac:dyDescent="0.2"/>
    <row r="57" s="163" customFormat="1" x14ac:dyDescent="0.2"/>
    <row r="58" s="163" customFormat="1" x14ac:dyDescent="0.2"/>
    <row r="59" s="163" customFormat="1" x14ac:dyDescent="0.2"/>
    <row r="60" s="163" customFormat="1" x14ac:dyDescent="0.2"/>
    <row r="61" s="163" customFormat="1" x14ac:dyDescent="0.2"/>
    <row r="62" s="163" customFormat="1" x14ac:dyDescent="0.2"/>
    <row r="63" s="163" customFormat="1" x14ac:dyDescent="0.2"/>
    <row r="64" s="163" customFormat="1" x14ac:dyDescent="0.2"/>
    <row r="65" s="163" customFormat="1" x14ac:dyDescent="0.2"/>
    <row r="66" s="163" customFormat="1" x14ac:dyDescent="0.2"/>
    <row r="67" s="163" customFormat="1" x14ac:dyDescent="0.2"/>
    <row r="68" s="163" customFormat="1" x14ac:dyDescent="0.2"/>
    <row r="69" s="163" customFormat="1" x14ac:dyDescent="0.2"/>
    <row r="70" s="163" customFormat="1" x14ac:dyDescent="0.2"/>
    <row r="71" s="163" customFormat="1" x14ac:dyDescent="0.2"/>
    <row r="72" s="163" customFormat="1" x14ac:dyDescent="0.2"/>
    <row r="73" s="163" customFormat="1" x14ac:dyDescent="0.2"/>
    <row r="74" s="163" customFormat="1" x14ac:dyDescent="0.2"/>
    <row r="75" s="163" customFormat="1" x14ac:dyDescent="0.2"/>
    <row r="76" s="163" customFormat="1" x14ac:dyDescent="0.2"/>
    <row r="77" s="163" customFormat="1" x14ac:dyDescent="0.2"/>
    <row r="78" s="163" customFormat="1" x14ac:dyDescent="0.2"/>
    <row r="79" s="163" customFormat="1" x14ac:dyDescent="0.2"/>
    <row r="80" s="163" customFormat="1" x14ac:dyDescent="0.2"/>
    <row r="81" s="163" customFormat="1" x14ac:dyDescent="0.2"/>
    <row r="82" s="163" customFormat="1" x14ac:dyDescent="0.2"/>
    <row r="83" s="163" customFormat="1" x14ac:dyDescent="0.2"/>
    <row r="84" s="163" customFormat="1" x14ac:dyDescent="0.2"/>
    <row r="85" s="163" customFormat="1" x14ac:dyDescent="0.2"/>
    <row r="86" s="163" customFormat="1" x14ac:dyDescent="0.2"/>
    <row r="87" s="163" customFormat="1" x14ac:dyDescent="0.2"/>
    <row r="88" s="163" customFormat="1" x14ac:dyDescent="0.2"/>
    <row r="89" s="163" customFormat="1" x14ac:dyDescent="0.2"/>
    <row r="90" s="163" customFormat="1" x14ac:dyDescent="0.2"/>
    <row r="91" s="163" customFormat="1" x14ac:dyDescent="0.2"/>
    <row r="92" s="163" customFormat="1" x14ac:dyDescent="0.2"/>
    <row r="93" s="163" customFormat="1" x14ac:dyDescent="0.2"/>
    <row r="94" s="163" customFormat="1" x14ac:dyDescent="0.2"/>
    <row r="95" s="163" customFormat="1" x14ac:dyDescent="0.2"/>
    <row r="96" s="163" customFormat="1" x14ac:dyDescent="0.2"/>
    <row r="97" s="163" customFormat="1" x14ac:dyDescent="0.2"/>
    <row r="98" s="163" customFormat="1" x14ac:dyDescent="0.2"/>
    <row r="99" s="163" customFormat="1" x14ac:dyDescent="0.2"/>
    <row r="100" s="163" customFormat="1" x14ac:dyDescent="0.2"/>
    <row r="101" s="163" customFormat="1" x14ac:dyDescent="0.2"/>
    <row r="102" s="163" customFormat="1" x14ac:dyDescent="0.2"/>
    <row r="103" s="163" customFormat="1" x14ac:dyDescent="0.2"/>
    <row r="104" s="163" customFormat="1" x14ac:dyDescent="0.2"/>
    <row r="105" s="163" customFormat="1" x14ac:dyDescent="0.2"/>
    <row r="106" s="163" customFormat="1" x14ac:dyDescent="0.2"/>
    <row r="107" s="163" customFormat="1" x14ac:dyDescent="0.2"/>
    <row r="108" s="163" customFormat="1" x14ac:dyDescent="0.2"/>
    <row r="109" s="163" customFormat="1" x14ac:dyDescent="0.2"/>
    <row r="110" s="163" customFormat="1" x14ac:dyDescent="0.2"/>
    <row r="111" s="163" customFormat="1" x14ac:dyDescent="0.2"/>
    <row r="112" s="163" customFormat="1" x14ac:dyDescent="0.2"/>
    <row r="113" s="163" customFormat="1" x14ac:dyDescent="0.2"/>
    <row r="114" s="163" customFormat="1" x14ac:dyDescent="0.2"/>
    <row r="115" s="163" customFormat="1" x14ac:dyDescent="0.2"/>
    <row r="116" s="163" customFormat="1" x14ac:dyDescent="0.2"/>
    <row r="117" s="163" customFormat="1" x14ac:dyDescent="0.2"/>
    <row r="118" s="163" customFormat="1" x14ac:dyDescent="0.2"/>
    <row r="119" s="163" customFormat="1" x14ac:dyDescent="0.2"/>
    <row r="120" s="163" customFormat="1" x14ac:dyDescent="0.2"/>
    <row r="121" s="163" customFormat="1" x14ac:dyDescent="0.2"/>
    <row r="122" s="163" customFormat="1" x14ac:dyDescent="0.2"/>
    <row r="123" s="163" customFormat="1" x14ac:dyDescent="0.2"/>
    <row r="124" s="163" customFormat="1" x14ac:dyDescent="0.2"/>
    <row r="125" s="163" customFormat="1" x14ac:dyDescent="0.2"/>
    <row r="126" s="163" customFormat="1" x14ac:dyDescent="0.2"/>
    <row r="127" s="163" customFormat="1" x14ac:dyDescent="0.2"/>
    <row r="128" s="163" customFormat="1" x14ac:dyDescent="0.2"/>
    <row r="129" s="163" customFormat="1" x14ac:dyDescent="0.2"/>
    <row r="130" s="163" customFormat="1" x14ac:dyDescent="0.2"/>
    <row r="131" s="163" customFormat="1" x14ac:dyDescent="0.2"/>
    <row r="132" s="163" customFormat="1" x14ac:dyDescent="0.2"/>
    <row r="133" s="163" customFormat="1" x14ac:dyDescent="0.2"/>
    <row r="134" s="163" customFormat="1" x14ac:dyDescent="0.2"/>
    <row r="135" s="163" customFormat="1" x14ac:dyDescent="0.2"/>
    <row r="136" s="163" customFormat="1" x14ac:dyDescent="0.2"/>
    <row r="137" s="163" customFormat="1" x14ac:dyDescent="0.2"/>
    <row r="138" s="163" customFormat="1" x14ac:dyDescent="0.2"/>
    <row r="139" s="163" customFormat="1" x14ac:dyDescent="0.2"/>
    <row r="140" s="163" customFormat="1" x14ac:dyDescent="0.2"/>
    <row r="141" s="163" customFormat="1" x14ac:dyDescent="0.2"/>
    <row r="142" s="163" customFormat="1" x14ac:dyDescent="0.2"/>
    <row r="143" s="163" customFormat="1" x14ac:dyDescent="0.2"/>
    <row r="144" s="163" customFormat="1" x14ac:dyDescent="0.2"/>
    <row r="145" s="163" customFormat="1" x14ac:dyDescent="0.2"/>
    <row r="146" s="163" customFormat="1" x14ac:dyDescent="0.2"/>
    <row r="147" s="163" customFormat="1" x14ac:dyDescent="0.2"/>
    <row r="148" s="163" customFormat="1" x14ac:dyDescent="0.2"/>
    <row r="149" s="163" customFormat="1" x14ac:dyDescent="0.2"/>
    <row r="150" s="163" customFormat="1" x14ac:dyDescent="0.2"/>
    <row r="151" s="163" customFormat="1" x14ac:dyDescent="0.2"/>
    <row r="152" s="163" customFormat="1" x14ac:dyDescent="0.2"/>
    <row r="153" s="163" customFormat="1" x14ac:dyDescent="0.2"/>
    <row r="154" s="163" customFormat="1" x14ac:dyDescent="0.2"/>
    <row r="155" s="163" customFormat="1" x14ac:dyDescent="0.2"/>
    <row r="156" s="163" customFormat="1" x14ac:dyDescent="0.2"/>
    <row r="157" s="163" customFormat="1" x14ac:dyDescent="0.2"/>
    <row r="158" s="163" customFormat="1" x14ac:dyDescent="0.2"/>
    <row r="159" s="163" customFormat="1" x14ac:dyDescent="0.2"/>
    <row r="160" s="163" customFormat="1" x14ac:dyDescent="0.2"/>
    <row r="161" s="163" customFormat="1" x14ac:dyDescent="0.2"/>
    <row r="162" s="163" customFormat="1" x14ac:dyDescent="0.2"/>
    <row r="163" s="163" customFormat="1" x14ac:dyDescent="0.2"/>
    <row r="164" s="163" customFormat="1" x14ac:dyDescent="0.2"/>
    <row r="165" s="163" customFormat="1" x14ac:dyDescent="0.2"/>
    <row r="166" s="163" customFormat="1" x14ac:dyDescent="0.2"/>
    <row r="167" s="163" customFormat="1" x14ac:dyDescent="0.2"/>
    <row r="168" s="163" customFormat="1" x14ac:dyDescent="0.2"/>
    <row r="169" s="163" customFormat="1" x14ac:dyDescent="0.2"/>
    <row r="170" s="163" customFormat="1" x14ac:dyDescent="0.2"/>
    <row r="171" s="163" customFormat="1" x14ac:dyDescent="0.2"/>
    <row r="172" s="163" customFormat="1" x14ac:dyDescent="0.2"/>
    <row r="173" s="163" customFormat="1" x14ac:dyDescent="0.2"/>
    <row r="174" s="163" customFormat="1" x14ac:dyDescent="0.2"/>
    <row r="175" s="163" customFormat="1" x14ac:dyDescent="0.2"/>
    <row r="176" s="163" customFormat="1" x14ac:dyDescent="0.2"/>
    <row r="177" s="163" customFormat="1" x14ac:dyDescent="0.2"/>
    <row r="178" s="163" customFormat="1" x14ac:dyDescent="0.2"/>
    <row r="179" s="163" customFormat="1" x14ac:dyDescent="0.2"/>
    <row r="180" s="163" customFormat="1" x14ac:dyDescent="0.2"/>
    <row r="181" s="163" customFormat="1" x14ac:dyDescent="0.2"/>
    <row r="182" s="163" customFormat="1" x14ac:dyDescent="0.2"/>
    <row r="183" s="163" customFormat="1" x14ac:dyDescent="0.2"/>
    <row r="184" s="163" customFormat="1" x14ac:dyDescent="0.2"/>
    <row r="185" s="163" customFormat="1" x14ac:dyDescent="0.2"/>
    <row r="186" s="163" customFormat="1" x14ac:dyDescent="0.2"/>
    <row r="187" s="163" customFormat="1" x14ac:dyDescent="0.2"/>
    <row r="188" s="163" customFormat="1" x14ac:dyDescent="0.2"/>
    <row r="189" s="163" customFormat="1" x14ac:dyDescent="0.2"/>
    <row r="190" s="163" customFormat="1" x14ac:dyDescent="0.2"/>
    <row r="191" s="163" customFormat="1" x14ac:dyDescent="0.2"/>
    <row r="192" s="163" customFormat="1" x14ac:dyDescent="0.2"/>
    <row r="193" s="163" customFormat="1" x14ac:dyDescent="0.2"/>
    <row r="194" s="163" customFormat="1" x14ac:dyDescent="0.2"/>
    <row r="195" s="163" customFormat="1" x14ac:dyDescent="0.2"/>
    <row r="196" s="163" customFormat="1" x14ac:dyDescent="0.2"/>
    <row r="197" s="163" customFormat="1" x14ac:dyDescent="0.2"/>
    <row r="198" s="163" customFormat="1" x14ac:dyDescent="0.2"/>
    <row r="199" s="163" customFormat="1" x14ac:dyDescent="0.2"/>
    <row r="200" s="163" customFormat="1" x14ac:dyDescent="0.2"/>
    <row r="201" s="163" customFormat="1" x14ac:dyDescent="0.2"/>
    <row r="202" s="163" customFormat="1" x14ac:dyDescent="0.2"/>
    <row r="203" s="163" customFormat="1" x14ac:dyDescent="0.2"/>
    <row r="204" s="163" customFormat="1" x14ac:dyDescent="0.2"/>
    <row r="205" s="163" customFormat="1" x14ac:dyDescent="0.2"/>
    <row r="206" s="163" customFormat="1" x14ac:dyDescent="0.2"/>
    <row r="207" s="163" customFormat="1" x14ac:dyDescent="0.2"/>
    <row r="208" s="163" customFormat="1" x14ac:dyDescent="0.2"/>
    <row r="209" s="163" customFormat="1" x14ac:dyDescent="0.2"/>
    <row r="210" s="163" customFormat="1" x14ac:dyDescent="0.2"/>
    <row r="211" s="163" customFormat="1" x14ac:dyDescent="0.2"/>
    <row r="212" s="163" customFormat="1" x14ac:dyDescent="0.2"/>
    <row r="213" s="163" customFormat="1" x14ac:dyDescent="0.2"/>
    <row r="214" s="163" customFormat="1" x14ac:dyDescent="0.2"/>
    <row r="215" s="163" customFormat="1" x14ac:dyDescent="0.2"/>
    <row r="216" s="163" customFormat="1" x14ac:dyDescent="0.2"/>
    <row r="217" s="163" customFormat="1" x14ac:dyDescent="0.2"/>
    <row r="218" s="163" customFormat="1" x14ac:dyDescent="0.2"/>
    <row r="219" s="163" customFormat="1" x14ac:dyDescent="0.2"/>
    <row r="220" s="163" customFormat="1" x14ac:dyDescent="0.2"/>
    <row r="221" s="163" customFormat="1" x14ac:dyDescent="0.2"/>
    <row r="222" s="163" customFormat="1" x14ac:dyDescent="0.2"/>
    <row r="223" s="163" customFormat="1" x14ac:dyDescent="0.2"/>
    <row r="224" s="163" customFormat="1" x14ac:dyDescent="0.2"/>
    <row r="225" s="163" customFormat="1" x14ac:dyDescent="0.2"/>
    <row r="226" s="163" customFormat="1" x14ac:dyDescent="0.2"/>
    <row r="227" s="163" customFormat="1" x14ac:dyDescent="0.2"/>
    <row r="228" s="163" customFormat="1" x14ac:dyDescent="0.2"/>
    <row r="229" s="163" customFormat="1" x14ac:dyDescent="0.2"/>
    <row r="230" s="163" customFormat="1" x14ac:dyDescent="0.2"/>
    <row r="231" s="163" customFormat="1" x14ac:dyDescent="0.2"/>
    <row r="232" s="163" customFormat="1" x14ac:dyDescent="0.2"/>
    <row r="233" s="163" customFormat="1" x14ac:dyDescent="0.2"/>
    <row r="234" s="163" customFormat="1" x14ac:dyDescent="0.2"/>
    <row r="235" s="163" customFormat="1" x14ac:dyDescent="0.2"/>
    <row r="236" s="163" customFormat="1" x14ac:dyDescent="0.2"/>
    <row r="237" s="163" customFormat="1" x14ac:dyDescent="0.2"/>
    <row r="238" s="163" customFormat="1" x14ac:dyDescent="0.2"/>
    <row r="239" s="163" customFormat="1" x14ac:dyDescent="0.2"/>
    <row r="240" s="163" customFormat="1" x14ac:dyDescent="0.2"/>
    <row r="241" s="163" customFormat="1" x14ac:dyDescent="0.2"/>
    <row r="242" s="163" customFormat="1" x14ac:dyDescent="0.2"/>
    <row r="243" s="163" customFormat="1" x14ac:dyDescent="0.2"/>
    <row r="244" s="163" customFormat="1" x14ac:dyDescent="0.2"/>
    <row r="245" s="163" customFormat="1" x14ac:dyDescent="0.2"/>
    <row r="246" s="163" customFormat="1" x14ac:dyDescent="0.2"/>
    <row r="247" s="163" customFormat="1" x14ac:dyDescent="0.2"/>
    <row r="248" s="163" customFormat="1" x14ac:dyDescent="0.2"/>
    <row r="249" s="163" customFormat="1" x14ac:dyDescent="0.2"/>
    <row r="250" s="163" customFormat="1" x14ac:dyDescent="0.2"/>
    <row r="251" s="163" customFormat="1" x14ac:dyDescent="0.2"/>
    <row r="252" s="163" customFormat="1" x14ac:dyDescent="0.2"/>
    <row r="253" s="163" customFormat="1" x14ac:dyDescent="0.2"/>
    <row r="254" s="163" customFormat="1" x14ac:dyDescent="0.2"/>
    <row r="255" s="163" customFormat="1" x14ac:dyDescent="0.2"/>
    <row r="256" s="163" customFormat="1" x14ac:dyDescent="0.2"/>
    <row r="257" s="163" customFormat="1" x14ac:dyDescent="0.2"/>
    <row r="258" s="163" customFormat="1" x14ac:dyDescent="0.2"/>
    <row r="259" s="163" customFormat="1" x14ac:dyDescent="0.2"/>
    <row r="260" s="163" customFormat="1" x14ac:dyDescent="0.2"/>
    <row r="261" s="163" customFormat="1" x14ac:dyDescent="0.2"/>
    <row r="262" s="163" customFormat="1" x14ac:dyDescent="0.2"/>
    <row r="263" s="163" customFormat="1" x14ac:dyDescent="0.2"/>
    <row r="264" s="163" customFormat="1" x14ac:dyDescent="0.2"/>
    <row r="265" s="163" customFormat="1" x14ac:dyDescent="0.2"/>
    <row r="266" s="163" customFormat="1" x14ac:dyDescent="0.2"/>
    <row r="267" s="163" customFormat="1" x14ac:dyDescent="0.2"/>
    <row r="268" s="163" customFormat="1" x14ac:dyDescent="0.2"/>
    <row r="269" s="163" customFormat="1" x14ac:dyDescent="0.2"/>
    <row r="270" s="163" customFormat="1" x14ac:dyDescent="0.2"/>
    <row r="271" s="163" customFormat="1" x14ac:dyDescent="0.2"/>
    <row r="272" s="163" customFormat="1" x14ac:dyDescent="0.2"/>
    <row r="273" s="163" customFormat="1" x14ac:dyDescent="0.2"/>
    <row r="274" s="163" customFormat="1" x14ac:dyDescent="0.2"/>
    <row r="275" s="163" customFormat="1" x14ac:dyDescent="0.2"/>
    <row r="276" s="163" customFormat="1" x14ac:dyDescent="0.2"/>
    <row r="277" s="163" customFormat="1" x14ac:dyDescent="0.2"/>
    <row r="278" s="163" customFormat="1" x14ac:dyDescent="0.2"/>
    <row r="279" s="163" customFormat="1" x14ac:dyDescent="0.2"/>
    <row r="280" s="163" customFormat="1" x14ac:dyDescent="0.2"/>
    <row r="281" s="163" customFormat="1" x14ac:dyDescent="0.2"/>
    <row r="282" s="163" customFormat="1" x14ac:dyDescent="0.2"/>
    <row r="283" s="163" customFormat="1" x14ac:dyDescent="0.2"/>
    <row r="284" s="163" customFormat="1" x14ac:dyDescent="0.2"/>
    <row r="285" s="163" customFormat="1" x14ac:dyDescent="0.2"/>
    <row r="286" s="163" customFormat="1" x14ac:dyDescent="0.2"/>
    <row r="287" s="163" customFormat="1" x14ac:dyDescent="0.2"/>
    <row r="288" s="163" customFormat="1" x14ac:dyDescent="0.2"/>
    <row r="289" s="163" customFormat="1" x14ac:dyDescent="0.2"/>
    <row r="290" s="163" customFormat="1" x14ac:dyDescent="0.2"/>
    <row r="291" s="163" customFormat="1" x14ac:dyDescent="0.2"/>
    <row r="292" s="163" customFormat="1" x14ac:dyDescent="0.2"/>
    <row r="293" s="163" customFormat="1" x14ac:dyDescent="0.2"/>
    <row r="294" s="163" customFormat="1" x14ac:dyDescent="0.2"/>
    <row r="295" s="163" customFormat="1" x14ac:dyDescent="0.2"/>
    <row r="296" s="163" customFormat="1" x14ac:dyDescent="0.2"/>
    <row r="297" s="163" customFormat="1" x14ac:dyDescent="0.2"/>
    <row r="298" s="163" customFormat="1" x14ac:dyDescent="0.2"/>
    <row r="299" s="163" customFormat="1" x14ac:dyDescent="0.2"/>
    <row r="300" s="163" customFormat="1" x14ac:dyDescent="0.2"/>
    <row r="301" s="163" customFormat="1" x14ac:dyDescent="0.2"/>
    <row r="302" s="163" customFormat="1" x14ac:dyDescent="0.2"/>
    <row r="303" s="163" customFormat="1" x14ac:dyDescent="0.2"/>
    <row r="304" s="163" customFormat="1" x14ac:dyDescent="0.2"/>
    <row r="305" s="163" customFormat="1" x14ac:dyDescent="0.2"/>
    <row r="306" s="163" customFormat="1" x14ac:dyDescent="0.2"/>
    <row r="307" s="163" customFormat="1" x14ac:dyDescent="0.2"/>
    <row r="308" s="163" customFormat="1" x14ac:dyDescent="0.2"/>
    <row r="309" s="163" customFormat="1" x14ac:dyDescent="0.2"/>
    <row r="310" s="163" customFormat="1" x14ac:dyDescent="0.2"/>
    <row r="311" s="163" customFormat="1" x14ac:dyDescent="0.2"/>
    <row r="312" s="163" customFormat="1" x14ac:dyDescent="0.2"/>
    <row r="313" s="163" customFormat="1" x14ac:dyDescent="0.2"/>
    <row r="314" s="163" customFormat="1" x14ac:dyDescent="0.2"/>
    <row r="315" s="163" customFormat="1" x14ac:dyDescent="0.2"/>
    <row r="316" s="163" customFormat="1" x14ac:dyDescent="0.2"/>
    <row r="317" s="163" customFormat="1" x14ac:dyDescent="0.2"/>
    <row r="318" s="163" customFormat="1" x14ac:dyDescent="0.2"/>
    <row r="319" s="163" customFormat="1" x14ac:dyDescent="0.2"/>
    <row r="320" s="163" customFormat="1" x14ac:dyDescent="0.2"/>
    <row r="321" s="163" customFormat="1" x14ac:dyDescent="0.2"/>
    <row r="322" s="163" customFormat="1" x14ac:dyDescent="0.2"/>
    <row r="323" s="163" customFormat="1" x14ac:dyDescent="0.2"/>
    <row r="324" s="163" customFormat="1" x14ac:dyDescent="0.2"/>
    <row r="325" s="163" customFormat="1" x14ac:dyDescent="0.2"/>
    <row r="326" s="163" customFormat="1" x14ac:dyDescent="0.2"/>
    <row r="327" s="163" customFormat="1" x14ac:dyDescent="0.2"/>
    <row r="328" s="163" customFormat="1" x14ac:dyDescent="0.2"/>
    <row r="329" s="163" customFormat="1" x14ac:dyDescent="0.2"/>
    <row r="330" s="163" customFormat="1" x14ac:dyDescent="0.2"/>
    <row r="331" s="163" customFormat="1" x14ac:dyDescent="0.2"/>
    <row r="332" s="163" customFormat="1" x14ac:dyDescent="0.2"/>
    <row r="333" s="163" customFormat="1" x14ac:dyDescent="0.2"/>
    <row r="334" s="163" customFormat="1" x14ac:dyDescent="0.2"/>
    <row r="335" s="163" customFormat="1" x14ac:dyDescent="0.2"/>
    <row r="336" s="163" customFormat="1" x14ac:dyDescent="0.2"/>
    <row r="337" s="163" customFormat="1" x14ac:dyDescent="0.2"/>
    <row r="338" s="163" customFormat="1" x14ac:dyDescent="0.2"/>
    <row r="339" s="163" customFormat="1" x14ac:dyDescent="0.2"/>
    <row r="340" s="163" customFormat="1" x14ac:dyDescent="0.2"/>
    <row r="341" s="163" customFormat="1" x14ac:dyDescent="0.2"/>
    <row r="342" s="163" customFormat="1" x14ac:dyDescent="0.2"/>
    <row r="343" s="163" customFormat="1" x14ac:dyDescent="0.2"/>
    <row r="344" s="163" customFormat="1" x14ac:dyDescent="0.2"/>
    <row r="345" s="163" customFormat="1" x14ac:dyDescent="0.2"/>
    <row r="346" s="163" customFormat="1" x14ac:dyDescent="0.2"/>
    <row r="347" s="163" customFormat="1" x14ac:dyDescent="0.2"/>
    <row r="348" s="163" customFormat="1" x14ac:dyDescent="0.2"/>
    <row r="349" s="163" customFormat="1" x14ac:dyDescent="0.2"/>
    <row r="350" s="163" customFormat="1" x14ac:dyDescent="0.2"/>
    <row r="351" s="163" customFormat="1" x14ac:dyDescent="0.2"/>
    <row r="352" s="163" customFormat="1" x14ac:dyDescent="0.2"/>
    <row r="353" s="163" customFormat="1" x14ac:dyDescent="0.2"/>
    <row r="354" s="163" customFormat="1" x14ac:dyDescent="0.2"/>
    <row r="355" s="163" customFormat="1" x14ac:dyDescent="0.2"/>
    <row r="356" s="163" customFormat="1" x14ac:dyDescent="0.2"/>
    <row r="357" s="163" customFormat="1" x14ac:dyDescent="0.2"/>
    <row r="358" s="163" customFormat="1" x14ac:dyDescent="0.2"/>
    <row r="359" s="163" customFormat="1" x14ac:dyDescent="0.2"/>
    <row r="360" s="163" customFormat="1" x14ac:dyDescent="0.2"/>
    <row r="361" s="163" customFormat="1" x14ac:dyDescent="0.2"/>
    <row r="362" s="163" customFormat="1" x14ac:dyDescent="0.2"/>
    <row r="363" s="163" customFormat="1" x14ac:dyDescent="0.2"/>
    <row r="364" s="163" customFormat="1" x14ac:dyDescent="0.2"/>
    <row r="365" s="163" customFormat="1" x14ac:dyDescent="0.2"/>
    <row r="366" s="163" customFormat="1" x14ac:dyDescent="0.2"/>
    <row r="367" s="163" customFormat="1" x14ac:dyDescent="0.2"/>
    <row r="368" s="163" customFormat="1" x14ac:dyDescent="0.2"/>
    <row r="369" s="163" customFormat="1"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25CCB2E973E5B49BDDA23B6ECCBAFFD" ma:contentTypeVersion="0" ma:contentTypeDescription="Create a new document." ma:contentTypeScope="" ma:versionID="ca3a1461c112119caefcaed3c8e78455">
  <xsd:schema xmlns:xsd="http://www.w3.org/2001/XMLSchema" xmlns:xs="http://www.w3.org/2001/XMLSchema" xmlns:p="http://schemas.microsoft.com/office/2006/metadata/properties" xmlns:ns2="5e7bef76-b888-41a2-a261-5f525b37d47e" targetNamespace="http://schemas.microsoft.com/office/2006/metadata/properties" ma:root="true" ma:fieldsID="99605c63a45b0ef1e719f0401e61cf2e" ns2:_="">
    <xsd:import namespace="5e7bef76-b888-41a2-a261-5f525b37d47e"/>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ECT67VDXDTCW-1600276762-38</_dlc_DocId>
    <_dlc_DocIdUrl xmlns="5e7bef76-b888-41a2-a261-5f525b37d47e">
      <Url>https://intranet.acm.local/project/REG27/_layouts/15/DocIdRedir.aspx?ID=ECT67VDXDTCW-1600276762-38</Url>
      <Description>ECT67VDXDTCW-1600276762-38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227DD54-1C2A-4D25-9DFF-098CE1B8A336}">
  <ds:schemaRefs>
    <ds:schemaRef ds:uri="http://schemas.microsoft.com/sharepoint/v3/contenttype/forms"/>
  </ds:schemaRefs>
</ds:datastoreItem>
</file>

<file path=customXml/itemProps2.xml><?xml version="1.0" encoding="utf-8"?>
<ds:datastoreItem xmlns:ds="http://schemas.openxmlformats.org/officeDocument/2006/customXml" ds:itemID="{4020E67A-73D9-4DD6-8E7B-4F39B6D7A0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DC4B28-42FD-4275-AD39-0DAE99CBE63F}">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5e7bef76-b888-41a2-a261-5f525b37d47e"/>
    <ds:schemaRef ds:uri="http://purl.org/dc/elements/1.1/"/>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BACF5907-5A9C-413A-AB63-8A8AE74C2D6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Titelblad</vt:lpstr>
      <vt:lpstr>Toelichting</vt:lpstr>
      <vt:lpstr>Bronnen en toepassingen</vt:lpstr>
      <vt:lpstr>1. Resultaat</vt:lpstr>
      <vt:lpstr>Input --&gt;</vt:lpstr>
      <vt:lpstr>2. Input constanten</vt:lpstr>
      <vt:lpstr>3. Input rente</vt:lpstr>
      <vt:lpstr>4. Input GAW</vt:lpstr>
      <vt:lpstr>Berekeningen --&gt;</vt:lpstr>
      <vt:lpstr>5. Risicovrije rente</vt:lpstr>
      <vt:lpstr>6. Rente schulden elektriciteit</vt:lpstr>
      <vt:lpstr>7. Rente schulden gas</vt:lpstr>
      <vt:lpstr>8. WACC BV </vt:lpstr>
      <vt:lpstr>9. WACC 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Ontwerpmethodebesluit bijlage 3B WACC-model</dc:title>
  <dc:creator/>
  <cp:lastModifiedBy/>
  <dcterms:created xsi:type="dcterms:W3CDTF">2021-06-08T09:19:18Z</dcterms:created>
  <dcterms:modified xsi:type="dcterms:W3CDTF">2025-09-18T11:28:40Z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0x010100A25CCB2E973E5B49BDDA23B6ECCBAFFD</vt:lpwstr>
  </property>
  <property fmtid="{D5CDD505-2E9C-101B-9397-08002B2CF9AE}" pid="3" name="_dlc_DocIdItemGuid">
    <vt:lpwstr>53d3823a-2409-40ba-98d7-1f9d464fc303</vt:lpwstr>
  </property>
</Properties>
</file>