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5" yWindow="555" windowWidth="14775" windowHeight="6405"/>
  </bookViews>
  <sheets>
    <sheet name="Algemene Info &amp; Factscheet" sheetId="4" r:id="rId1"/>
    <sheet name="Cashflow" sheetId="1" r:id="rId2"/>
    <sheet name="Resultaten" sheetId="6" r:id="rId3"/>
    <sheet name="Balans" sheetId="7" r:id="rId4"/>
  </sheets>
  <calcPr calcId="145621"/>
</workbook>
</file>

<file path=xl/calcChain.xml><?xml version="1.0" encoding="utf-8"?>
<calcChain xmlns="http://schemas.openxmlformats.org/spreadsheetml/2006/main">
  <c r="C5" i="1" l="1"/>
  <c r="H4" i="4"/>
  <c r="H32" i="1" l="1"/>
  <c r="D8" i="6"/>
  <c r="E8" i="6"/>
  <c r="F8" i="6"/>
  <c r="G8" i="6"/>
  <c r="H8" i="6"/>
  <c r="I8" i="6"/>
  <c r="J8" i="6"/>
  <c r="K8" i="6"/>
  <c r="L8" i="6"/>
  <c r="M8" i="6"/>
  <c r="N8" i="6"/>
  <c r="G4" i="4"/>
  <c r="D32" i="1"/>
  <c r="D23" i="1"/>
  <c r="C32" i="1"/>
  <c r="C14" i="6"/>
  <c r="E49" i="1"/>
  <c r="D49" i="1"/>
  <c r="C42" i="1"/>
  <c r="C15" i="6" s="1"/>
  <c r="D42" i="1"/>
  <c r="D15" i="6"/>
  <c r="E42" i="1"/>
  <c r="F42" i="1"/>
  <c r="G42" i="1"/>
  <c r="H42" i="1"/>
  <c r="I42" i="1"/>
  <c r="J42" i="1"/>
  <c r="K42" i="1"/>
  <c r="L42" i="1"/>
  <c r="M42" i="1"/>
  <c r="N42" i="1"/>
  <c r="F49" i="1"/>
  <c r="G49" i="1"/>
  <c r="H49" i="1"/>
  <c r="I49" i="1"/>
  <c r="J49" i="1"/>
  <c r="K49" i="1"/>
  <c r="L49" i="1"/>
  <c r="M49" i="1"/>
  <c r="N49" i="1"/>
  <c r="C49" i="1"/>
  <c r="G32" i="1"/>
  <c r="B3" i="7" l="1"/>
  <c r="D2" i="6"/>
  <c r="D2" i="1"/>
  <c r="D18" i="7" l="1"/>
  <c r="C18" i="7"/>
  <c r="D12" i="7"/>
  <c r="C12" i="7"/>
  <c r="C5" i="6" l="1"/>
  <c r="D5" i="6" s="1"/>
  <c r="E5" i="6" s="1"/>
  <c r="F5" i="6" s="1"/>
  <c r="G5" i="6" s="1"/>
  <c r="H5" i="6" s="1"/>
  <c r="I5" i="6" s="1"/>
  <c r="J5" i="6" s="1"/>
  <c r="K5" i="6" s="1"/>
  <c r="L5" i="6" s="1"/>
  <c r="M5" i="6" s="1"/>
  <c r="N5" i="6" s="1"/>
  <c r="E15" i="4" l="1"/>
  <c r="D5" i="7" s="1"/>
  <c r="C5" i="7" s="1"/>
  <c r="B2" i="7" s="1"/>
  <c r="E15" i="6" l="1"/>
  <c r="F15" i="6"/>
  <c r="G15" i="6"/>
  <c r="H15" i="6"/>
  <c r="I15" i="6"/>
  <c r="J15" i="6"/>
  <c r="K15" i="6"/>
  <c r="L15" i="6"/>
  <c r="M15" i="6"/>
  <c r="N15" i="6"/>
  <c r="D14" i="6"/>
  <c r="E32" i="1"/>
  <c r="E14" i="6" s="1"/>
  <c r="F32" i="1"/>
  <c r="F14" i="6" s="1"/>
  <c r="H14" i="6"/>
  <c r="H20" i="6" s="1"/>
  <c r="I32" i="1"/>
  <c r="I14" i="6" s="1"/>
  <c r="I20" i="6" s="1"/>
  <c r="J32" i="1"/>
  <c r="J14" i="6" s="1"/>
  <c r="J20" i="6" s="1"/>
  <c r="K32" i="1"/>
  <c r="K14" i="6" s="1"/>
  <c r="K20" i="6" s="1"/>
  <c r="L32" i="1"/>
  <c r="L14" i="6" s="1"/>
  <c r="L20" i="6" s="1"/>
  <c r="M32" i="1"/>
  <c r="M14" i="6" s="1"/>
  <c r="M20" i="6" s="1"/>
  <c r="N32" i="1"/>
  <c r="N14" i="6" s="1"/>
  <c r="N20" i="6" s="1"/>
  <c r="C20" i="6"/>
  <c r="F20" i="6" l="1"/>
  <c r="E20" i="6"/>
  <c r="N23" i="1"/>
  <c r="L23" i="1"/>
  <c r="C23" i="1"/>
  <c r="C8" i="6" s="1"/>
  <c r="G14" i="6"/>
  <c r="G20" i="6" s="1"/>
  <c r="H23" i="1"/>
  <c r="M23" i="1"/>
  <c r="J23" i="1"/>
  <c r="F23" i="1"/>
  <c r="K23" i="1"/>
  <c r="I23" i="1"/>
  <c r="G23" i="1"/>
  <c r="E23" i="1"/>
  <c r="E59" i="1" s="1"/>
  <c r="D20" i="6"/>
  <c r="C59" i="1" l="1"/>
  <c r="C61" i="1" s="1"/>
  <c r="K11" i="6"/>
  <c r="K22" i="6" s="1"/>
  <c r="K59" i="1"/>
  <c r="J11" i="6"/>
  <c r="J22" i="6" s="1"/>
  <c r="J59" i="1"/>
  <c r="H11" i="6"/>
  <c r="H22" i="6" s="1"/>
  <c r="H59" i="1"/>
  <c r="I11" i="6"/>
  <c r="I22" i="6" s="1"/>
  <c r="I59" i="1"/>
  <c r="L11" i="6"/>
  <c r="L22" i="6" s="1"/>
  <c r="L59" i="1"/>
  <c r="N11" i="6"/>
  <c r="N22" i="6" s="1"/>
  <c r="N59" i="1"/>
  <c r="M11" i="6"/>
  <c r="M22" i="6" s="1"/>
  <c r="M59" i="1"/>
  <c r="G11" i="6"/>
  <c r="G22" i="6" s="1"/>
  <c r="G59" i="1"/>
  <c r="D11" i="6"/>
  <c r="D22" i="6" s="1"/>
  <c r="D59" i="1"/>
  <c r="E11" i="6"/>
  <c r="E22" i="6" s="1"/>
  <c r="F11" i="6"/>
  <c r="F22" i="6" s="1"/>
  <c r="F59" i="1"/>
  <c r="C11" i="6" l="1"/>
  <c r="C22" i="6" s="1"/>
  <c r="C23" i="6" s="1"/>
  <c r="D23" i="6" s="1"/>
  <c r="E23" i="6" s="1"/>
  <c r="F23" i="6" s="1"/>
  <c r="G23" i="6" s="1"/>
  <c r="H23" i="6" s="1"/>
  <c r="I23" i="6" s="1"/>
  <c r="J23" i="6" s="1"/>
  <c r="K23" i="6" s="1"/>
  <c r="L23" i="6" s="1"/>
  <c r="M23" i="6" s="1"/>
  <c r="N23" i="6" s="1"/>
  <c r="D5" i="1"/>
  <c r="E5" i="1" l="1"/>
  <c r="D61" i="1" l="1"/>
  <c r="F5" i="1"/>
  <c r="E61" i="1" l="1"/>
  <c r="G5" i="1"/>
  <c r="F61" i="1" l="1"/>
  <c r="H5" i="1"/>
  <c r="G61" i="1" l="1"/>
  <c r="I5" i="1"/>
  <c r="H61" i="1" l="1"/>
  <c r="J5" i="1"/>
  <c r="I61" i="1" l="1"/>
  <c r="K5" i="1"/>
  <c r="J61" i="1" l="1"/>
  <c r="L5" i="1"/>
  <c r="K61" i="1" l="1"/>
  <c r="M5" i="1"/>
  <c r="L61" i="1" l="1"/>
  <c r="N5" i="1"/>
  <c r="M61" i="1" l="1"/>
  <c r="N61" i="1" l="1"/>
</calcChain>
</file>

<file path=xl/comments1.xml><?xml version="1.0" encoding="utf-8"?>
<comments xmlns="http://schemas.openxmlformats.org/spreadsheetml/2006/main">
  <authors>
    <author>Cordeweners, Jeroen</author>
  </authors>
  <commentList>
    <comment ref="C60" authorId="0">
      <text>
        <r>
          <rPr>
            <b/>
            <sz val="8"/>
            <color indexed="81"/>
            <rFont val="Tahoma"/>
            <family val="2"/>
          </rPr>
          <t>Cordeweners, Jeroen:</t>
        </r>
        <r>
          <rPr>
            <sz val="8"/>
            <color indexed="81"/>
            <rFont val="Tahoma"/>
            <family val="2"/>
          </rPr>
          <t xml:space="preserve">
INVULLEN
</t>
        </r>
      </text>
    </comment>
  </commentList>
</comments>
</file>

<file path=xl/sharedStrings.xml><?xml version="1.0" encoding="utf-8"?>
<sst xmlns="http://schemas.openxmlformats.org/spreadsheetml/2006/main" count="140" uniqueCount="120">
  <si>
    <t>Cashflow</t>
  </si>
  <si>
    <t>Juridische bedrijfsnaam</t>
  </si>
  <si>
    <t>Naam contactpersoon</t>
  </si>
  <si>
    <t>e-mail contactpersoon</t>
  </si>
  <si>
    <t>Telefoonnummer contactpersoon</t>
  </si>
  <si>
    <t>Reden uitvraag</t>
  </si>
  <si>
    <t>t/m</t>
  </si>
  <si>
    <t>Periode</t>
  </si>
  <si>
    <t>Afdrachten</t>
  </si>
  <si>
    <t>Kapitaal en Financiering</t>
  </si>
  <si>
    <t>Afzet elektriciteit KV (kWh)</t>
  </si>
  <si>
    <t>Afzet elektriciteit GV (kWh)</t>
  </si>
  <si>
    <t>Afzet gas KV (m3)</t>
  </si>
  <si>
    <t>Afzet gas GV (m3)</t>
  </si>
  <si>
    <t>Afschrijvingen (EUR)</t>
  </si>
  <si>
    <t>Ontvangsten Verkoop</t>
  </si>
  <si>
    <t>Uitgaven Inkoop</t>
  </si>
  <si>
    <t>Overige Uitgaven</t>
  </si>
  <si>
    <t>Ontvangsten uit voorschotten elektriciteit KV (EUR)</t>
  </si>
  <si>
    <t>Ontvangsten elektriciteit GV  (EUR)</t>
  </si>
  <si>
    <t>Ontvangsten uit voorschotten gas KV (EUR)</t>
  </si>
  <si>
    <t>Ontvangsten gas GV (EUR)</t>
  </si>
  <si>
    <t>Ontvangsten energiebelasting (EUR)</t>
  </si>
  <si>
    <t>Ontvangsten transportkosten (EUR)</t>
  </si>
  <si>
    <t xml:space="preserve">Overige ontvangsten (EUR) </t>
  </si>
  <si>
    <t>Ontvangen BTW (EUR)</t>
  </si>
  <si>
    <t>Uitgaven inkoop elektriciteit KV (EUR)</t>
  </si>
  <si>
    <t>Uitgaven inkoop elektriciteit GV (EUR)</t>
  </si>
  <si>
    <t>Uitgaven inkoop gas KV (EUR)</t>
  </si>
  <si>
    <t>Uitgaven inkoop gas GV (EUR)</t>
  </si>
  <si>
    <t>Overige uitgaven (EUR)</t>
  </si>
  <si>
    <t>Uitgaven personeel (EUR)</t>
  </si>
  <si>
    <t>Personeel (aantal FTE)</t>
  </si>
  <si>
    <t>Uitgaven marketing (EUR)</t>
  </si>
  <si>
    <t>Uitgaven BTW (EUR)</t>
  </si>
  <si>
    <t>Afdracht BTW (EUR)</t>
  </si>
  <si>
    <t>Afdracht transportkosten (EUR)</t>
  </si>
  <si>
    <t>Afdracht energiebelasting (EUR)</t>
  </si>
  <si>
    <t>Kosten</t>
  </si>
  <si>
    <t>Netto investeringen (EUR)</t>
  </si>
  <si>
    <t>Ontvangen eigen vermogen (EUR)</t>
  </si>
  <si>
    <t>Ontvangen vreemd vermogen (EUR)</t>
  </si>
  <si>
    <t>Betaald dividend (EUR)</t>
  </si>
  <si>
    <t>Cashflow (EUR)</t>
  </si>
  <si>
    <t>Start Cumulatief (EUR)</t>
  </si>
  <si>
    <t>Eind Cumulatief (EUR)</t>
  </si>
  <si>
    <t>Adres</t>
  </si>
  <si>
    <t>Postcode</t>
  </si>
  <si>
    <t>Plaats</t>
  </si>
  <si>
    <t>Bedrijfsgegevens</t>
  </si>
  <si>
    <t>Factsheet</t>
  </si>
  <si>
    <t>Naam contactpersoon ACM</t>
  </si>
  <si>
    <t xml:space="preserve">Afnemers </t>
  </si>
  <si>
    <t>Elektriciteit KV</t>
  </si>
  <si>
    <t>Elektriciteit GV</t>
  </si>
  <si>
    <t>Gas KV</t>
  </si>
  <si>
    <t>Gas GV</t>
  </si>
  <si>
    <t>Wie is PV partij elektriciteit KV</t>
  </si>
  <si>
    <t>Wie is PV partij elektriciteit GV</t>
  </si>
  <si>
    <t>Wie is PV partij gas KV</t>
  </si>
  <si>
    <t>Wie is PV partij gas GV</t>
  </si>
  <si>
    <t>Wie is de inkooppartij elektriciteit GV</t>
  </si>
  <si>
    <t>Wie is de inkooppartij elektriciteit KV</t>
  </si>
  <si>
    <t>Wie is de inkooppartij gas KV</t>
  </si>
  <si>
    <t>Wie is de inkooppartij gas GV</t>
  </si>
  <si>
    <t xml:space="preserve">Onderwelke EAN codes levert u? </t>
  </si>
  <si>
    <t>Contract loopt t/m:</t>
  </si>
  <si>
    <t xml:space="preserve">Toelichting per regel </t>
  </si>
  <si>
    <t>Aantal afnemers elektriciteit KV (Gemiddeld)</t>
  </si>
  <si>
    <t xml:space="preserve">Aantal afnemers elektriciteit GV (Gemiddeld) </t>
  </si>
  <si>
    <t>Aantal afnemers gas KV (Gemiddeld)</t>
  </si>
  <si>
    <t>Aantal afnemers gas GV (Gemiddeld)</t>
  </si>
  <si>
    <t>Totaal uitgaven inkoop</t>
  </si>
  <si>
    <t>Totaal ontvangsten verkoop</t>
  </si>
  <si>
    <t>Prognose kasstroomoverzicht</t>
  </si>
  <si>
    <t>Rentesaldo (EUR)</t>
  </si>
  <si>
    <t>Totaal overige uitgaven</t>
  </si>
  <si>
    <t>Totaal afdrachten</t>
  </si>
  <si>
    <t>Afgelost vreemd vermogen (EUR)</t>
  </si>
  <si>
    <t>Borgstellingen (EUR)</t>
  </si>
  <si>
    <t>Oninbaar (EUR)</t>
  </si>
  <si>
    <t>Vennootschapsbelasting (EUR)</t>
  </si>
  <si>
    <t>Opbrengsten</t>
  </si>
  <si>
    <t>Totaal opbrengsten</t>
  </si>
  <si>
    <t>Totaal kosten</t>
  </si>
  <si>
    <t>Totaal ontvangsten verkoop exclusief BTW, energiebelasting en transportkosten (EUR)</t>
  </si>
  <si>
    <t>Mutatie debiteuren / overige vorderingen (EUR)</t>
  </si>
  <si>
    <t>Totaal overige uitgaven exclusief borgstelling en BTW (EUR)</t>
  </si>
  <si>
    <t>Mutatie crediteuren / overige schulden (EUR)</t>
  </si>
  <si>
    <t>Totaal uitgaven inkoop exclusief BTW (EUR)</t>
  </si>
  <si>
    <t>Prognose resultaten</t>
  </si>
  <si>
    <t>Resultaat enkelvoudig</t>
  </si>
  <si>
    <t>Resultaat cumulatief</t>
  </si>
  <si>
    <t>Per</t>
  </si>
  <si>
    <t>Activa</t>
  </si>
  <si>
    <t>Totaal activa</t>
  </si>
  <si>
    <t>Passiva</t>
  </si>
  <si>
    <t>Totaal passiva</t>
  </si>
  <si>
    <t>Totaal vaste activa</t>
  </si>
  <si>
    <t>Totaal liquide middelen</t>
  </si>
  <si>
    <t>Eigen vermogen</t>
  </si>
  <si>
    <t>Vreemd vermogen</t>
  </si>
  <si>
    <t>Totaal debiteuren / overige vlottende activa (EUR)</t>
  </si>
  <si>
    <t>Maakt u gebruik van derde partijen als verkoopkanaal (wederverkopers, dealers, tussenpersonen etc.)?</t>
  </si>
  <si>
    <t xml:space="preserve">Wie is de wederverkoper </t>
  </si>
  <si>
    <t>Beschrijving diensten</t>
  </si>
  <si>
    <t>Looptijd t/m:</t>
  </si>
  <si>
    <t>Wie is de wederpartij</t>
  </si>
  <si>
    <t>Wat is de omvang van de zekerheid/garantie (EUR)</t>
  </si>
  <si>
    <t>Handelsnaam</t>
  </si>
  <si>
    <t>KvK-nummer</t>
  </si>
  <si>
    <t>(Ingevulde bedragen zijn in Euro's)</t>
  </si>
  <si>
    <t>Partij(en) Programmaverantwoordelijkheid</t>
  </si>
  <si>
    <t>Inkooppartij(en)</t>
  </si>
  <si>
    <t>Wat zijn de voorwaarden waaronder deze verstrekt wordt</t>
  </si>
  <si>
    <t>Heeft u met betrekking tot het aantrekken van financiering een afspraak met (een) derde(n) (bijvoorbeeld krediet bij een bank, aan u verstrekte zekerheden en ontvangen garanties)?</t>
  </si>
  <si>
    <t>Vergunningaanvraag</t>
  </si>
  <si>
    <t>Datum van invullen</t>
  </si>
  <si>
    <t>vergunninghouders@acm.nl</t>
  </si>
  <si>
    <t>Beoordelingsperiode (datum aanvraag + 8 wk)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</si>
</sst>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€-413]\ #,##0.00;[Red][$€-413]\ #,##0.00\-"/>
    <numFmt numFmtId="165" formatCode="[$-413]mmm/yy;@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_ * #,##0_ ;_ * \-#,##0_ ;_ * &quot;-&quot;??_ ;_ @_ "/>
    <numFmt numFmtId="169" formatCode="_ &quot;€&quot;\ * #,##0_ ;_ &quot;€&quot;\ * \-#,##0_ ;_ &quot;€&quot;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" fillId="0" borderId="0"/>
    <xf numFmtId="167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23">
    <xf numFmtId="0" fontId="0" fillId="0" borderId="0" xfId="0"/>
    <xf numFmtId="168" fontId="0" fillId="5" borderId="6" xfId="6" applyNumberFormat="1" applyFont="1" applyFill="1" applyBorder="1" applyProtection="1">
      <protection locked="0"/>
    </xf>
    <xf numFmtId="168" fontId="0" fillId="5" borderId="13" xfId="6" applyNumberFormat="1" applyFont="1" applyFill="1" applyBorder="1" applyProtection="1">
      <protection locked="0"/>
    </xf>
    <xf numFmtId="169" fontId="1" fillId="5" borderId="6" xfId="1" applyNumberFormat="1" applyFont="1" applyFill="1" applyBorder="1" applyProtection="1">
      <protection locked="0"/>
    </xf>
    <xf numFmtId="169" fontId="1" fillId="5" borderId="13" xfId="1" applyNumberFormat="1" applyFont="1" applyFill="1" applyBorder="1" applyProtection="1">
      <protection locked="0"/>
    </xf>
    <xf numFmtId="169" fontId="0" fillId="5" borderId="6" xfId="1" applyNumberFormat="1" applyFont="1" applyFill="1" applyBorder="1" applyProtection="1">
      <protection locked="0"/>
    </xf>
    <xf numFmtId="169" fontId="0" fillId="5" borderId="16" xfId="1" applyNumberFormat="1" applyFont="1" applyFill="1" applyBorder="1" applyProtection="1">
      <protection locked="0"/>
    </xf>
    <xf numFmtId="44" fontId="1" fillId="5" borderId="6" xfId="1" applyFont="1" applyFill="1" applyBorder="1" applyProtection="1">
      <protection locked="0"/>
    </xf>
    <xf numFmtId="44" fontId="1" fillId="5" borderId="13" xfId="1" applyFont="1" applyFill="1" applyBorder="1" applyProtection="1">
      <protection locked="0"/>
    </xf>
    <xf numFmtId="44" fontId="0" fillId="5" borderId="6" xfId="1" applyFont="1" applyFill="1" applyBorder="1" applyProtection="1">
      <protection locked="0"/>
    </xf>
    <xf numFmtId="44" fontId="0" fillId="5" borderId="16" xfId="1" applyFont="1" applyFill="1" applyBorder="1" applyProtection="1">
      <protection locked="0"/>
    </xf>
    <xf numFmtId="44" fontId="1" fillId="5" borderId="1" xfId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6" borderId="1" xfId="0" applyFont="1" applyFill="1" applyBorder="1" applyProtection="1">
      <protection locked="0"/>
    </xf>
    <xf numFmtId="0" fontId="0" fillId="0" borderId="6" xfId="0" applyBorder="1" applyProtection="1">
      <protection locked="0"/>
    </xf>
    <xf numFmtId="164" fontId="1" fillId="7" borderId="1" xfId="0" applyNumberFormat="1" applyFont="1" applyFill="1" applyBorder="1" applyAlignment="1" applyProtection="1">
      <alignment wrapText="1"/>
      <protection locked="0"/>
    </xf>
    <xf numFmtId="0" fontId="0" fillId="7" borderId="1" xfId="0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wrapText="1"/>
      <protection locked="0"/>
    </xf>
    <xf numFmtId="164" fontId="1" fillId="3" borderId="1" xfId="0" applyNumberFormat="1" applyFont="1" applyFill="1" applyBorder="1" applyAlignment="1" applyProtection="1">
      <alignment wrapText="1"/>
      <protection locked="0"/>
    </xf>
    <xf numFmtId="0" fontId="1" fillId="4" borderId="1" xfId="0" applyNumberFormat="1" applyFont="1" applyFill="1" applyBorder="1" applyAlignment="1" applyProtection="1">
      <alignment horizontal="center"/>
    </xf>
    <xf numFmtId="0" fontId="1" fillId="6" borderId="1" xfId="0" applyFont="1" applyFill="1" applyBorder="1" applyProtection="1"/>
    <xf numFmtId="44" fontId="1" fillId="3" borderId="1" xfId="1" applyFont="1" applyFill="1" applyBorder="1" applyProtection="1"/>
    <xf numFmtId="164" fontId="1" fillId="3" borderId="1" xfId="0" applyNumberFormat="1" applyFont="1" applyFill="1" applyBorder="1" applyAlignment="1" applyProtection="1">
      <alignment wrapText="1"/>
    </xf>
    <xf numFmtId="169" fontId="1" fillId="3" borderId="1" xfId="1" applyNumberFormat="1" applyFont="1" applyFill="1" applyBorder="1" applyProtection="1"/>
    <xf numFmtId="164" fontId="1" fillId="8" borderId="0" xfId="0" applyNumberFormat="1" applyFont="1" applyFill="1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0" xfId="0" applyBorder="1" applyProtection="1">
      <protection locked="0"/>
    </xf>
    <xf numFmtId="169" fontId="1" fillId="3" borderId="1" xfId="1" applyNumberFormat="1" applyFont="1" applyFill="1" applyBorder="1" applyProtection="1">
      <protection locked="0"/>
    </xf>
    <xf numFmtId="169" fontId="0" fillId="4" borderId="5" xfId="1" applyNumberFormat="1" applyFont="1" applyFill="1" applyBorder="1" applyProtection="1"/>
    <xf numFmtId="169" fontId="0" fillId="4" borderId="6" xfId="1" applyNumberFormat="1" applyFont="1" applyFill="1" applyBorder="1" applyProtection="1"/>
    <xf numFmtId="169" fontId="0" fillId="6" borderId="1" xfId="1" applyNumberFormat="1" applyFont="1" applyFill="1" applyBorder="1" applyProtection="1"/>
    <xf numFmtId="165" fontId="1" fillId="6" borderId="1" xfId="0" applyNumberFormat="1" applyFont="1" applyFill="1" applyBorder="1" applyAlignment="1" applyProtection="1">
      <alignment horizontal="center" wrapText="1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13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0" fillId="2" borderId="16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44" fontId="0" fillId="5" borderId="13" xfId="1" applyFont="1" applyFill="1" applyBorder="1" applyProtection="1">
      <protection locked="0"/>
    </xf>
    <xf numFmtId="44" fontId="0" fillId="5" borderId="1" xfId="1" applyFont="1" applyFill="1" applyBorder="1" applyProtection="1">
      <protection locked="0"/>
    </xf>
    <xf numFmtId="164" fontId="0" fillId="0" borderId="6" xfId="0" applyNumberFormat="1" applyFont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168" fontId="0" fillId="0" borderId="19" xfId="6" applyNumberFormat="1" applyFont="1" applyFill="1" applyBorder="1" applyProtection="1">
      <protection locked="0"/>
    </xf>
    <xf numFmtId="164" fontId="0" fillId="2" borderId="10" xfId="0" applyNumberFormat="1" applyFont="1" applyFill="1" applyBorder="1" applyProtection="1">
      <protection locked="0"/>
    </xf>
    <xf numFmtId="169" fontId="0" fillId="5" borderId="10" xfId="1" applyNumberFormat="1" applyFont="1" applyFill="1" applyBorder="1" applyProtection="1">
      <protection locked="0"/>
    </xf>
    <xf numFmtId="44" fontId="0" fillId="5" borderId="10" xfId="1" applyFont="1" applyFill="1" applyBorder="1" applyProtection="1">
      <protection locked="0"/>
    </xf>
    <xf numFmtId="164" fontId="1" fillId="7" borderId="1" xfId="0" applyNumberFormat="1" applyFont="1" applyFill="1" applyBorder="1" applyProtection="1">
      <protection locked="0"/>
    </xf>
    <xf numFmtId="164" fontId="0" fillId="2" borderId="5" xfId="0" applyNumberFormat="1" applyFont="1" applyFill="1" applyBorder="1" applyProtection="1">
      <protection locked="0"/>
    </xf>
    <xf numFmtId="169" fontId="4" fillId="5" borderId="5" xfId="1" applyNumberFormat="1" applyFont="1" applyFill="1" applyBorder="1" applyAlignment="1" applyProtection="1">
      <alignment horizontal="center"/>
      <protection locked="0"/>
    </xf>
    <xf numFmtId="169" fontId="2" fillId="5" borderId="5" xfId="1" applyNumberFormat="1" applyFont="1" applyFill="1" applyBorder="1" applyProtection="1">
      <protection locked="0"/>
    </xf>
    <xf numFmtId="44" fontId="1" fillId="5" borderId="5" xfId="1" applyFont="1" applyFill="1" applyBorder="1" applyProtection="1">
      <protection locked="0"/>
    </xf>
    <xf numFmtId="169" fontId="4" fillId="5" borderId="6" xfId="1" applyNumberFormat="1" applyFont="1" applyFill="1" applyBorder="1" applyAlignment="1" applyProtection="1">
      <alignment horizontal="center"/>
      <protection locked="0"/>
    </xf>
    <xf numFmtId="169" fontId="2" fillId="5" borderId="6" xfId="1" applyNumberFormat="1" applyFont="1" applyFill="1" applyBorder="1" applyProtection="1">
      <protection locked="0"/>
    </xf>
    <xf numFmtId="44" fontId="4" fillId="5" borderId="6" xfId="1" applyFont="1" applyFill="1" applyBorder="1" applyProtection="1">
      <protection locked="0"/>
    </xf>
    <xf numFmtId="164" fontId="0" fillId="2" borderId="7" xfId="0" applyNumberFormat="1" applyFont="1" applyFill="1" applyBorder="1" applyAlignment="1" applyProtection="1">
      <alignment wrapText="1"/>
      <protection locked="0"/>
    </xf>
    <xf numFmtId="169" fontId="2" fillId="5" borderId="7" xfId="1" applyNumberFormat="1" applyFont="1" applyFill="1" applyBorder="1" applyProtection="1">
      <protection locked="0"/>
    </xf>
    <xf numFmtId="44" fontId="4" fillId="5" borderId="7" xfId="1" applyFont="1" applyFill="1" applyBorder="1" applyProtection="1">
      <protection locked="0"/>
    </xf>
    <xf numFmtId="164" fontId="1" fillId="3" borderId="7" xfId="0" applyNumberFormat="1" applyFont="1" applyFill="1" applyBorder="1" applyAlignment="1" applyProtection="1">
      <alignment wrapText="1"/>
      <protection locked="0"/>
    </xf>
    <xf numFmtId="44" fontId="1" fillId="5" borderId="7" xfId="1" applyFont="1" applyFill="1" applyBorder="1" applyProtection="1">
      <protection locked="0"/>
    </xf>
    <xf numFmtId="164" fontId="0" fillId="0" borderId="6" xfId="0" applyNumberFormat="1" applyFont="1" applyBorder="1" applyAlignment="1" applyProtection="1">
      <alignment wrapText="1"/>
      <protection locked="0"/>
    </xf>
    <xf numFmtId="169" fontId="0" fillId="5" borderId="7" xfId="1" applyNumberFormat="1" applyFont="1" applyFill="1" applyBorder="1" applyProtection="1">
      <protection locked="0"/>
    </xf>
    <xf numFmtId="44" fontId="0" fillId="5" borderId="7" xfId="1" applyFont="1" applyFill="1" applyBorder="1" applyProtection="1">
      <protection locked="0"/>
    </xf>
    <xf numFmtId="164" fontId="0" fillId="8" borderId="6" xfId="0" applyNumberFormat="1" applyFont="1" applyFill="1" applyBorder="1" applyAlignment="1" applyProtection="1">
      <alignment wrapText="1"/>
      <protection locked="0"/>
    </xf>
    <xf numFmtId="0" fontId="0" fillId="8" borderId="6" xfId="0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169" fontId="1" fillId="2" borderId="14" xfId="1" applyNumberFormat="1" applyFont="1" applyFill="1" applyBorder="1" applyProtection="1">
      <protection locked="0"/>
    </xf>
    <xf numFmtId="169" fontId="1" fillId="2" borderId="6" xfId="1" applyNumberFormat="1" applyFont="1" applyFill="1" applyBorder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0" fillId="5" borderId="11" xfId="0" applyFill="1" applyBorder="1" applyProtection="1">
      <protection locked="0"/>
    </xf>
    <xf numFmtId="0" fontId="4" fillId="8" borderId="0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169" fontId="0" fillId="3" borderId="1" xfId="1" applyNumberFormat="1" applyFont="1" applyFill="1" applyBorder="1" applyProtection="1"/>
    <xf numFmtId="169" fontId="1" fillId="3" borderId="7" xfId="1" applyNumberFormat="1" applyFont="1" applyFill="1" applyBorder="1" applyProtection="1"/>
    <xf numFmtId="169" fontId="1" fillId="6" borderId="1" xfId="1" applyNumberFormat="1" applyFont="1" applyFill="1" applyBorder="1" applyProtection="1"/>
    <xf numFmtId="0" fontId="0" fillId="6" borderId="0" xfId="0" applyFill="1" applyBorder="1" applyAlignment="1" applyProtection="1">
      <alignment horizontal="center"/>
    </xf>
    <xf numFmtId="14" fontId="0" fillId="6" borderId="14" xfId="0" applyNumberFormat="1" applyFill="1" applyBorder="1" applyProtection="1"/>
    <xf numFmtId="14" fontId="0" fillId="6" borderId="18" xfId="0" applyNumberFormat="1" applyFill="1" applyBorder="1" applyProtection="1"/>
    <xf numFmtId="0" fontId="0" fillId="6" borderId="9" xfId="0" applyFill="1" applyBorder="1" applyProtection="1"/>
    <xf numFmtId="14" fontId="0" fillId="5" borderId="0" xfId="0" applyNumberFormat="1" applyFill="1" applyBorder="1" applyProtection="1">
      <protection locked="0"/>
    </xf>
    <xf numFmtId="165" fontId="0" fillId="0" borderId="0" xfId="0" applyNumberFormat="1" applyProtection="1">
      <protection locked="0"/>
    </xf>
    <xf numFmtId="14" fontId="1" fillId="6" borderId="1" xfId="0" quotePrefix="1" applyNumberFormat="1" applyFont="1" applyFill="1" applyBorder="1" applyAlignment="1" applyProtection="1">
      <alignment horizontal="center" wrapText="1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12" xfId="0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left"/>
      <protection locked="0"/>
    </xf>
    <xf numFmtId="0" fontId="0" fillId="5" borderId="11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0" fillId="5" borderId="15" xfId="0" applyFill="1" applyBorder="1" applyAlignment="1" applyProtection="1">
      <alignment horizontal="left"/>
      <protection locked="0"/>
    </xf>
    <xf numFmtId="14" fontId="0" fillId="5" borderId="12" xfId="0" applyNumberFormat="1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left"/>
    </xf>
    <xf numFmtId="0" fontId="0" fillId="5" borderId="15" xfId="0" applyFill="1" applyBorder="1" applyAlignment="1" applyProtection="1">
      <alignment horizontal="left"/>
    </xf>
    <xf numFmtId="0" fontId="8" fillId="5" borderId="0" xfId="7" applyFill="1" applyBorder="1" applyAlignment="1" applyProtection="1">
      <alignment horizontal="left"/>
    </xf>
    <xf numFmtId="0" fontId="0" fillId="5" borderId="0" xfId="0" applyFill="1" applyBorder="1" applyAlignment="1" applyProtection="1">
      <alignment horizontal="left"/>
    </xf>
    <xf numFmtId="0" fontId="0" fillId="5" borderId="14" xfId="0" applyFill="1" applyBorder="1" applyAlignment="1" applyProtection="1">
      <alignment horizontal="left"/>
    </xf>
    <xf numFmtId="0" fontId="0" fillId="5" borderId="12" xfId="0" applyFill="1" applyBorder="1" applyAlignment="1" applyProtection="1">
      <alignment horizontal="left"/>
    </xf>
    <xf numFmtId="0" fontId="0" fillId="5" borderId="11" xfId="0" applyFill="1" applyBorder="1" applyAlignment="1" applyProtection="1">
      <alignment horizontal="left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1" fillId="4" borderId="9" xfId="0" applyNumberFormat="1" applyFont="1" applyFill="1" applyBorder="1" applyAlignment="1" applyProtection="1">
      <alignment horizontal="center"/>
    </xf>
    <xf numFmtId="0" fontId="1" fillId="4" borderId="17" xfId="0" applyNumberFormat="1" applyFont="1" applyFill="1" applyBorder="1" applyAlignment="1" applyProtection="1">
      <alignment horizontal="center"/>
    </xf>
    <xf numFmtId="0" fontId="1" fillId="4" borderId="18" xfId="0" applyNumberFormat="1" applyFont="1" applyFill="1" applyBorder="1" applyAlignment="1" applyProtection="1">
      <alignment horizontal="center"/>
    </xf>
  </cellXfs>
  <cellStyles count="8">
    <cellStyle name="Euro" xfId="2"/>
    <cellStyle name="Hyperlink" xfId="7" builtinId="8"/>
    <cellStyle name="Komma" xfId="6" builtinId="3"/>
    <cellStyle name="Komma 2" xfId="4"/>
    <cellStyle name="Normal 2" xfId="5"/>
    <cellStyle name="Standaard" xfId="0" builtinId="0"/>
    <cellStyle name="Standaard 2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Cashflow!$B$58</c:f>
              <c:strCache>
                <c:ptCount val="1"/>
                <c:pt idx="0">
                  <c:v>Cashflow</c:v>
                </c:pt>
              </c:strCache>
            </c:strRef>
          </c:tx>
          <c:marker>
            <c:symbol val="none"/>
          </c:marker>
          <c:cat>
            <c:numRef>
              <c:f>Cashflow!$C$5:$N$5</c:f>
              <c:numCache>
                <c:formatCode>[$-413]mmm/yy;@</c:formatCode>
                <c:ptCount val="12"/>
                <c:pt idx="0">
                  <c:v>1</c:v>
                </c:pt>
                <c:pt idx="1">
                  <c:v>32</c:v>
                </c:pt>
                <c:pt idx="2">
                  <c:v>61</c:v>
                </c:pt>
                <c:pt idx="3">
                  <c:v>92</c:v>
                </c:pt>
                <c:pt idx="4">
                  <c:v>122</c:v>
                </c:pt>
                <c:pt idx="5">
                  <c:v>153</c:v>
                </c:pt>
                <c:pt idx="6">
                  <c:v>183</c:v>
                </c:pt>
                <c:pt idx="7">
                  <c:v>214</c:v>
                </c:pt>
                <c:pt idx="8">
                  <c:v>245</c:v>
                </c:pt>
                <c:pt idx="9">
                  <c:v>275</c:v>
                </c:pt>
                <c:pt idx="10">
                  <c:v>306</c:v>
                </c:pt>
                <c:pt idx="11">
                  <c:v>336</c:v>
                </c:pt>
              </c:numCache>
            </c:numRef>
          </c:cat>
          <c:val>
            <c:numRef>
              <c:f>Cashflow!$C$61:$N$61</c:f>
              <c:numCache>
                <c:formatCode>_ "€"\ * #,##0_ ;_ "€"\ * \-#,##0_ ;_ "€"\ * "-"??_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26816"/>
        <c:axId val="147010688"/>
      </c:lineChart>
      <c:dateAx>
        <c:axId val="146626816"/>
        <c:scaling>
          <c:orientation val="minMax"/>
        </c:scaling>
        <c:delete val="0"/>
        <c:axPos val="b"/>
        <c:numFmt formatCode="[$-413]mmm/yy;@" sourceLinked="1"/>
        <c:majorTickMark val="out"/>
        <c:minorTickMark val="none"/>
        <c:tickLblPos val="nextTo"/>
        <c:crossAx val="147010688"/>
        <c:crosses val="autoZero"/>
        <c:auto val="1"/>
        <c:lblOffset val="100"/>
        <c:baseTimeUnit val="months"/>
      </c:dateAx>
      <c:valAx>
        <c:axId val="147010688"/>
        <c:scaling>
          <c:orientation val="minMax"/>
        </c:scaling>
        <c:delete val="0"/>
        <c:axPos val="l"/>
        <c:majorGridlines/>
        <c:numFmt formatCode="_ &quot;€&quot;\ * #,##0_ ;_ &quot;€&quot;\ * \-#,##0_ ;_ &quot;€&quot;\ * &quot;-&quot;??_ ;_ @_ " sourceLinked="1"/>
        <c:majorTickMark val="out"/>
        <c:minorTickMark val="none"/>
        <c:tickLblPos val="nextTo"/>
        <c:crossAx val="146626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649431</xdr:colOff>
      <xdr:row>62</xdr:row>
      <xdr:rowOff>74467</xdr:rowOff>
    </xdr:from>
    <xdr:to>
      <xdr:col>7</xdr:col>
      <xdr:colOff>571500</xdr:colOff>
      <xdr:row>81</xdr:row>
      <xdr:rowOff>34637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gunninghouders@acm.n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3"/>
  <sheetViews>
    <sheetView showGridLines="0" tabSelected="1" view="pageLayout" zoomScaleNormal="85" workbookViewId="0">
      <selection activeCell="B15" sqref="B15"/>
    </sheetView>
  </sheetViews>
  <sheetFormatPr defaultRowHeight="15" x14ac:dyDescent="0.25"/>
  <cols>
    <col min="1" max="1" width="9.140625" style="13"/>
    <col min="2" max="2" width="43.85546875" style="13" bestFit="1" customWidth="1"/>
    <col min="3" max="3" width="10.5703125" style="13" bestFit="1" customWidth="1"/>
    <col min="4" max="4" width="10.7109375" style="13" customWidth="1"/>
    <col min="5" max="5" width="12.42578125" style="13" customWidth="1"/>
    <col min="6" max="6" width="9.140625" style="13"/>
    <col min="7" max="7" width="50.28515625" style="13" customWidth="1"/>
    <col min="8" max="8" width="13.85546875" style="13" customWidth="1"/>
    <col min="9" max="11" width="9.140625" style="13"/>
    <col min="12" max="12" width="59.85546875" style="13" customWidth="1"/>
    <col min="13" max="13" width="18.7109375" style="13" bestFit="1" customWidth="1"/>
    <col min="14" max="16384" width="9.140625" style="13"/>
  </cols>
  <sheetData>
    <row r="1" spans="2:13" x14ac:dyDescent="0.25">
      <c r="B1" s="72" t="s">
        <v>49</v>
      </c>
      <c r="G1" s="72" t="s">
        <v>50</v>
      </c>
    </row>
    <row r="2" spans="2:13" x14ac:dyDescent="0.25">
      <c r="B2" s="72"/>
      <c r="G2" s="72"/>
    </row>
    <row r="3" spans="2:13" x14ac:dyDescent="0.25">
      <c r="G3" s="73" t="s">
        <v>52</v>
      </c>
    </row>
    <row r="4" spans="2:13" x14ac:dyDescent="0.25">
      <c r="B4" s="74" t="s">
        <v>1</v>
      </c>
      <c r="C4" s="109"/>
      <c r="D4" s="109"/>
      <c r="E4" s="110"/>
      <c r="G4" s="96" t="str">
        <f>"Aantal klanten per "</f>
        <v xml:space="preserve">Aantal klanten per </v>
      </c>
      <c r="H4" s="95">
        <f>DATE(YEAR(C16),MONTH(C16),DAY(1))</f>
        <v>1</v>
      </c>
    </row>
    <row r="5" spans="2:13" x14ac:dyDescent="0.25">
      <c r="B5" s="75" t="s">
        <v>109</v>
      </c>
      <c r="C5" s="102"/>
      <c r="D5" s="102"/>
      <c r="E5" s="103"/>
      <c r="G5" s="76" t="s">
        <v>53</v>
      </c>
      <c r="H5" s="77"/>
    </row>
    <row r="6" spans="2:13" x14ac:dyDescent="0.25">
      <c r="B6" s="75" t="s">
        <v>110</v>
      </c>
      <c r="C6" s="102"/>
      <c r="D6" s="102"/>
      <c r="E6" s="103"/>
      <c r="G6" s="78" t="s">
        <v>54</v>
      </c>
      <c r="H6" s="79"/>
    </row>
    <row r="7" spans="2:13" x14ac:dyDescent="0.25">
      <c r="B7" s="75" t="s">
        <v>46</v>
      </c>
      <c r="C7" s="102"/>
      <c r="D7" s="102"/>
      <c r="E7" s="103"/>
      <c r="G7" s="78" t="s">
        <v>55</v>
      </c>
      <c r="H7" s="79"/>
    </row>
    <row r="8" spans="2:13" x14ac:dyDescent="0.25">
      <c r="B8" s="75" t="s">
        <v>47</v>
      </c>
      <c r="C8" s="102"/>
      <c r="D8" s="102"/>
      <c r="E8" s="103"/>
      <c r="G8" s="80" t="s">
        <v>56</v>
      </c>
      <c r="H8" s="81"/>
    </row>
    <row r="9" spans="2:13" x14ac:dyDescent="0.25">
      <c r="B9" s="75" t="s">
        <v>48</v>
      </c>
      <c r="C9" s="102"/>
      <c r="D9" s="102"/>
      <c r="E9" s="103"/>
    </row>
    <row r="10" spans="2:13" x14ac:dyDescent="0.25">
      <c r="B10" s="75" t="s">
        <v>2</v>
      </c>
      <c r="C10" s="102"/>
      <c r="D10" s="102"/>
      <c r="E10" s="103"/>
      <c r="G10" s="82" t="s">
        <v>65</v>
      </c>
    </row>
    <row r="11" spans="2:13" x14ac:dyDescent="0.25">
      <c r="B11" s="75" t="s">
        <v>3</v>
      </c>
      <c r="C11" s="102"/>
      <c r="D11" s="102"/>
      <c r="E11" s="103"/>
      <c r="G11" s="76" t="s">
        <v>53</v>
      </c>
      <c r="H11" s="106"/>
      <c r="I11" s="106"/>
      <c r="J11" s="106"/>
      <c r="K11" s="106"/>
      <c r="L11" s="107"/>
    </row>
    <row r="12" spans="2:13" x14ac:dyDescent="0.25">
      <c r="B12" s="83" t="s">
        <v>4</v>
      </c>
      <c r="C12" s="118"/>
      <c r="D12" s="118"/>
      <c r="E12" s="119"/>
      <c r="G12" s="78" t="s">
        <v>54</v>
      </c>
      <c r="H12" s="100"/>
      <c r="I12" s="100"/>
      <c r="J12" s="100"/>
      <c r="K12" s="100"/>
      <c r="L12" s="104"/>
    </row>
    <row r="13" spans="2:13" x14ac:dyDescent="0.25">
      <c r="G13" s="78" t="s">
        <v>55</v>
      </c>
      <c r="H13" s="100"/>
      <c r="I13" s="100"/>
      <c r="J13" s="100"/>
      <c r="K13" s="100"/>
      <c r="L13" s="104"/>
    </row>
    <row r="14" spans="2:13" x14ac:dyDescent="0.25">
      <c r="B14" s="74" t="s">
        <v>5</v>
      </c>
      <c r="C14" s="111" t="s">
        <v>116</v>
      </c>
      <c r="D14" s="111"/>
      <c r="E14" s="112"/>
      <c r="G14" s="80" t="s">
        <v>56</v>
      </c>
      <c r="H14" s="101"/>
      <c r="I14" s="101"/>
      <c r="J14" s="101"/>
      <c r="K14" s="101"/>
      <c r="L14" s="105"/>
    </row>
    <row r="15" spans="2:13" x14ac:dyDescent="0.25">
      <c r="B15" s="75" t="s">
        <v>119</v>
      </c>
      <c r="C15" s="97"/>
      <c r="D15" s="93" t="s">
        <v>6</v>
      </c>
      <c r="E15" s="94">
        <f>DATE(YEAR(C15)+1,MONTH(C15),DAY(C15)-1)</f>
        <v>365</v>
      </c>
    </row>
    <row r="16" spans="2:13" x14ac:dyDescent="0.25">
      <c r="B16" s="83" t="s">
        <v>117</v>
      </c>
      <c r="C16" s="108"/>
      <c r="D16" s="101"/>
      <c r="E16" s="105"/>
      <c r="G16" s="73" t="s">
        <v>112</v>
      </c>
      <c r="M16" s="73" t="s">
        <v>66</v>
      </c>
    </row>
    <row r="17" spans="2:13" x14ac:dyDescent="0.25">
      <c r="G17" s="76" t="s">
        <v>57</v>
      </c>
      <c r="H17" s="106"/>
      <c r="I17" s="106"/>
      <c r="J17" s="106"/>
      <c r="K17" s="106"/>
      <c r="L17" s="107"/>
      <c r="M17" s="84"/>
    </row>
    <row r="18" spans="2:13" x14ac:dyDescent="0.25">
      <c r="B18" s="74" t="s">
        <v>51</v>
      </c>
      <c r="C18" s="111"/>
      <c r="D18" s="111"/>
      <c r="E18" s="112"/>
      <c r="G18" s="78" t="s">
        <v>58</v>
      </c>
      <c r="H18" s="100"/>
      <c r="I18" s="100"/>
      <c r="J18" s="100"/>
      <c r="K18" s="100"/>
      <c r="L18" s="104"/>
      <c r="M18" s="85"/>
    </row>
    <row r="19" spans="2:13" x14ac:dyDescent="0.25">
      <c r="B19" s="75" t="s">
        <v>3</v>
      </c>
      <c r="C19" s="113" t="s">
        <v>118</v>
      </c>
      <c r="D19" s="114"/>
      <c r="E19" s="115"/>
      <c r="G19" s="78" t="s">
        <v>59</v>
      </c>
      <c r="H19" s="100"/>
      <c r="I19" s="100"/>
      <c r="J19" s="100"/>
      <c r="K19" s="100"/>
      <c r="L19" s="104"/>
      <c r="M19" s="85"/>
    </row>
    <row r="20" spans="2:13" x14ac:dyDescent="0.25">
      <c r="B20" s="83" t="s">
        <v>4</v>
      </c>
      <c r="C20" s="116"/>
      <c r="D20" s="116"/>
      <c r="E20" s="117"/>
      <c r="G20" s="80" t="s">
        <v>60</v>
      </c>
      <c r="H20" s="101"/>
      <c r="I20" s="101"/>
      <c r="J20" s="101"/>
      <c r="K20" s="101"/>
      <c r="L20" s="105"/>
      <c r="M20" s="86"/>
    </row>
    <row r="22" spans="2:13" x14ac:dyDescent="0.25">
      <c r="G22" s="73" t="s">
        <v>113</v>
      </c>
      <c r="M22" s="73" t="s">
        <v>66</v>
      </c>
    </row>
    <row r="23" spans="2:13" x14ac:dyDescent="0.25">
      <c r="G23" s="76" t="s">
        <v>62</v>
      </c>
      <c r="H23" s="106"/>
      <c r="I23" s="106"/>
      <c r="J23" s="106"/>
      <c r="K23" s="106"/>
      <c r="L23" s="107"/>
      <c r="M23" s="84"/>
    </row>
    <row r="24" spans="2:13" x14ac:dyDescent="0.25">
      <c r="G24" s="78" t="s">
        <v>61</v>
      </c>
      <c r="H24" s="100"/>
      <c r="I24" s="100"/>
      <c r="J24" s="100"/>
      <c r="K24" s="100"/>
      <c r="L24" s="104"/>
      <c r="M24" s="85"/>
    </row>
    <row r="25" spans="2:13" x14ac:dyDescent="0.25">
      <c r="G25" s="78" t="s">
        <v>63</v>
      </c>
      <c r="H25" s="100"/>
      <c r="I25" s="100"/>
      <c r="J25" s="100"/>
      <c r="K25" s="100"/>
      <c r="L25" s="104"/>
      <c r="M25" s="85"/>
    </row>
    <row r="26" spans="2:13" x14ac:dyDescent="0.25">
      <c r="G26" s="80" t="s">
        <v>64</v>
      </c>
      <c r="H26" s="101"/>
      <c r="I26" s="101"/>
      <c r="J26" s="101"/>
      <c r="K26" s="101"/>
      <c r="L26" s="105"/>
      <c r="M26" s="86"/>
    </row>
    <row r="28" spans="2:13" x14ac:dyDescent="0.25">
      <c r="G28" s="82" t="s">
        <v>103</v>
      </c>
      <c r="M28" s="73" t="s">
        <v>66</v>
      </c>
    </row>
    <row r="29" spans="2:13" x14ac:dyDescent="0.25">
      <c r="G29" s="76" t="s">
        <v>104</v>
      </c>
      <c r="H29" s="106"/>
      <c r="I29" s="106"/>
      <c r="J29" s="106"/>
      <c r="K29" s="106"/>
      <c r="L29" s="107"/>
      <c r="M29" s="84"/>
    </row>
    <row r="30" spans="2:13" x14ac:dyDescent="0.25">
      <c r="G30" s="80" t="s">
        <v>105</v>
      </c>
      <c r="H30" s="101"/>
      <c r="I30" s="101"/>
      <c r="J30" s="101"/>
      <c r="K30" s="101"/>
      <c r="L30" s="105"/>
      <c r="M30" s="86"/>
    </row>
    <row r="32" spans="2:13" x14ac:dyDescent="0.25">
      <c r="G32" s="82" t="s">
        <v>115</v>
      </c>
      <c r="M32" s="73" t="s">
        <v>106</v>
      </c>
    </row>
    <row r="33" spans="7:13" x14ac:dyDescent="0.25">
      <c r="G33" s="76" t="s">
        <v>107</v>
      </c>
      <c r="H33" s="106"/>
      <c r="I33" s="106"/>
      <c r="J33" s="106"/>
      <c r="K33" s="106"/>
      <c r="L33" s="107"/>
      <c r="M33" s="87"/>
    </row>
    <row r="34" spans="7:13" x14ac:dyDescent="0.25">
      <c r="G34" s="78" t="s">
        <v>108</v>
      </c>
      <c r="H34" s="100"/>
      <c r="I34" s="100"/>
      <c r="J34" s="100"/>
      <c r="K34" s="100"/>
      <c r="L34" s="100"/>
      <c r="M34" s="88"/>
    </row>
    <row r="35" spans="7:13" x14ac:dyDescent="0.25">
      <c r="G35" s="80" t="s">
        <v>114</v>
      </c>
      <c r="H35" s="101"/>
      <c r="I35" s="101"/>
      <c r="J35" s="101"/>
      <c r="K35" s="101"/>
      <c r="L35" s="101"/>
      <c r="M35" s="89"/>
    </row>
    <row r="36" spans="7:13" x14ac:dyDescent="0.25">
      <c r="M36" s="73" t="s">
        <v>106</v>
      </c>
    </row>
    <row r="37" spans="7:13" x14ac:dyDescent="0.25">
      <c r="G37" s="76" t="s">
        <v>107</v>
      </c>
      <c r="H37" s="106"/>
      <c r="I37" s="106"/>
      <c r="J37" s="106"/>
      <c r="K37" s="106"/>
      <c r="L37" s="107"/>
      <c r="M37" s="87"/>
    </row>
    <row r="38" spans="7:13" x14ac:dyDescent="0.25">
      <c r="G38" s="78" t="s">
        <v>108</v>
      </c>
      <c r="H38" s="100"/>
      <c r="I38" s="100"/>
      <c r="J38" s="100"/>
      <c r="K38" s="100"/>
      <c r="L38" s="100"/>
      <c r="M38" s="88"/>
    </row>
    <row r="39" spans="7:13" x14ac:dyDescent="0.25">
      <c r="G39" s="80" t="s">
        <v>114</v>
      </c>
      <c r="H39" s="101"/>
      <c r="I39" s="101"/>
      <c r="J39" s="101"/>
      <c r="K39" s="101"/>
      <c r="L39" s="101"/>
      <c r="M39" s="89"/>
    </row>
    <row r="40" spans="7:13" x14ac:dyDescent="0.25">
      <c r="M40" s="73" t="s">
        <v>106</v>
      </c>
    </row>
    <row r="41" spans="7:13" x14ac:dyDescent="0.25">
      <c r="G41" s="76" t="s">
        <v>107</v>
      </c>
      <c r="H41" s="106"/>
      <c r="I41" s="106"/>
      <c r="J41" s="106"/>
      <c r="K41" s="106"/>
      <c r="L41" s="107"/>
      <c r="M41" s="87"/>
    </row>
    <row r="42" spans="7:13" x14ac:dyDescent="0.25">
      <c r="G42" s="78" t="s">
        <v>108</v>
      </c>
      <c r="H42" s="100"/>
      <c r="I42" s="100"/>
      <c r="J42" s="100"/>
      <c r="K42" s="100"/>
      <c r="L42" s="100"/>
      <c r="M42" s="88"/>
    </row>
    <row r="43" spans="7:13" x14ac:dyDescent="0.25">
      <c r="G43" s="80" t="s">
        <v>114</v>
      </c>
      <c r="H43" s="101"/>
      <c r="I43" s="101"/>
      <c r="J43" s="101"/>
      <c r="K43" s="101"/>
      <c r="L43" s="101"/>
      <c r="M43" s="89"/>
    </row>
  </sheetData>
  <sheetProtection password="E7D2" sheet="1" objects="1" scenarios="1" formatCells="0" formatColumns="0" formatRows="0"/>
  <mergeCells count="37">
    <mergeCell ref="C7:E7"/>
    <mergeCell ref="C10:E10"/>
    <mergeCell ref="C11:E11"/>
    <mergeCell ref="C12:E12"/>
    <mergeCell ref="C14:E14"/>
    <mergeCell ref="C4:E4"/>
    <mergeCell ref="H37:L37"/>
    <mergeCell ref="H38:L38"/>
    <mergeCell ref="H39:L39"/>
    <mergeCell ref="H41:L41"/>
    <mergeCell ref="H29:L29"/>
    <mergeCell ref="H30:L30"/>
    <mergeCell ref="H33:L33"/>
    <mergeCell ref="H34:L34"/>
    <mergeCell ref="H35:L35"/>
    <mergeCell ref="H26:L26"/>
    <mergeCell ref="C18:E18"/>
    <mergeCell ref="C19:E19"/>
    <mergeCell ref="C20:E20"/>
    <mergeCell ref="H11:L11"/>
    <mergeCell ref="H12:L12"/>
    <mergeCell ref="H42:L42"/>
    <mergeCell ref="H43:L43"/>
    <mergeCell ref="C5:E5"/>
    <mergeCell ref="C6:E6"/>
    <mergeCell ref="C8:E8"/>
    <mergeCell ref="C9:E9"/>
    <mergeCell ref="H13:L13"/>
    <mergeCell ref="H14:L14"/>
    <mergeCell ref="H17:L17"/>
    <mergeCell ref="H18:L18"/>
    <mergeCell ref="C16:E16"/>
    <mergeCell ref="H19:L19"/>
    <mergeCell ref="H20:L20"/>
    <mergeCell ref="H23:L23"/>
    <mergeCell ref="H24:L24"/>
    <mergeCell ref="H25:L25"/>
  </mergeCells>
  <hyperlinks>
    <hyperlink ref="C19" r:id="rId1"/>
  </hyperlinks>
  <pageMargins left="0.70866141732283472" right="0.70866141732283472" top="0.74803149606299213" bottom="0.74803149606299213" header="0.31496062992125984" footer="0.31496062992125984"/>
  <pageSetup paperSize="8" scale="72" orientation="landscape" r:id="rId2"/>
  <headerFooter differentFirst="1" scaleWithDoc="0">
    <oddFooter>&amp;R&amp;F / &amp;A / blad &amp;P</oddFooter>
    <firstHeader xml:space="preserve">&amp;L&amp;"-,Vet"Bijlage 6: Financiële Positie Vergunningaanvrager </firstHeader>
    <firstFooter>&amp;LBijlage bij Besluit van 13 januari 2015 met kenmerk ACM/DC/2014/206603&amp;R&amp;F / &amp;A / blad 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61"/>
  <sheetViews>
    <sheetView showGridLines="0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RowHeight="15" x14ac:dyDescent="0.25"/>
  <cols>
    <col min="1" max="1" width="9.140625" style="13"/>
    <col min="2" max="2" width="66.140625" style="13" bestFit="1" customWidth="1"/>
    <col min="3" max="3" width="21.28515625" style="13" customWidth="1"/>
    <col min="4" max="7" width="20.5703125" style="13" bestFit="1" customWidth="1"/>
    <col min="8" max="14" width="21" style="13" bestFit="1" customWidth="1"/>
    <col min="15" max="15" width="3.85546875" style="13" customWidth="1"/>
    <col min="16" max="16" width="84.85546875" style="13" bestFit="1" customWidth="1"/>
    <col min="17" max="16384" width="9.140625" style="13"/>
  </cols>
  <sheetData>
    <row r="2" spans="1:16" x14ac:dyDescent="0.25">
      <c r="B2" s="12" t="s">
        <v>74</v>
      </c>
      <c r="D2" s="120" t="str">
        <f>IF('Algemene Info &amp; Factscheet'!$C$4="","",'Algemene Info &amp; Factscheet'!$C$4)</f>
        <v/>
      </c>
      <c r="E2" s="121"/>
      <c r="F2" s="121"/>
      <c r="G2" s="122"/>
      <c r="I2" s="98"/>
    </row>
    <row r="3" spans="1:16" x14ac:dyDescent="0.25">
      <c r="B3" s="25" t="s">
        <v>111</v>
      </c>
    </row>
    <row r="5" spans="1:16" s="26" customFormat="1" x14ac:dyDescent="0.25">
      <c r="A5" s="33"/>
      <c r="B5" s="14" t="s">
        <v>7</v>
      </c>
      <c r="C5" s="32">
        <f>IF(DAY('Algemene Info &amp; Factscheet'!$C$15)&gt;15,DATE(YEAR('Algemene Info &amp; Factscheet'!$C$15),MONTH('Algemene Info &amp; Factscheet'!$C$15)+1,DAY(1)),DATE(YEAR('Algemene Info &amp; Factscheet'!$C$15),MONTH('Algemene Info &amp; Factscheet'!$C$15),DAY(1)))</f>
        <v>1</v>
      </c>
      <c r="D5" s="32">
        <f>DATE(YEAR(C5),(MONTH(C5)+1),DAY(C5))</f>
        <v>32</v>
      </c>
      <c r="E5" s="32">
        <f t="shared" ref="E5:N5" si="0">DATE(YEAR(D5),(MONTH(D5)+1),DAY(D5))</f>
        <v>61</v>
      </c>
      <c r="F5" s="32">
        <f t="shared" si="0"/>
        <v>92</v>
      </c>
      <c r="G5" s="32">
        <f t="shared" si="0"/>
        <v>122</v>
      </c>
      <c r="H5" s="32">
        <f t="shared" si="0"/>
        <v>153</v>
      </c>
      <c r="I5" s="32">
        <f t="shared" si="0"/>
        <v>183</v>
      </c>
      <c r="J5" s="32">
        <f t="shared" si="0"/>
        <v>214</v>
      </c>
      <c r="K5" s="32">
        <f t="shared" si="0"/>
        <v>245</v>
      </c>
      <c r="L5" s="32">
        <f t="shared" si="0"/>
        <v>275</v>
      </c>
      <c r="M5" s="32">
        <f t="shared" si="0"/>
        <v>306</v>
      </c>
      <c r="N5" s="32">
        <f t="shared" si="0"/>
        <v>336</v>
      </c>
      <c r="P5" s="14" t="s">
        <v>67</v>
      </c>
    </row>
    <row r="6" spans="1:16" x14ac:dyDescent="0.25">
      <c r="A6" s="34"/>
      <c r="B6" s="35" t="s">
        <v>15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27"/>
      <c r="P6" s="36"/>
    </row>
    <row r="7" spans="1:16" x14ac:dyDescent="0.25">
      <c r="A7" s="34"/>
      <c r="B7" s="37" t="s">
        <v>68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7"/>
      <c r="P7" s="1"/>
    </row>
    <row r="8" spans="1:16" x14ac:dyDescent="0.25">
      <c r="A8" s="34"/>
      <c r="B8" s="37" t="s">
        <v>69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7"/>
      <c r="P8" s="1"/>
    </row>
    <row r="9" spans="1:16" x14ac:dyDescent="0.25">
      <c r="A9" s="34"/>
      <c r="B9" s="37" t="s">
        <v>70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7"/>
      <c r="P9" s="1"/>
    </row>
    <row r="10" spans="1:16" x14ac:dyDescent="0.25">
      <c r="A10" s="34"/>
      <c r="B10" s="38" t="s">
        <v>71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7"/>
      <c r="P10" s="2"/>
    </row>
    <row r="11" spans="1:16" x14ac:dyDescent="0.25">
      <c r="A11" s="34"/>
      <c r="B11" s="37" t="s">
        <v>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7"/>
      <c r="P11" s="1"/>
    </row>
    <row r="12" spans="1:16" x14ac:dyDescent="0.25">
      <c r="A12" s="34"/>
      <c r="B12" s="37" t="s">
        <v>11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7"/>
      <c r="P12" s="1"/>
    </row>
    <row r="13" spans="1:16" x14ac:dyDescent="0.25">
      <c r="A13" s="34"/>
      <c r="B13" s="37" t="s">
        <v>12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7"/>
      <c r="P13" s="1"/>
    </row>
    <row r="14" spans="1:16" x14ac:dyDescent="0.25">
      <c r="A14" s="34"/>
      <c r="B14" s="38" t="s">
        <v>13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7"/>
      <c r="P14" s="2"/>
    </row>
    <row r="15" spans="1:16" x14ac:dyDescent="0.25">
      <c r="A15" s="34"/>
      <c r="B15" s="39" t="s">
        <v>18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27"/>
      <c r="P15" s="7"/>
    </row>
    <row r="16" spans="1:16" x14ac:dyDescent="0.25">
      <c r="A16" s="34"/>
      <c r="B16" s="39" t="s">
        <v>19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27"/>
      <c r="P16" s="7"/>
    </row>
    <row r="17" spans="1:16" x14ac:dyDescent="0.25">
      <c r="A17" s="34"/>
      <c r="B17" s="39" t="s">
        <v>20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27"/>
      <c r="P17" s="7"/>
    </row>
    <row r="18" spans="1:16" x14ac:dyDescent="0.25">
      <c r="A18" s="34"/>
      <c r="B18" s="40" t="s">
        <v>21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7"/>
      <c r="P18" s="8"/>
    </row>
    <row r="19" spans="1:16" x14ac:dyDescent="0.25">
      <c r="A19" s="34"/>
      <c r="B19" s="37" t="s">
        <v>22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7"/>
      <c r="P19" s="9"/>
    </row>
    <row r="20" spans="1:16" x14ac:dyDescent="0.25">
      <c r="A20" s="34"/>
      <c r="B20" s="37" t="s">
        <v>23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27"/>
      <c r="P20" s="9"/>
    </row>
    <row r="21" spans="1:16" x14ac:dyDescent="0.25">
      <c r="A21" s="34"/>
      <c r="B21" s="37" t="s">
        <v>24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7"/>
      <c r="P21" s="9"/>
    </row>
    <row r="22" spans="1:16" x14ac:dyDescent="0.25">
      <c r="A22" s="34"/>
      <c r="B22" s="41" t="s">
        <v>25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27"/>
      <c r="P22" s="10"/>
    </row>
    <row r="23" spans="1:16" x14ac:dyDescent="0.25">
      <c r="A23" s="34"/>
      <c r="B23" s="42" t="s">
        <v>73</v>
      </c>
      <c r="C23" s="24">
        <f t="shared" ref="C23:N23" si="1">SUM(C15:C22)</f>
        <v>0</v>
      </c>
      <c r="D23" s="24">
        <f>SUM(D15:D22)</f>
        <v>0</v>
      </c>
      <c r="E23" s="24">
        <f t="shared" si="1"/>
        <v>0</v>
      </c>
      <c r="F23" s="24">
        <f t="shared" si="1"/>
        <v>0</v>
      </c>
      <c r="G23" s="24">
        <f t="shared" si="1"/>
        <v>0</v>
      </c>
      <c r="H23" s="24">
        <f t="shared" si="1"/>
        <v>0</v>
      </c>
      <c r="I23" s="24">
        <f t="shared" si="1"/>
        <v>0</v>
      </c>
      <c r="J23" s="24">
        <f t="shared" si="1"/>
        <v>0</v>
      </c>
      <c r="K23" s="24">
        <f t="shared" si="1"/>
        <v>0</v>
      </c>
      <c r="L23" s="24">
        <f t="shared" si="1"/>
        <v>0</v>
      </c>
      <c r="M23" s="24">
        <f t="shared" si="1"/>
        <v>0</v>
      </c>
      <c r="N23" s="24">
        <f t="shared" si="1"/>
        <v>0</v>
      </c>
      <c r="O23" s="27"/>
      <c r="P23" s="11"/>
    </row>
    <row r="24" spans="1:16" x14ac:dyDescent="0.25">
      <c r="A24" s="3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27"/>
      <c r="P24" s="15"/>
    </row>
    <row r="25" spans="1:16" x14ac:dyDescent="0.25">
      <c r="A25" s="34"/>
      <c r="B25" s="35" t="s">
        <v>16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7"/>
      <c r="P25" s="36"/>
    </row>
    <row r="26" spans="1:16" x14ac:dyDescent="0.25">
      <c r="A26" s="34"/>
      <c r="B26" s="39" t="s">
        <v>26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27"/>
      <c r="P26" s="9"/>
    </row>
    <row r="27" spans="1:16" x14ac:dyDescent="0.25">
      <c r="A27" s="34"/>
      <c r="B27" s="39" t="s">
        <v>27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7"/>
      <c r="P27" s="9"/>
    </row>
    <row r="28" spans="1:16" x14ac:dyDescent="0.25">
      <c r="A28" s="34"/>
      <c r="B28" s="39" t="s">
        <v>28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27"/>
      <c r="P28" s="9"/>
    </row>
    <row r="29" spans="1:16" x14ac:dyDescent="0.25">
      <c r="A29" s="34"/>
      <c r="B29" s="40" t="s">
        <v>29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27"/>
      <c r="P29" s="43"/>
    </row>
    <row r="30" spans="1:16" x14ac:dyDescent="0.25">
      <c r="A30" s="34"/>
      <c r="B30" s="37" t="s">
        <v>30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27"/>
      <c r="P30" s="9"/>
    </row>
    <row r="31" spans="1:16" x14ac:dyDescent="0.25">
      <c r="A31" s="34"/>
      <c r="B31" s="41" t="s">
        <v>34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27"/>
      <c r="P31" s="10"/>
    </row>
    <row r="32" spans="1:16" x14ac:dyDescent="0.25">
      <c r="A32" s="34"/>
      <c r="B32" s="42" t="s">
        <v>72</v>
      </c>
      <c r="C32" s="90">
        <f>SUM(C26:C31)</f>
        <v>0</v>
      </c>
      <c r="D32" s="90">
        <f>SUM(D26:D31)</f>
        <v>0</v>
      </c>
      <c r="E32" s="90">
        <f t="shared" ref="E32:N32" si="2">SUM(E26:E31)</f>
        <v>0</v>
      </c>
      <c r="F32" s="90">
        <f t="shared" si="2"/>
        <v>0</v>
      </c>
      <c r="G32" s="90">
        <f>SUM(G26:G31)</f>
        <v>0</v>
      </c>
      <c r="H32" s="90">
        <f>SUM(H26:H31)</f>
        <v>0</v>
      </c>
      <c r="I32" s="90">
        <f t="shared" si="2"/>
        <v>0</v>
      </c>
      <c r="J32" s="90">
        <f t="shared" si="2"/>
        <v>0</v>
      </c>
      <c r="K32" s="90">
        <f t="shared" si="2"/>
        <v>0</v>
      </c>
      <c r="L32" s="90">
        <f t="shared" si="2"/>
        <v>0</v>
      </c>
      <c r="M32" s="90">
        <f t="shared" si="2"/>
        <v>0</v>
      </c>
      <c r="N32" s="90">
        <f t="shared" si="2"/>
        <v>0</v>
      </c>
      <c r="O32" s="27"/>
      <c r="P32" s="44"/>
    </row>
    <row r="33" spans="1:16" x14ac:dyDescent="0.25">
      <c r="A33" s="34"/>
      <c r="B33" s="4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27"/>
      <c r="P33" s="15"/>
    </row>
    <row r="34" spans="1:16" x14ac:dyDescent="0.25">
      <c r="A34" s="34"/>
      <c r="B34" s="35" t="s">
        <v>17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7"/>
      <c r="P34" s="36"/>
    </row>
    <row r="35" spans="1:16" x14ac:dyDescent="0.25">
      <c r="A35" s="34"/>
      <c r="B35" s="46" t="s">
        <v>32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7"/>
      <c r="P35" s="47"/>
    </row>
    <row r="36" spans="1:16" x14ac:dyDescent="0.25">
      <c r="A36" s="34"/>
      <c r="B36" s="37" t="s">
        <v>31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27"/>
      <c r="P36" s="9"/>
    </row>
    <row r="37" spans="1:16" x14ac:dyDescent="0.25">
      <c r="A37" s="34"/>
      <c r="B37" s="37" t="s">
        <v>33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27"/>
      <c r="P37" s="9"/>
    </row>
    <row r="38" spans="1:16" x14ac:dyDescent="0.25">
      <c r="A38" s="34"/>
      <c r="B38" s="37" t="s">
        <v>79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27"/>
      <c r="P38" s="9"/>
    </row>
    <row r="39" spans="1:16" x14ac:dyDescent="0.25">
      <c r="A39" s="34"/>
      <c r="B39" s="37" t="s">
        <v>30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27"/>
      <c r="P39" s="9"/>
    </row>
    <row r="40" spans="1:16" x14ac:dyDescent="0.25">
      <c r="A40" s="34"/>
      <c r="B40" s="48" t="s">
        <v>75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27"/>
      <c r="P40" s="50"/>
    </row>
    <row r="41" spans="1:16" x14ac:dyDescent="0.25">
      <c r="A41" s="34"/>
      <c r="B41" s="48" t="s">
        <v>34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27"/>
      <c r="P41" s="50"/>
    </row>
    <row r="42" spans="1:16" x14ac:dyDescent="0.25">
      <c r="A42" s="34"/>
      <c r="B42" s="42" t="s">
        <v>76</v>
      </c>
      <c r="C42" s="24">
        <f>SUM(C36:C41)</f>
        <v>0</v>
      </c>
      <c r="D42" s="24">
        <f>SUM(D36:D41)</f>
        <v>0</v>
      </c>
      <c r="E42" s="24">
        <f t="shared" ref="E42:N42" si="3">SUM(E36:E41)</f>
        <v>0</v>
      </c>
      <c r="F42" s="24">
        <f t="shared" si="3"/>
        <v>0</v>
      </c>
      <c r="G42" s="24">
        <f t="shared" si="3"/>
        <v>0</v>
      </c>
      <c r="H42" s="24">
        <f t="shared" si="3"/>
        <v>0</v>
      </c>
      <c r="I42" s="24">
        <f t="shared" si="3"/>
        <v>0</v>
      </c>
      <c r="J42" s="24">
        <f t="shared" si="3"/>
        <v>0</v>
      </c>
      <c r="K42" s="24">
        <f t="shared" si="3"/>
        <v>0</v>
      </c>
      <c r="L42" s="24">
        <f t="shared" si="3"/>
        <v>0</v>
      </c>
      <c r="M42" s="24">
        <f t="shared" si="3"/>
        <v>0</v>
      </c>
      <c r="N42" s="24">
        <f t="shared" si="3"/>
        <v>0</v>
      </c>
      <c r="O42" s="27"/>
      <c r="P42" s="11"/>
    </row>
    <row r="43" spans="1:16" x14ac:dyDescent="0.25">
      <c r="A43" s="34"/>
      <c r="B43" s="4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27"/>
      <c r="P43" s="15"/>
    </row>
    <row r="44" spans="1:16" x14ac:dyDescent="0.25">
      <c r="A44" s="34"/>
      <c r="B44" s="51" t="s">
        <v>8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7"/>
      <c r="P44" s="17"/>
    </row>
    <row r="45" spans="1:16" x14ac:dyDescent="0.25">
      <c r="A45" s="34"/>
      <c r="B45" s="52" t="s">
        <v>37</v>
      </c>
      <c r="C45" s="53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27"/>
      <c r="P45" s="55"/>
    </row>
    <row r="46" spans="1:16" x14ac:dyDescent="0.25">
      <c r="A46" s="34"/>
      <c r="B46" s="37" t="s">
        <v>36</v>
      </c>
      <c r="C46" s="56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27"/>
      <c r="P46" s="7"/>
    </row>
    <row r="47" spans="1:16" x14ac:dyDescent="0.25">
      <c r="A47" s="34"/>
      <c r="B47" s="18" t="s">
        <v>35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27"/>
      <c r="P47" s="58"/>
    </row>
    <row r="48" spans="1:16" x14ac:dyDescent="0.25">
      <c r="A48" s="34"/>
      <c r="B48" s="59" t="s">
        <v>81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27"/>
      <c r="P48" s="61"/>
    </row>
    <row r="49" spans="1:16" x14ac:dyDescent="0.25">
      <c r="A49" s="34"/>
      <c r="B49" s="62" t="s">
        <v>77</v>
      </c>
      <c r="C49" s="91">
        <f>SUM(C45:C48)</f>
        <v>0</v>
      </c>
      <c r="D49" s="91">
        <f>SUM(D45:D48)</f>
        <v>0</v>
      </c>
      <c r="E49" s="91">
        <f>SUM(E45:E48)</f>
        <v>0</v>
      </c>
      <c r="F49" s="91">
        <f t="shared" ref="F49:N49" si="4">SUM(F45:F48)</f>
        <v>0</v>
      </c>
      <c r="G49" s="91">
        <f t="shared" si="4"/>
        <v>0</v>
      </c>
      <c r="H49" s="91">
        <f t="shared" si="4"/>
        <v>0</v>
      </c>
      <c r="I49" s="91">
        <f t="shared" si="4"/>
        <v>0</v>
      </c>
      <c r="J49" s="91">
        <f t="shared" si="4"/>
        <v>0</v>
      </c>
      <c r="K49" s="91">
        <f t="shared" si="4"/>
        <v>0</v>
      </c>
      <c r="L49" s="91">
        <f t="shared" si="4"/>
        <v>0</v>
      </c>
      <c r="M49" s="91">
        <f t="shared" si="4"/>
        <v>0</v>
      </c>
      <c r="N49" s="91">
        <f t="shared" si="4"/>
        <v>0</v>
      </c>
      <c r="O49" s="27"/>
      <c r="P49" s="63"/>
    </row>
    <row r="50" spans="1:16" x14ac:dyDescent="0.25">
      <c r="A50" s="34"/>
      <c r="B50" s="6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27"/>
      <c r="P50" s="15"/>
    </row>
    <row r="51" spans="1:16" x14ac:dyDescent="0.25">
      <c r="A51" s="34"/>
      <c r="B51" s="16" t="s">
        <v>9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7"/>
      <c r="P51" s="17"/>
    </row>
    <row r="52" spans="1:16" x14ac:dyDescent="0.25">
      <c r="A52" s="34"/>
      <c r="B52" s="18" t="s">
        <v>39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27"/>
      <c r="P52" s="9"/>
    </row>
    <row r="53" spans="1:16" x14ac:dyDescent="0.25">
      <c r="A53" s="34"/>
      <c r="B53" s="18" t="s">
        <v>40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27"/>
      <c r="P53" s="9"/>
    </row>
    <row r="54" spans="1:16" x14ac:dyDescent="0.25">
      <c r="A54" s="34"/>
      <c r="B54" s="18" t="s">
        <v>41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27"/>
      <c r="P54" s="9"/>
    </row>
    <row r="55" spans="1:16" x14ac:dyDescent="0.25">
      <c r="A55" s="34"/>
      <c r="B55" s="18" t="s">
        <v>42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27"/>
      <c r="P55" s="9"/>
    </row>
    <row r="56" spans="1:16" x14ac:dyDescent="0.25">
      <c r="A56" s="34"/>
      <c r="B56" s="59" t="s">
        <v>78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27"/>
      <c r="P56" s="66"/>
    </row>
    <row r="57" spans="1:16" x14ac:dyDescent="0.25">
      <c r="A57" s="34"/>
      <c r="B57" s="67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27"/>
      <c r="P57" s="68"/>
    </row>
    <row r="58" spans="1:16" x14ac:dyDescent="0.25">
      <c r="A58" s="34"/>
      <c r="B58" s="16" t="s">
        <v>0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7"/>
      <c r="P58" s="17"/>
    </row>
    <row r="59" spans="1:16" x14ac:dyDescent="0.25">
      <c r="A59" s="34"/>
      <c r="B59" s="35" t="s">
        <v>43</v>
      </c>
      <c r="C59" s="92">
        <f>C23-C32-C42-C49-C52+C53+C54-C55-C56</f>
        <v>0</v>
      </c>
      <c r="D59" s="92">
        <f t="shared" ref="D59:N59" si="5">D23-D32-D42-D49-D52+D53+D54-D55-D56</f>
        <v>0</v>
      </c>
      <c r="E59" s="92">
        <f>E23-E32-E42-E49-E52+E53+E54-E55-E56</f>
        <v>0</v>
      </c>
      <c r="F59" s="92">
        <f t="shared" si="5"/>
        <v>0</v>
      </c>
      <c r="G59" s="92">
        <f t="shared" si="5"/>
        <v>0</v>
      </c>
      <c r="H59" s="92">
        <f t="shared" si="5"/>
        <v>0</v>
      </c>
      <c r="I59" s="92">
        <f t="shared" si="5"/>
        <v>0</v>
      </c>
      <c r="J59" s="92">
        <f t="shared" si="5"/>
        <v>0</v>
      </c>
      <c r="K59" s="92">
        <f t="shared" si="5"/>
        <v>0</v>
      </c>
      <c r="L59" s="92">
        <f t="shared" si="5"/>
        <v>0</v>
      </c>
      <c r="M59" s="92">
        <f t="shared" si="5"/>
        <v>0</v>
      </c>
      <c r="N59" s="92">
        <f t="shared" si="5"/>
        <v>0</v>
      </c>
      <c r="O59" s="27"/>
      <c r="P59" s="55"/>
    </row>
    <row r="60" spans="1:16" x14ac:dyDescent="0.25">
      <c r="A60" s="34"/>
      <c r="B60" s="69" t="s">
        <v>44</v>
      </c>
      <c r="C60" s="65"/>
      <c r="D60" s="70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27"/>
      <c r="P60" s="7"/>
    </row>
    <row r="61" spans="1:16" x14ac:dyDescent="0.25">
      <c r="A61" s="34"/>
      <c r="B61" s="42" t="s">
        <v>45</v>
      </c>
      <c r="C61" s="91">
        <f>C60+C59</f>
        <v>0</v>
      </c>
      <c r="D61" s="24">
        <f>C61+D59</f>
        <v>0</v>
      </c>
      <c r="E61" s="24">
        <f t="shared" ref="E61:N61" si="6">D61+E59</f>
        <v>0</v>
      </c>
      <c r="F61" s="24">
        <f t="shared" si="6"/>
        <v>0</v>
      </c>
      <c r="G61" s="24">
        <f t="shared" si="6"/>
        <v>0</v>
      </c>
      <c r="H61" s="24">
        <f t="shared" si="6"/>
        <v>0</v>
      </c>
      <c r="I61" s="24">
        <f t="shared" si="6"/>
        <v>0</v>
      </c>
      <c r="J61" s="24">
        <f t="shared" si="6"/>
        <v>0</v>
      </c>
      <c r="K61" s="24">
        <f t="shared" si="6"/>
        <v>0</v>
      </c>
      <c r="L61" s="24">
        <f t="shared" si="6"/>
        <v>0</v>
      </c>
      <c r="M61" s="24">
        <f>L61+M59</f>
        <v>0</v>
      </c>
      <c r="N61" s="24">
        <f t="shared" si="6"/>
        <v>0</v>
      </c>
      <c r="O61" s="27"/>
      <c r="P61" s="11"/>
    </row>
  </sheetData>
  <sheetProtection password="E7D2" sheet="1" objects="1" scenarios="1" formatCells="0" formatColumns="0" formatRows="0"/>
  <mergeCells count="1">
    <mergeCell ref="D2:G2"/>
  </mergeCells>
  <pageMargins left="0.23622047244094491" right="0.23622047244094491" top="0.74803149606299213" bottom="0.74803149606299213" header="0.31496062992125984" footer="0.31496062992125984"/>
  <pageSetup paperSize="8" scale="49" orientation="landscape" r:id="rId1"/>
  <headerFooter>
    <oddFooter>&amp;R&amp;F/&amp;A/blad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3"/>
  <sheetViews>
    <sheetView showGridLines="0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RowHeight="15" x14ac:dyDescent="0.25"/>
  <cols>
    <col min="1" max="1" width="9.140625" style="13"/>
    <col min="2" max="2" width="83.5703125" style="13" customWidth="1"/>
    <col min="3" max="5" width="20.5703125" style="13" bestFit="1" customWidth="1"/>
    <col min="6" max="6" width="24" style="13" customWidth="1"/>
    <col min="7" max="14" width="20.5703125" style="13" bestFit="1" customWidth="1"/>
    <col min="15" max="15" width="3.85546875" style="13" customWidth="1"/>
    <col min="16" max="16" width="84.85546875" style="13" bestFit="1" customWidth="1"/>
    <col min="17" max="16384" width="9.140625" style="13"/>
  </cols>
  <sheetData>
    <row r="2" spans="1:16" x14ac:dyDescent="0.25">
      <c r="B2" s="12" t="s">
        <v>90</v>
      </c>
      <c r="D2" s="120" t="str">
        <f>IF('Algemene Info &amp; Factscheet'!$C$4="","",'Algemene Info &amp; Factscheet'!$C$4)</f>
        <v/>
      </c>
      <c r="E2" s="121"/>
      <c r="F2" s="121"/>
      <c r="G2" s="122"/>
    </row>
    <row r="3" spans="1:16" x14ac:dyDescent="0.25">
      <c r="B3" s="25"/>
    </row>
    <row r="5" spans="1:16" s="26" customFormat="1" x14ac:dyDescent="0.25">
      <c r="A5" s="13"/>
      <c r="B5" s="14" t="s">
        <v>7</v>
      </c>
      <c r="C5" s="32">
        <f>'Algemene Info &amp; Factscheet'!$C$15</f>
        <v>0</v>
      </c>
      <c r="D5" s="32">
        <f>DATE(YEAR(C5),(MONTH(C5)+1),DAY(C5))</f>
        <v>31</v>
      </c>
      <c r="E5" s="32">
        <f t="shared" ref="E5:N5" si="0">DATE(YEAR(D5),(MONTH(D5)+1),DAY(D5))</f>
        <v>62</v>
      </c>
      <c r="F5" s="32">
        <f t="shared" si="0"/>
        <v>93</v>
      </c>
      <c r="G5" s="32">
        <f t="shared" si="0"/>
        <v>123</v>
      </c>
      <c r="H5" s="32">
        <f t="shared" si="0"/>
        <v>154</v>
      </c>
      <c r="I5" s="32">
        <f t="shared" si="0"/>
        <v>184</v>
      </c>
      <c r="J5" s="32">
        <f t="shared" si="0"/>
        <v>215</v>
      </c>
      <c r="K5" s="32">
        <f t="shared" si="0"/>
        <v>246</v>
      </c>
      <c r="L5" s="32">
        <f t="shared" si="0"/>
        <v>276</v>
      </c>
      <c r="M5" s="32">
        <f t="shared" si="0"/>
        <v>307</v>
      </c>
      <c r="N5" s="32">
        <f t="shared" si="0"/>
        <v>337</v>
      </c>
      <c r="P5" s="14" t="s">
        <v>67</v>
      </c>
    </row>
    <row r="6" spans="1:16" ht="14.25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27"/>
      <c r="P6" s="15"/>
    </row>
    <row r="7" spans="1:16" ht="14.25" customHeight="1" x14ac:dyDescent="0.25">
      <c r="B7" s="16" t="s">
        <v>82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27"/>
      <c r="P7" s="17"/>
    </row>
    <row r="8" spans="1:16" ht="15" customHeight="1" x14ac:dyDescent="0.25">
      <c r="B8" s="18" t="s">
        <v>85</v>
      </c>
      <c r="C8" s="29">
        <f>Cashflow!C$23-Cashflow!C$19-Cashflow!C$20-Cashflow!C$22</f>
        <v>0</v>
      </c>
      <c r="D8" s="29">
        <f>Cashflow!D$23-Cashflow!D$19-Cashflow!D$20-Cashflow!D$22</f>
        <v>0</v>
      </c>
      <c r="E8" s="29">
        <f>Cashflow!E$23-Cashflow!E$19-Cashflow!E$20-Cashflow!E$22</f>
        <v>0</v>
      </c>
      <c r="F8" s="29">
        <f>Cashflow!F$23-Cashflow!F$19-Cashflow!F$20-Cashflow!F$22</f>
        <v>0</v>
      </c>
      <c r="G8" s="29">
        <f>Cashflow!G$23-Cashflow!G$19-Cashflow!G$20-Cashflow!G$22</f>
        <v>0</v>
      </c>
      <c r="H8" s="29">
        <f>Cashflow!H$23-Cashflow!H$19-Cashflow!H$20-Cashflow!H$22</f>
        <v>0</v>
      </c>
      <c r="I8" s="29">
        <f>Cashflow!I$23-Cashflow!I$19-Cashflow!I$20-Cashflow!I$22</f>
        <v>0</v>
      </c>
      <c r="J8" s="29">
        <f>Cashflow!J$23-Cashflow!J$19-Cashflow!J$20-Cashflow!J$22</f>
        <v>0</v>
      </c>
      <c r="K8" s="29">
        <f>Cashflow!K$23-Cashflow!K$19-Cashflow!K$20-Cashflow!K$22</f>
        <v>0</v>
      </c>
      <c r="L8" s="29">
        <f>Cashflow!L$23-Cashflow!L$19-Cashflow!L$20-Cashflow!L$22</f>
        <v>0</v>
      </c>
      <c r="M8" s="29">
        <f>Cashflow!M$23-Cashflow!M$19-Cashflow!M$20-Cashflow!M$22</f>
        <v>0</v>
      </c>
      <c r="N8" s="29">
        <f>Cashflow!N$23-Cashflow!N$19-Cashflow!N$20-Cashflow!N$22</f>
        <v>0</v>
      </c>
      <c r="O8" s="27"/>
      <c r="P8" s="9"/>
    </row>
    <row r="9" spans="1:16" ht="14.25" customHeight="1" x14ac:dyDescent="0.25">
      <c r="B9" s="18" t="s">
        <v>86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7"/>
      <c r="P9" s="9"/>
    </row>
    <row r="10" spans="1:16" ht="14.25" customHeight="1" x14ac:dyDescent="0.25">
      <c r="B10" s="18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7"/>
      <c r="P10" s="9"/>
    </row>
    <row r="11" spans="1:16" ht="14.25" customHeight="1" x14ac:dyDescent="0.25">
      <c r="B11" s="19" t="s">
        <v>83</v>
      </c>
      <c r="C11" s="28">
        <f>SUM(C8:C10)</f>
        <v>0</v>
      </c>
      <c r="D11" s="28">
        <f t="shared" ref="D11:N11" si="1">SUM(D8:D10)</f>
        <v>0</v>
      </c>
      <c r="E11" s="28">
        <f t="shared" si="1"/>
        <v>0</v>
      </c>
      <c r="F11" s="28">
        <f t="shared" si="1"/>
        <v>0</v>
      </c>
      <c r="G11" s="28">
        <f t="shared" si="1"/>
        <v>0</v>
      </c>
      <c r="H11" s="28">
        <f t="shared" si="1"/>
        <v>0</v>
      </c>
      <c r="I11" s="28">
        <f t="shared" si="1"/>
        <v>0</v>
      </c>
      <c r="J11" s="28">
        <f t="shared" si="1"/>
        <v>0</v>
      </c>
      <c r="K11" s="28">
        <f t="shared" si="1"/>
        <v>0</v>
      </c>
      <c r="L11" s="28">
        <f t="shared" si="1"/>
        <v>0</v>
      </c>
      <c r="M11" s="28">
        <f t="shared" si="1"/>
        <v>0</v>
      </c>
      <c r="N11" s="28">
        <f t="shared" si="1"/>
        <v>0</v>
      </c>
      <c r="O11" s="27"/>
      <c r="P11" s="11"/>
    </row>
    <row r="12" spans="1:16" ht="14.25" customHeight="1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27"/>
      <c r="P12" s="15"/>
    </row>
    <row r="13" spans="1:16" x14ac:dyDescent="0.25">
      <c r="B13" s="16" t="s">
        <v>38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27"/>
      <c r="P13" s="17"/>
    </row>
    <row r="14" spans="1:16" x14ac:dyDescent="0.25">
      <c r="B14" s="18" t="s">
        <v>89</v>
      </c>
      <c r="C14" s="30">
        <f>Cashflow!C$32-Cashflow!C$31</f>
        <v>0</v>
      </c>
      <c r="D14" s="30">
        <f>Cashflow!D$32-Cashflow!D$31</f>
        <v>0</v>
      </c>
      <c r="E14" s="30">
        <f>Cashflow!E$32-Cashflow!E$31</f>
        <v>0</v>
      </c>
      <c r="F14" s="30">
        <f>Cashflow!F$32-Cashflow!F$31</f>
        <v>0</v>
      </c>
      <c r="G14" s="30">
        <f>Cashflow!G$32-Cashflow!G$31</f>
        <v>0</v>
      </c>
      <c r="H14" s="30">
        <f>Cashflow!H$32-Cashflow!H$31</f>
        <v>0</v>
      </c>
      <c r="I14" s="30">
        <f>Cashflow!I$32-Cashflow!I$31</f>
        <v>0</v>
      </c>
      <c r="J14" s="30">
        <f>Cashflow!J$32-Cashflow!J$31</f>
        <v>0</v>
      </c>
      <c r="K14" s="30">
        <f>Cashflow!K$32-Cashflow!K$31</f>
        <v>0</v>
      </c>
      <c r="L14" s="30">
        <f>Cashflow!L$32-Cashflow!L$31</f>
        <v>0</v>
      </c>
      <c r="M14" s="30">
        <f>Cashflow!M$32-Cashflow!M$31</f>
        <v>0</v>
      </c>
      <c r="N14" s="30">
        <f>Cashflow!N$32-Cashflow!N$31</f>
        <v>0</v>
      </c>
      <c r="O14" s="27"/>
      <c r="P14" s="9"/>
    </row>
    <row r="15" spans="1:16" x14ac:dyDescent="0.25">
      <c r="B15" s="18" t="s">
        <v>87</v>
      </c>
      <c r="C15" s="30">
        <f>Cashflow!C$42-Cashflow!C$38-Cashflow!C$41</f>
        <v>0</v>
      </c>
      <c r="D15" s="30">
        <f>Cashflow!D$42-Cashflow!D$38-Cashflow!D$41</f>
        <v>0</v>
      </c>
      <c r="E15" s="30">
        <f>Cashflow!E$42-Cashflow!E$38-Cashflow!E$41</f>
        <v>0</v>
      </c>
      <c r="F15" s="30">
        <f>Cashflow!F$42-Cashflow!F$38-Cashflow!F$41</f>
        <v>0</v>
      </c>
      <c r="G15" s="30">
        <f>Cashflow!G$42-Cashflow!G$38-Cashflow!G$41</f>
        <v>0</v>
      </c>
      <c r="H15" s="30">
        <f>Cashflow!H$42-Cashflow!H$38-Cashflow!H$41</f>
        <v>0</v>
      </c>
      <c r="I15" s="30">
        <f>Cashflow!I$42-Cashflow!I$38-Cashflow!I$41</f>
        <v>0</v>
      </c>
      <c r="J15" s="30">
        <f>Cashflow!J$42-Cashflow!J$38-Cashflow!J$41</f>
        <v>0</v>
      </c>
      <c r="K15" s="30">
        <f>Cashflow!K$42-Cashflow!K$38-Cashflow!K$41</f>
        <v>0</v>
      </c>
      <c r="L15" s="30">
        <f>Cashflow!L$42-Cashflow!L$38-Cashflow!L$41</f>
        <v>0</v>
      </c>
      <c r="M15" s="30">
        <f>Cashflow!M$42-Cashflow!M$38-Cashflow!M$41</f>
        <v>0</v>
      </c>
      <c r="N15" s="30">
        <f>Cashflow!N$42-Cashflow!N$38-Cashflow!N$41</f>
        <v>0</v>
      </c>
      <c r="O15" s="27"/>
      <c r="P15" s="9"/>
    </row>
    <row r="16" spans="1:16" x14ac:dyDescent="0.25">
      <c r="B16" s="18" t="s">
        <v>88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27"/>
      <c r="P16" s="9"/>
    </row>
    <row r="17" spans="2:16" x14ac:dyDescent="0.25">
      <c r="B17" s="18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7"/>
      <c r="P17" s="9"/>
    </row>
    <row r="18" spans="2:16" x14ac:dyDescent="0.25">
      <c r="B18" s="18" t="s">
        <v>80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7"/>
      <c r="P18" s="9"/>
    </row>
    <row r="19" spans="2:16" x14ac:dyDescent="0.25"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7"/>
      <c r="P19" s="9"/>
    </row>
    <row r="20" spans="2:16" x14ac:dyDescent="0.25">
      <c r="B20" s="19" t="s">
        <v>84</v>
      </c>
      <c r="C20" s="24">
        <f>SUM(C14:C19)</f>
        <v>0</v>
      </c>
      <c r="D20" s="24">
        <f t="shared" ref="D20:N20" si="2">SUM(D14:D19)</f>
        <v>0</v>
      </c>
      <c r="E20" s="24">
        <f t="shared" si="2"/>
        <v>0</v>
      </c>
      <c r="F20" s="24">
        <f t="shared" si="2"/>
        <v>0</v>
      </c>
      <c r="G20" s="24">
        <f t="shared" si="2"/>
        <v>0</v>
      </c>
      <c r="H20" s="24">
        <f t="shared" si="2"/>
        <v>0</v>
      </c>
      <c r="I20" s="24">
        <f t="shared" si="2"/>
        <v>0</v>
      </c>
      <c r="J20" s="24">
        <f t="shared" si="2"/>
        <v>0</v>
      </c>
      <c r="K20" s="24">
        <f t="shared" si="2"/>
        <v>0</v>
      </c>
      <c r="L20" s="24">
        <f t="shared" si="2"/>
        <v>0</v>
      </c>
      <c r="M20" s="24">
        <f t="shared" si="2"/>
        <v>0</v>
      </c>
      <c r="N20" s="24">
        <f t="shared" si="2"/>
        <v>0</v>
      </c>
      <c r="O20" s="27"/>
      <c r="P20" s="11"/>
    </row>
    <row r="21" spans="2:16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27"/>
      <c r="P21" s="15"/>
    </row>
    <row r="22" spans="2:16" x14ac:dyDescent="0.25">
      <c r="B22" s="16" t="s">
        <v>91</v>
      </c>
      <c r="C22" s="31">
        <f>C11-C20</f>
        <v>0</v>
      </c>
      <c r="D22" s="31">
        <f t="shared" ref="D22:N22" si="3">D11-D20</f>
        <v>0</v>
      </c>
      <c r="E22" s="31">
        <f t="shared" si="3"/>
        <v>0</v>
      </c>
      <c r="F22" s="31">
        <f t="shared" si="3"/>
        <v>0</v>
      </c>
      <c r="G22" s="31">
        <f t="shared" si="3"/>
        <v>0</v>
      </c>
      <c r="H22" s="31">
        <f t="shared" si="3"/>
        <v>0</v>
      </c>
      <c r="I22" s="31">
        <f t="shared" si="3"/>
        <v>0</v>
      </c>
      <c r="J22" s="31">
        <f t="shared" si="3"/>
        <v>0</v>
      </c>
      <c r="K22" s="31">
        <f t="shared" si="3"/>
        <v>0</v>
      </c>
      <c r="L22" s="31">
        <f t="shared" si="3"/>
        <v>0</v>
      </c>
      <c r="M22" s="31">
        <f t="shared" si="3"/>
        <v>0</v>
      </c>
      <c r="N22" s="31">
        <f t="shared" si="3"/>
        <v>0</v>
      </c>
      <c r="O22" s="27"/>
      <c r="P22" s="17"/>
    </row>
    <row r="23" spans="2:16" x14ac:dyDescent="0.25">
      <c r="B23" s="16" t="s">
        <v>92</v>
      </c>
      <c r="C23" s="31">
        <f>C22</f>
        <v>0</v>
      </c>
      <c r="D23" s="31">
        <f>C23+D22</f>
        <v>0</v>
      </c>
      <c r="E23" s="31">
        <f t="shared" ref="E23:N23" si="4">D23+E22</f>
        <v>0</v>
      </c>
      <c r="F23" s="31">
        <f t="shared" si="4"/>
        <v>0</v>
      </c>
      <c r="G23" s="31">
        <f t="shared" si="4"/>
        <v>0</v>
      </c>
      <c r="H23" s="31">
        <f t="shared" si="4"/>
        <v>0</v>
      </c>
      <c r="I23" s="31">
        <f t="shared" si="4"/>
        <v>0</v>
      </c>
      <c r="J23" s="31">
        <f t="shared" si="4"/>
        <v>0</v>
      </c>
      <c r="K23" s="31">
        <f t="shared" si="4"/>
        <v>0</v>
      </c>
      <c r="L23" s="31">
        <f t="shared" si="4"/>
        <v>0</v>
      </c>
      <c r="M23" s="31">
        <f t="shared" si="4"/>
        <v>0</v>
      </c>
      <c r="N23" s="31">
        <f t="shared" si="4"/>
        <v>0</v>
      </c>
      <c r="O23" s="27"/>
      <c r="P23" s="17"/>
    </row>
  </sheetData>
  <sheetProtection password="E7D2" sheet="1" objects="1" scenarios="1" formatCells="0" formatColumns="0" formatRows="0"/>
  <mergeCells count="1">
    <mergeCell ref="D2:G2"/>
  </mergeCells>
  <pageMargins left="0.23622047244094491" right="0.23622047244094491" top="0.74803149606299213" bottom="0.74803149606299213" header="0.31496062992125984" footer="0.31496062992125984"/>
  <pageSetup paperSize="8" scale="47" orientation="landscape" r:id="rId1"/>
  <headerFooter>
    <oddFooter>&amp;R&amp;F / &amp;A / blad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8"/>
  <sheetViews>
    <sheetView showGridLines="0" zoomScale="85" zoomScaleNormal="85" workbookViewId="0">
      <selection activeCell="H21" sqref="H21:I21"/>
    </sheetView>
  </sheetViews>
  <sheetFormatPr defaultRowHeight="15" x14ac:dyDescent="0.25"/>
  <cols>
    <col min="1" max="1" width="9.140625" style="13"/>
    <col min="2" max="2" width="68.7109375" style="13" customWidth="1"/>
    <col min="3" max="4" width="18.140625" style="13" bestFit="1" customWidth="1"/>
    <col min="5" max="16384" width="9.140625" style="13"/>
  </cols>
  <sheetData>
    <row r="2" spans="2:4" x14ac:dyDescent="0.25">
      <c r="B2" s="12" t="e">
        <f>"Werkelijke balans per "&amp;TEXT(C5,"dd-mm-jjjj")&amp;" en prognose balans per "&amp;TEXT(D5,"dd-mm-jjjj")</f>
        <v>#NUM!</v>
      </c>
    </row>
    <row r="3" spans="2:4" x14ac:dyDescent="0.25">
      <c r="B3" s="20" t="str">
        <f>IF('Algemene Info &amp; Factscheet'!$C$4="","",'Algemene Info &amp; Factscheet'!$C$4)</f>
        <v/>
      </c>
    </row>
    <row r="5" spans="2:4" x14ac:dyDescent="0.25">
      <c r="B5" s="21" t="s">
        <v>93</v>
      </c>
      <c r="C5" s="99" t="e">
        <f>EDATE(D5,-12)</f>
        <v>#NUM!</v>
      </c>
      <c r="D5" s="99">
        <f>'Algemene Info &amp; Factscheet'!E15</f>
        <v>365</v>
      </c>
    </row>
    <row r="6" spans="2:4" x14ac:dyDescent="0.25">
      <c r="B6" s="15"/>
      <c r="C6" s="15"/>
      <c r="D6" s="15"/>
    </row>
    <row r="7" spans="2:4" x14ac:dyDescent="0.25">
      <c r="B7" s="16" t="s">
        <v>94</v>
      </c>
      <c r="C7" s="17"/>
      <c r="D7" s="17"/>
    </row>
    <row r="8" spans="2:4" x14ac:dyDescent="0.25">
      <c r="B8" s="18" t="s">
        <v>98</v>
      </c>
      <c r="C8" s="9"/>
      <c r="D8" s="9"/>
    </row>
    <row r="9" spans="2:4" x14ac:dyDescent="0.25">
      <c r="B9" s="18" t="s">
        <v>99</v>
      </c>
      <c r="C9" s="9"/>
      <c r="D9" s="9"/>
    </row>
    <row r="10" spans="2:4" x14ac:dyDescent="0.25">
      <c r="B10" s="18" t="s">
        <v>102</v>
      </c>
      <c r="C10" s="9"/>
      <c r="D10" s="9"/>
    </row>
    <row r="11" spans="2:4" x14ac:dyDescent="0.25">
      <c r="B11" s="18"/>
      <c r="C11" s="9"/>
      <c r="D11" s="9"/>
    </row>
    <row r="12" spans="2:4" x14ac:dyDescent="0.25">
      <c r="B12" s="23" t="s">
        <v>95</v>
      </c>
      <c r="C12" s="22">
        <f>SUM(C8:C11)</f>
        <v>0</v>
      </c>
      <c r="D12" s="22">
        <f>SUM(D8:D11)</f>
        <v>0</v>
      </c>
    </row>
    <row r="13" spans="2:4" x14ac:dyDescent="0.25">
      <c r="B13" s="15"/>
      <c r="C13" s="15"/>
      <c r="D13" s="15"/>
    </row>
    <row r="14" spans="2:4" x14ac:dyDescent="0.25">
      <c r="B14" s="16" t="s">
        <v>96</v>
      </c>
      <c r="C14" s="17"/>
      <c r="D14" s="17"/>
    </row>
    <row r="15" spans="2:4" x14ac:dyDescent="0.25">
      <c r="B15" s="18" t="s">
        <v>100</v>
      </c>
      <c r="C15" s="9"/>
      <c r="D15" s="9"/>
    </row>
    <row r="16" spans="2:4" x14ac:dyDescent="0.25">
      <c r="B16" s="18" t="s">
        <v>101</v>
      </c>
      <c r="C16" s="9"/>
      <c r="D16" s="9"/>
    </row>
    <row r="17" spans="2:4" x14ac:dyDescent="0.25">
      <c r="B17" s="18"/>
      <c r="C17" s="9"/>
      <c r="D17" s="9"/>
    </row>
    <row r="18" spans="2:4" x14ac:dyDescent="0.25">
      <c r="B18" s="23" t="s">
        <v>97</v>
      </c>
      <c r="C18" s="22">
        <f>SUM(C15:C17)</f>
        <v>0</v>
      </c>
      <c r="D18" s="22">
        <f>SUM(D15:D17)</f>
        <v>0</v>
      </c>
    </row>
  </sheetData>
  <sheetProtection password="E7D2" sheet="1" objects="1" scenarios="1" formatCells="0" formatColumns="0"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&amp;R&amp;F / &amp;A / blad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CD44E36D36144D8F000281A25CA79D" ma:contentTypeVersion="0" ma:contentTypeDescription="Een nieuw document maken." ma:contentTypeScope="" ma:versionID="ef244aeff572868a51da04d3199c1e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DB0BD5-F167-4D78-9898-E92A50AAE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7F141-1E94-428C-98E4-72A85177D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093CE2-BC8D-46D3-B518-DB12F67AF138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Algemene Info &amp; Factscheet</vt:lpstr>
      <vt:lpstr>Cashflow</vt:lpstr>
      <vt:lpstr>Resultaten</vt:lpstr>
      <vt:lpstr>Balans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Financiële positie vergunningaanvrager</dc:title>
  <dc:creator>Autoriteit Consument &amp; Markt (ACM)</dc:creator>
  <cp:keywords>energieleveranciers</cp:keywords>
  <cp:lastModifiedBy>Muires, Mike</cp:lastModifiedBy>
  <cp:lastPrinted>2015-01-12T12:09:01Z</cp:lastPrinted>
  <dcterms:created xsi:type="dcterms:W3CDTF">2013-07-01T12:18:39Z</dcterms:created>
  <dcterms:modified xsi:type="dcterms:W3CDTF">2016-01-29T10:36:02Z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0x010100CACD44E36D36144D8F000281A25CA79D</vt:lpwstr>
  </property>
</Properties>
</file>