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320" windowHeight="6630" activeTab="4"/>
  </bookViews>
  <sheets>
    <sheet name=" " sheetId="4" r:id="rId1"/>
    <sheet name="Contactgegevens" sheetId="3" r:id="rId2"/>
    <sheet name="Tarievenvoorstel" sheetId="10" r:id="rId3"/>
    <sheet name="Toelichting" sheetId="5" r:id="rId4"/>
    <sheet name="Richtlijnen Controle Tarieven" sheetId="9" r:id="rId5"/>
  </sheets>
  <externalReferences>
    <externalReference r:id="rId6"/>
  </externalReferences>
  <definedNames>
    <definedName name="_xlnm.Print_Area" localSheetId="2">Tarievenvoorstel!$A$1:$N$122</definedName>
    <definedName name="_xlnm.Print_Area" localSheetId="3">Toelichting!$A$1:$F$78</definedName>
    <definedName name="AS2DocOpenMode" hidden="1">"AS2DocumentEdit"</definedName>
    <definedName name="code" localSheetId="4">[1]Contactgegevens!$D$9</definedName>
    <definedName name="VastrechtRC">#REF!</definedName>
    <definedName name="VerbruikstarRC" localSheetId="4">[1]Tarievenvoorstel!#REF!</definedName>
    <definedName name="wacc_exc_tax" localSheetId="3">#REF!</definedName>
  </definedNames>
  <calcPr calcId="145621"/>
</workbook>
</file>

<file path=xl/calcChain.xml><?xml version="1.0" encoding="utf-8"?>
<calcChain xmlns="http://schemas.openxmlformats.org/spreadsheetml/2006/main">
  <c r="F111" i="10" l="1"/>
  <c r="F110" i="10"/>
  <c r="F109" i="10"/>
  <c r="F108" i="10"/>
  <c r="F115" i="10"/>
  <c r="F114" i="10"/>
  <c r="E102" i="10"/>
  <c r="F112" i="10" l="1"/>
  <c r="F116" i="10"/>
  <c r="F118" i="10"/>
  <c r="H120" i="10" s="1"/>
  <c r="E97" i="10" l="1"/>
  <c r="E95" i="10"/>
  <c r="E93" i="10" l="1"/>
  <c r="E96" i="10" l="1"/>
</calcChain>
</file>

<file path=xl/sharedStrings.xml><?xml version="1.0" encoding="utf-8"?>
<sst xmlns="http://schemas.openxmlformats.org/spreadsheetml/2006/main" count="365" uniqueCount="138">
  <si>
    <t>Naam bedrijf</t>
  </si>
  <si>
    <t>Adres</t>
  </si>
  <si>
    <t>Postcode</t>
  </si>
  <si>
    <t>Plaats</t>
  </si>
  <si>
    <t>Contactpersoon</t>
  </si>
  <si>
    <t>Telefoonnummer</t>
  </si>
  <si>
    <t>E-mailadres</t>
  </si>
  <si>
    <t>Postbus 16326</t>
  </si>
  <si>
    <t>2500 BH  Den Haag</t>
  </si>
  <si>
    <t>Code bedrijf</t>
  </si>
  <si>
    <t>TARIEVENMANDJE</t>
  </si>
  <si>
    <t>TOELICHTING</t>
  </si>
  <si>
    <t>CONTROLE</t>
  </si>
  <si>
    <t>OVERIGE OPMERKINGEN</t>
  </si>
  <si>
    <t>EUR</t>
  </si>
  <si>
    <t>BEOORDELING OMZET</t>
  </si>
  <si>
    <t>EUR/jaar</t>
  </si>
  <si>
    <t>CONTACTGEGEVENS</t>
  </si>
  <si>
    <t>TRANSPORTTARIEVEN GAS</t>
  </si>
  <si>
    <t>Controle Totale Inkomsten in Tarievenvoorstel</t>
  </si>
  <si>
    <t>Richtlijnen Controle Tarieven</t>
  </si>
  <si>
    <t>Nr.</t>
  </si>
  <si>
    <t>Onderwerp</t>
  </si>
  <si>
    <t>Ja / Nee</t>
  </si>
  <si>
    <t>Toelichting</t>
  </si>
  <si>
    <t>EUR/m</t>
  </si>
  <si>
    <t>Transportdienst</t>
  </si>
  <si>
    <t>Aansluitdienst</t>
  </si>
  <si>
    <t>Meerlengtevergoeding</t>
  </si>
  <si>
    <t>AANSLUITDIENST</t>
  </si>
  <si>
    <t>TRANSPORTDIENST</t>
  </si>
  <si>
    <t>Eénmalige aansluitvergoeding</t>
  </si>
  <si>
    <t>Periodieke aansluitvergoeding</t>
  </si>
  <si>
    <t>KLEINVERBRUIK</t>
  </si>
  <si>
    <t>PROFIELGROOTVERBRUIK</t>
  </si>
  <si>
    <t>TELEMETRIEGROOTVERBRUIK</t>
  </si>
  <si>
    <t>EXTRA HOGE DRUK (≥ 16 bar)</t>
  </si>
  <si>
    <t>Capaciteits-afhankelijk tarief</t>
  </si>
  <si>
    <t>Vastrecht</t>
  </si>
  <si>
    <t>Invuldatum:</t>
  </si>
  <si>
    <t>NB1</t>
  </si>
  <si>
    <t>NB2</t>
  </si>
  <si>
    <t>Legenda celkleuren</t>
  </si>
  <si>
    <t>Brondata</t>
  </si>
  <si>
    <t>Berekende waarde</t>
  </si>
  <si>
    <t>Waarde die zonder berekening wordt overgenomen uit een andere cel</t>
  </si>
  <si>
    <t>Berekende of overgenomen waarde en tevens resultaat</t>
  </si>
  <si>
    <t>Verwachte mutatie tarieven Telemetrie en EHD</t>
  </si>
  <si>
    <t>Verwachte mutatie aansluitdienst totaal</t>
  </si>
  <si>
    <t>Verwachte tariefmutatie Transportdienst</t>
  </si>
  <si>
    <t>Verwachte tariefmutatie Aansluitdienst</t>
  </si>
  <si>
    <t>Is er in de categorie telemetriegrootverbruikers een keuze gemaakt tussen een ongedifferentieerd capaciteitstarief of op druk gebaseerde capaciteitstarieven? Zo nee, waarom niet?</t>
  </si>
  <si>
    <t>Zijn in het tarievenvoorstel alle decimalen van alle tarieven zichtbaar?</t>
  </si>
  <si>
    <t>Verwachte mutatie niet-vastrecht KV en PGV tarieven</t>
  </si>
  <si>
    <t/>
  </si>
  <si>
    <t>ACM</t>
  </si>
  <si>
    <t>Telefoonnummer: 070 - 72 22 000</t>
  </si>
  <si>
    <t>Telefaxnummer: 070 - 72 22 355</t>
  </si>
  <si>
    <t>E-mailadres: codatahelpdesk@acm.nl</t>
  </si>
  <si>
    <t>Zijn de rekenvolumes per tariefdrager gelijk aan de door ACM ingevulde rekenvolumes?</t>
  </si>
  <si>
    <t>ACM houdt zich het recht om de tarieven ook op andere punten te toetsen dan de punten die op dit werkblad zijn opgenoemd.</t>
  </si>
  <si>
    <r>
      <t>Wijken de afzonderlijke transportdiensttarieven meer af dan</t>
    </r>
    <r>
      <rPr>
        <b/>
        <sz val="10"/>
        <color indexed="10"/>
        <rFont val="Arial"/>
        <family val="2"/>
      </rPr>
      <t xml:space="preserve"> 4 procentpun</t>
    </r>
    <r>
      <rPr>
        <sz val="10"/>
        <rFont val="Arial"/>
        <family val="2"/>
      </rPr>
      <t>t t.o.v. het tarief van vorig jaar inclusief de verwachte tariefmutaties?</t>
    </r>
  </si>
  <si>
    <r>
      <t>Wijken de afzonderlijke aansluitdiensttarieven meer af dan</t>
    </r>
    <r>
      <rPr>
        <b/>
        <sz val="10"/>
        <color indexed="10"/>
        <rFont val="Arial"/>
        <family val="2"/>
      </rPr>
      <t xml:space="preserve"> 4 procentpunt</t>
    </r>
    <r>
      <rPr>
        <sz val="10"/>
        <rFont val="Arial"/>
        <family val="2"/>
      </rPr>
      <t xml:space="preserve"> t.o.v. het tarief van vorig jaar inclusief de verwachte tariefmutaties?</t>
    </r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</si>
  <si>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</si>
  <si>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</si>
  <si>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</si>
  <si>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</si>
  <si>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</si>
  <si>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</si>
  <si>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</si>
  <si>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</si>
  <si>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</si>
  <si>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</si>
  <si>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</si>
  <si>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</si>
  <si>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</si>
  <si>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</si>
  <si>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</si>
  <si>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</si>
  <si>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</si>
  <si>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</si>
  <si>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</si>
  <si>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</si>
  <si>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</si>
  <si>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</si>
  <si>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</si>
  <si>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</si>
  <si>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</si>
  <si>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</si>
  <si>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</si>
  <si>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</si>
  <si>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</si>
  <si>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Tariefmutaties</t>
  </si>
  <si>
    <t>* alleen vastrecht Kleinverbruik en Profielgrootverbruik blijven gelijk.</t>
  </si>
  <si>
    <t>rekenvolume</t>
  </si>
  <si>
    <t>Eenmalige Aansluitvergoeding &gt; 40 m3(n)/h (alleen aansluitpunt)</t>
  </si>
  <si>
    <t xml:space="preserve"> Meerlengtevergoeding t/m 40 m3(n)/h - per meter lengte &gt; 25 meter</t>
  </si>
  <si>
    <t>Omzet aansluitdienst</t>
  </si>
  <si>
    <t>Omzet transportdienst</t>
  </si>
  <si>
    <t>Periodieke Aansluitvergoeding aansluitingen t/m 40 m3(n)/h</t>
  </si>
  <si>
    <t>Telemetriegrootverbruik (&gt; 40 m3(n)/h; &lt; 16 bar)</t>
  </si>
  <si>
    <t>Profielgrootverbruik ( &gt;40 m3(n)/h)</t>
  </si>
  <si>
    <t>Kleinverbruik (t/m 40 m3(n)/h)</t>
  </si>
  <si>
    <t>Periodieke Aansluitvergoeding aansluitingen &gt; 40 m3(n)/h (alleen aansluitpunt)</t>
  </si>
  <si>
    <t>Deze kostenonderbouwing dient gelijktijdig met de eerste versie van dit tariefvoorstel te worden aangeleverd bij de ACM.</t>
  </si>
  <si>
    <t>Is het gebruikte aantal decimalen voor vastrechttarieven, voor capaciteitstarieven en voor periodieke aansluitvergoedingen maximaal vier en voor aansluittarieven maximaal twee?</t>
  </si>
  <si>
    <t>Is het vastrecht kleinverbruik op nul decimalen afgerond gelijk aan het uniforme vastrecht van EUR 18? Zo nee, waarom niet?</t>
  </si>
  <si>
    <t>Informatieverzoek tarievenmandje transporttarieven gas 2015</t>
  </si>
  <si>
    <t>TARIEVENVOORSTEL 2015 EN CONTROLE</t>
  </si>
  <si>
    <t>* somproduct tarieven 2014 en rekenvolumes NG5R (berekend in x-factormodel)</t>
  </si>
  <si>
    <t>* vastrecht Kleinverbruik en Profielgrootverbruik zijn gelijk aan 2014.</t>
  </si>
  <si>
    <t>* bron: TI-berekening 2015 Gas</t>
  </si>
  <si>
    <t>* bron: TI berekening 2015 Gas</t>
  </si>
  <si>
    <t>EUR, pp 2015</t>
  </si>
  <si>
    <t>Is het bedrag "Totale Inkomsten 2015 inclusief correcties" in het tabblad Tarievenvoorstel ongewijzigd? Zo nee, waarom niet?</t>
  </si>
  <si>
    <t>Wijkt de verdeling van de inkomsten over de transportdienst en de aansluitdienst in het tarievenvoorstel meer dan 1 procentpunt af van de verdeling volgens de richtbedragen zoals opgenomen in de spreadsheet TI-berekeningen Gas 2015? Zo ja, waarom?</t>
  </si>
  <si>
    <t>TI Transport 2014 op basis van NG5R (€ pp 2014)</t>
  </si>
  <si>
    <t>Vastrecht Kleinverbruik (KV) en Profielgrootverbruik (PGV) (€ pp 2014)</t>
  </si>
  <si>
    <t>TI Transportdienst 2014 zonder vastrecht KV en PGV, € pp 2014</t>
  </si>
  <si>
    <t>Richtbedrag TI Transport 2015, inclusief correcties (€ pp 2015)</t>
  </si>
  <si>
    <t>Richtbedrag TI Transport 2015 zonder vastrecht KV en PGV (€ pp 2015)</t>
  </si>
  <si>
    <t>TI Aansluitdienst 2014 (incl. correcties), € pp 2014</t>
  </si>
  <si>
    <t>Richtbedrag TI Aansluitdienst 2015 (incl. correcties), € pp 2015</t>
  </si>
  <si>
    <t>Omzet 2015 voor de transportdienst: profielgrootverbruikers</t>
  </si>
  <si>
    <t>Omzet 2015 voor de transportdienst: telemetriegrootverbruikers (&lt;16 bar)</t>
  </si>
  <si>
    <t>Omzet 2015 voor de transportdienst: extra hoge druk (≥16 bar)</t>
  </si>
  <si>
    <t>Omzet 2015 voor de aansluitdienst t/m 40m3/h (gehele aansluiting)</t>
  </si>
  <si>
    <t>Omzet 2015 voor de aansluitdienst vanaf 40m3/h (alleen aansluitpunt)</t>
  </si>
  <si>
    <t>Omzet 2015 voor de transportdienst: kleinverbruikers</t>
  </si>
  <si>
    <t>Omzet tarievenvoorstel 2015</t>
  </si>
  <si>
    <r>
      <t>Indien voor een bepaald tarief de</t>
    </r>
    <r>
      <rPr>
        <b/>
        <sz val="10"/>
        <color indexed="10"/>
        <rFont val="Arial"/>
        <family val="2"/>
      </rPr>
      <t xml:space="preserve"> 4 procentpun</t>
    </r>
    <r>
      <rPr>
        <b/>
        <sz val="10"/>
        <color rgb="FFFF0000"/>
        <rFont val="Arial"/>
        <family val="2"/>
      </rPr>
      <t>t</t>
    </r>
    <r>
      <rPr>
        <sz val="10"/>
        <rFont val="Arial"/>
        <family val="2"/>
      </rPr>
      <t xml:space="preserve"> afwijking wordt overschreden, dient voor dit tarief een kostenonderbouwing te worden aangeleverd waaruit blijkt dat de afwijking van de verwachte tariefmutatie noodzakelijk is om tot een kostengeoriënteerd tarief te komen.</t>
    </r>
  </si>
  <si>
    <t>Totale Inkomsten 2015 inclusief correcties</t>
  </si>
  <si>
    <t>ja</t>
  </si>
  <si>
    <t>DELTA Netwerkbedrijf B.V.</t>
  </si>
  <si>
    <t>Anthony Fokkerstraat 8</t>
  </si>
  <si>
    <t xml:space="preserve">4462 ET </t>
  </si>
  <si>
    <t>Goes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</si>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</sst>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_-* #,##0_-;_-* #,##0\-;_-* &quot;-&quot;??_-;_-@_-"/>
    <numFmt numFmtId="166" formatCode="_-[$€]\ * #,##0.00_-;_-[$€]\ * #,##0.00\-;_-[$€]\ * &quot;-&quot;??_-;_-@_-"/>
    <numFmt numFmtId="167" formatCode="_ * #,##0_ ;_ * \-#,##0_ ;_ * &quot;-&quot;??_ ;_ @_ "/>
    <numFmt numFmtId="168" formatCode="_-* #,##0.0000_-;_-* #,##0.0000\-;_-* &quot;-&quot;??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4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ScalaSans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b/>
      <sz val="16"/>
      <color theme="0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thin">
        <color indexed="64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7" fillId="0" borderId="0"/>
    <xf numFmtId="0" fontId="2" fillId="0" borderId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39" fontId="5" fillId="0" borderId="0" xfId="0" applyNumberFormat="1" applyFont="1" applyFill="1" applyBorder="1" applyAlignment="1"/>
    <xf numFmtId="0" fontId="4" fillId="0" borderId="0" xfId="8" applyFont="1" applyFill="1" applyProtection="1"/>
    <xf numFmtId="0" fontId="5" fillId="0" borderId="0" xfId="0" applyFont="1" applyFill="1" applyBorder="1"/>
    <xf numFmtId="0" fontId="5" fillId="0" borderId="0" xfId="0" applyFont="1" applyAlignment="1"/>
    <xf numFmtId="0" fontId="4" fillId="0" borderId="0" xfId="8" applyFont="1" applyFill="1" applyBorder="1" applyProtection="1"/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3" borderId="0" xfId="0" applyFont="1" applyFill="1" applyBorder="1" applyAlignment="1">
      <alignment horizontal="left"/>
    </xf>
    <xf numFmtId="0" fontId="5" fillId="4" borderId="0" xfId="0" applyFont="1" applyFill="1"/>
    <xf numFmtId="0" fontId="5" fillId="3" borderId="0" xfId="0" applyFont="1" applyFill="1" applyAlignment="1"/>
    <xf numFmtId="0" fontId="4" fillId="4" borderId="0" xfId="8" applyFont="1" applyFill="1" applyProtection="1"/>
    <xf numFmtId="0" fontId="14" fillId="4" borderId="0" xfId="0" applyFont="1" applyFill="1"/>
    <xf numFmtId="0" fontId="5" fillId="4" borderId="0" xfId="0" applyFont="1" applyFill="1" applyBorder="1"/>
    <xf numFmtId="0" fontId="15" fillId="0" borderId="0" xfId="8" applyFont="1" applyFill="1" applyProtection="1"/>
    <xf numFmtId="0" fontId="5" fillId="0" borderId="0" xfId="8" applyFont="1" applyFill="1" applyProtection="1"/>
    <xf numFmtId="39" fontId="9" fillId="4" borderId="0" xfId="0" applyNumberFormat="1" applyFont="1" applyFill="1" applyBorder="1" applyAlignment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wrapText="1"/>
    </xf>
    <xf numFmtId="0" fontId="14" fillId="4" borderId="21" xfId="0" applyNumberFormat="1" applyFont="1" applyFill="1" applyBorder="1" applyAlignment="1">
      <alignment horizontal="left" vertical="top" wrapText="1"/>
    </xf>
    <xf numFmtId="0" fontId="5" fillId="4" borderId="2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5" fillId="4" borderId="20" xfId="0" applyFont="1" applyFill="1" applyBorder="1" applyAlignment="1">
      <alignment horizontal="center" vertical="top"/>
    </xf>
    <xf numFmtId="0" fontId="4" fillId="3" borderId="24" xfId="7" applyFont="1" applyFill="1" applyBorder="1"/>
    <xf numFmtId="0" fontId="16" fillId="3" borderId="0" xfId="7" applyFont="1" applyFill="1"/>
    <xf numFmtId="0" fontId="5" fillId="2" borderId="24" xfId="7" applyFont="1" applyFill="1" applyBorder="1"/>
    <xf numFmtId="0" fontId="5" fillId="3" borderId="0" xfId="7" applyFont="1" applyFill="1" applyBorder="1"/>
    <xf numFmtId="0" fontId="5" fillId="6" borderId="24" xfId="7" applyFont="1" applyFill="1" applyBorder="1"/>
    <xf numFmtId="0" fontId="5" fillId="7" borderId="24" xfId="7" applyFont="1" applyFill="1" applyBorder="1"/>
    <xf numFmtId="0" fontId="5" fillId="5" borderId="24" xfId="7" applyFont="1" applyFill="1" applyBorder="1"/>
    <xf numFmtId="39" fontId="8" fillId="9" borderId="0" xfId="9" applyNumberFormat="1" applyFont="1" applyFill="1" applyBorder="1" applyAlignment="1">
      <alignment horizontal="center" vertical="center"/>
    </xf>
    <xf numFmtId="0" fontId="5" fillId="9" borderId="0" xfId="9" applyFont="1" applyFill="1" applyBorder="1" applyAlignment="1">
      <alignment vertical="center"/>
    </xf>
    <xf numFmtId="165" fontId="5" fillId="9" borderId="0" xfId="11" applyNumberFormat="1" applyFont="1" applyFill="1" applyBorder="1" applyAlignment="1" applyProtection="1">
      <alignment vertical="center"/>
    </xf>
    <xf numFmtId="165" fontId="5" fillId="9" borderId="0" xfId="11" applyNumberFormat="1" applyFont="1" applyFill="1" applyBorder="1" applyAlignment="1" applyProtection="1">
      <alignment horizontal="right" vertical="center"/>
    </xf>
    <xf numFmtId="39" fontId="4" fillId="9" borderId="0" xfId="9" applyNumberFormat="1" applyFont="1" applyFill="1" applyBorder="1" applyAlignment="1">
      <alignment horizontal="right" vertical="center"/>
    </xf>
    <xf numFmtId="39" fontId="7" fillId="8" borderId="0" xfId="0" applyNumberFormat="1" applyFont="1" applyFill="1" applyBorder="1" applyAlignment="1">
      <alignment horizontal="left" vertical="center"/>
    </xf>
    <xf numFmtId="39" fontId="7" fillId="8" borderId="0" xfId="0" applyNumberFormat="1" applyFont="1" applyFill="1" applyBorder="1" applyAlignment="1">
      <alignment horizontal="center" vertical="center"/>
    </xf>
    <xf numFmtId="39" fontId="8" fillId="8" borderId="2" xfId="0" applyNumberFormat="1" applyFont="1" applyFill="1" applyBorder="1" applyAlignment="1">
      <alignment horizontal="left" vertical="center"/>
    </xf>
    <xf numFmtId="39" fontId="9" fillId="8" borderId="0" xfId="0" applyNumberFormat="1" applyFont="1" applyFill="1" applyBorder="1" applyAlignment="1"/>
    <xf numFmtId="0" fontId="7" fillId="8" borderId="0" xfId="3" applyNumberFormat="1" applyFont="1" applyFill="1" applyBorder="1" applyAlignment="1" applyProtection="1"/>
    <xf numFmtId="37" fontId="7" fillId="8" borderId="0" xfId="5" applyNumberFormat="1" applyFont="1" applyFill="1" applyBorder="1" applyAlignment="1" applyProtection="1"/>
    <xf numFmtId="39" fontId="5" fillId="8" borderId="0" xfId="0" applyNumberFormat="1" applyFont="1" applyFill="1" applyBorder="1" applyAlignment="1"/>
    <xf numFmtId="0" fontId="5" fillId="8" borderId="0" xfId="0" applyFont="1" applyFill="1" applyBorder="1"/>
    <xf numFmtId="0" fontId="4" fillId="8" borderId="0" xfId="8" applyFont="1" applyFill="1" applyProtection="1"/>
    <xf numFmtId="37" fontId="7" fillId="8" borderId="0" xfId="5" applyFont="1" applyFill="1" applyBorder="1" applyAlignment="1" applyProtection="1">
      <alignment horizontal="right"/>
    </xf>
    <xf numFmtId="37" fontId="7" fillId="8" borderId="0" xfId="5" applyNumberFormat="1" applyFont="1" applyFill="1" applyBorder="1" applyAlignment="1" applyProtection="1">
      <alignment horizontal="right"/>
    </xf>
    <xf numFmtId="39" fontId="8" fillId="8" borderId="1" xfId="0" applyNumberFormat="1" applyFont="1" applyFill="1" applyBorder="1" applyAlignment="1">
      <alignment horizontal="center" vertical="center"/>
    </xf>
    <xf numFmtId="0" fontId="4" fillId="10" borderId="28" xfId="9" applyFont="1" applyFill="1" applyBorder="1" applyAlignment="1">
      <alignment horizontal="center" vertical="center"/>
    </xf>
    <xf numFmtId="0" fontId="4" fillId="10" borderId="29" xfId="9" applyFont="1" applyFill="1" applyBorder="1" applyAlignment="1">
      <alignment horizontal="center" vertical="center"/>
    </xf>
    <xf numFmtId="0" fontId="4" fillId="10" borderId="30" xfId="9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vertical="top" wrapText="1"/>
    </xf>
    <xf numFmtId="0" fontId="5" fillId="4" borderId="32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39" fontId="22" fillId="8" borderId="0" xfId="0" applyNumberFormat="1" applyFont="1" applyFill="1" applyBorder="1" applyAlignment="1">
      <alignment horizontal="left" vertical="center"/>
    </xf>
    <xf numFmtId="0" fontId="4" fillId="10" borderId="28" xfId="10" applyFont="1" applyFill="1" applyBorder="1" applyAlignment="1">
      <alignment vertical="center"/>
    </xf>
    <xf numFmtId="0" fontId="19" fillId="10" borderId="29" xfId="9" applyFont="1" applyFill="1" applyBorder="1" applyAlignment="1">
      <alignment horizontal="center" vertical="center"/>
    </xf>
    <xf numFmtId="0" fontId="19" fillId="10" borderId="30" xfId="9" applyFont="1" applyFill="1" applyBorder="1" applyAlignment="1">
      <alignment horizontal="center" vertical="center"/>
    </xf>
    <xf numFmtId="0" fontId="5" fillId="9" borderId="34" xfId="9" applyFont="1" applyFill="1" applyBorder="1" applyAlignment="1">
      <alignment vertical="center"/>
    </xf>
    <xf numFmtId="167" fontId="5" fillId="9" borderId="35" xfId="2" applyNumberFormat="1" applyFont="1" applyFill="1" applyBorder="1" applyAlignment="1">
      <alignment vertical="center"/>
    </xf>
    <xf numFmtId="168" fontId="5" fillId="12" borderId="35" xfId="2" applyNumberFormat="1" applyFont="1" applyFill="1" applyBorder="1" applyAlignment="1">
      <alignment vertical="center"/>
    </xf>
    <xf numFmtId="0" fontId="5" fillId="9" borderId="36" xfId="9" applyFont="1" applyFill="1" applyBorder="1" applyAlignment="1">
      <alignment vertical="center"/>
    </xf>
    <xf numFmtId="0" fontId="5" fillId="9" borderId="37" xfId="9" applyFont="1" applyFill="1" applyBorder="1" applyAlignment="1">
      <alignment vertical="center"/>
    </xf>
    <xf numFmtId="167" fontId="5" fillId="9" borderId="38" xfId="2" applyNumberFormat="1" applyFont="1" applyFill="1" applyBorder="1" applyAlignment="1">
      <alignment vertical="center"/>
    </xf>
    <xf numFmtId="168" fontId="5" fillId="12" borderId="38" xfId="2" applyNumberFormat="1" applyFont="1" applyFill="1" applyBorder="1" applyAlignment="1">
      <alignment vertical="center"/>
    </xf>
    <xf numFmtId="0" fontId="5" fillId="9" borderId="39" xfId="9" applyFont="1" applyFill="1" applyBorder="1" applyAlignment="1">
      <alignment vertical="center"/>
    </xf>
    <xf numFmtId="0" fontId="6" fillId="8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0" fillId="8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9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3" fillId="8" borderId="0" xfId="9" applyFont="1" applyFill="1" applyBorder="1" applyAlignment="1">
      <alignment vertical="center"/>
    </xf>
    <xf numFmtId="0" fontId="4" fillId="8" borderId="0" xfId="9" applyFont="1" applyFill="1" applyBorder="1" applyAlignment="1">
      <alignment vertical="center"/>
    </xf>
    <xf numFmtId="0" fontId="5" fillId="9" borderId="0" xfId="9" applyFont="1" applyFill="1" applyAlignment="1">
      <alignment vertical="center"/>
    </xf>
    <xf numFmtId="168" fontId="5" fillId="9" borderId="0" xfId="2" applyNumberFormat="1" applyFont="1" applyFill="1" applyAlignment="1">
      <alignment vertical="center"/>
    </xf>
    <xf numFmtId="167" fontId="5" fillId="9" borderId="0" xfId="9" applyNumberFormat="1" applyFont="1" applyFill="1" applyAlignment="1">
      <alignment vertical="center"/>
    </xf>
    <xf numFmtId="0" fontId="5" fillId="9" borderId="40" xfId="9" applyFont="1" applyFill="1" applyBorder="1" applyAlignment="1">
      <alignment vertical="center"/>
    </xf>
    <xf numFmtId="167" fontId="5" fillId="9" borderId="41" xfId="2" applyNumberFormat="1" applyFont="1" applyFill="1" applyBorder="1" applyAlignment="1">
      <alignment vertical="center"/>
    </xf>
    <xf numFmtId="0" fontId="5" fillId="9" borderId="42" xfId="9" applyFont="1" applyFill="1" applyBorder="1" applyAlignment="1">
      <alignment vertical="center"/>
    </xf>
    <xf numFmtId="39" fontId="5" fillId="9" borderId="37" xfId="12" applyNumberFormat="1" applyFont="1" applyFill="1" applyBorder="1" applyAlignment="1" applyProtection="1">
      <alignment vertical="center"/>
    </xf>
    <xf numFmtId="0" fontId="4" fillId="11" borderId="28" xfId="9" applyFont="1" applyFill="1" applyBorder="1" applyAlignment="1">
      <alignment vertical="center"/>
    </xf>
    <xf numFmtId="0" fontId="5" fillId="11" borderId="29" xfId="9" applyFont="1" applyFill="1" applyBorder="1" applyAlignment="1">
      <alignment vertical="center"/>
    </xf>
    <xf numFmtId="165" fontId="5" fillId="11" borderId="29" xfId="11" applyNumberFormat="1" applyFont="1" applyFill="1" applyBorder="1" applyAlignment="1">
      <alignment horizontal="right" vertical="center"/>
    </xf>
    <xf numFmtId="0" fontId="5" fillId="11" borderId="30" xfId="9" applyFont="1" applyFill="1" applyBorder="1" applyAlignment="1">
      <alignment vertical="center"/>
    </xf>
    <xf numFmtId="0" fontId="5" fillId="9" borderId="46" xfId="9" applyFont="1" applyFill="1" applyBorder="1" applyAlignment="1">
      <alignment vertical="center"/>
    </xf>
    <xf numFmtId="164" fontId="5" fillId="12" borderId="47" xfId="2" applyFont="1" applyFill="1" applyBorder="1" applyAlignment="1">
      <alignment vertical="center"/>
    </xf>
    <xf numFmtId="0" fontId="5" fillId="9" borderId="48" xfId="9" applyFont="1" applyFill="1" applyBorder="1" applyAlignment="1">
      <alignment vertical="center"/>
    </xf>
    <xf numFmtId="168" fontId="5" fillId="12" borderId="47" xfId="2" applyNumberFormat="1" applyFont="1" applyFill="1" applyBorder="1" applyAlignment="1">
      <alignment vertical="center"/>
    </xf>
    <xf numFmtId="0" fontId="5" fillId="9" borderId="49" xfId="9" applyFont="1" applyFill="1" applyBorder="1" applyAlignment="1">
      <alignment vertical="center"/>
    </xf>
    <xf numFmtId="164" fontId="5" fillId="12" borderId="50" xfId="2" applyFont="1" applyFill="1" applyBorder="1" applyAlignment="1">
      <alignment vertical="center"/>
    </xf>
    <xf numFmtId="0" fontId="5" fillId="9" borderId="51" xfId="9" applyFont="1" applyFill="1" applyBorder="1" applyAlignment="1">
      <alignment vertical="center"/>
    </xf>
    <xf numFmtId="168" fontId="5" fillId="12" borderId="50" xfId="2" applyNumberFormat="1" applyFont="1" applyFill="1" applyBorder="1" applyAlignment="1">
      <alignment vertical="center"/>
    </xf>
    <xf numFmtId="0" fontId="5" fillId="9" borderId="52" xfId="9" applyFont="1" applyFill="1" applyBorder="1" applyAlignment="1">
      <alignment vertical="center"/>
    </xf>
    <xf numFmtId="164" fontId="5" fillId="12" borderId="53" xfId="2" applyFont="1" applyFill="1" applyBorder="1" applyAlignment="1">
      <alignment vertical="center"/>
    </xf>
    <xf numFmtId="0" fontId="5" fillId="9" borderId="54" xfId="9" applyFont="1" applyFill="1" applyBorder="1" applyAlignment="1">
      <alignment vertical="center"/>
    </xf>
    <xf numFmtId="168" fontId="5" fillId="12" borderId="53" xfId="2" applyNumberFormat="1" applyFont="1" applyFill="1" applyBorder="1" applyAlignment="1">
      <alignment vertical="center"/>
    </xf>
    <xf numFmtId="0" fontId="5" fillId="9" borderId="28" xfId="9" applyFont="1" applyFill="1" applyBorder="1" applyAlignment="1">
      <alignment vertical="center"/>
    </xf>
    <xf numFmtId="167" fontId="5" fillId="9" borderId="44" xfId="2" applyNumberFormat="1" applyFont="1" applyFill="1" applyBorder="1" applyAlignment="1">
      <alignment vertical="center"/>
    </xf>
    <xf numFmtId="164" fontId="5" fillId="12" borderId="44" xfId="2" applyFont="1" applyFill="1" applyBorder="1" applyAlignment="1">
      <alignment vertical="center"/>
    </xf>
    <xf numFmtId="0" fontId="5" fillId="9" borderId="30" xfId="9" applyFont="1" applyFill="1" applyBorder="1" applyAlignment="1">
      <alignment vertical="center"/>
    </xf>
    <xf numFmtId="168" fontId="5" fillId="12" borderId="44" xfId="2" applyNumberFormat="1" applyFont="1" applyFill="1" applyBorder="1" applyAlignment="1">
      <alignment vertical="center"/>
    </xf>
    <xf numFmtId="164" fontId="5" fillId="12" borderId="35" xfId="2" applyFont="1" applyFill="1" applyBorder="1" applyAlignment="1">
      <alignment vertical="center"/>
    </xf>
    <xf numFmtId="164" fontId="5" fillId="12" borderId="41" xfId="2" applyFont="1" applyFill="1" applyBorder="1" applyAlignment="1">
      <alignment vertical="center"/>
    </xf>
    <xf numFmtId="164" fontId="5" fillId="12" borderId="38" xfId="2" applyFont="1" applyFill="1" applyBorder="1" applyAlignment="1">
      <alignment vertical="center"/>
    </xf>
    <xf numFmtId="0" fontId="5" fillId="9" borderId="43" xfId="9" applyFont="1" applyFill="1" applyBorder="1" applyAlignment="1">
      <alignment vertical="center"/>
    </xf>
    <xf numFmtId="0" fontId="5" fillId="9" borderId="45" xfId="9" applyFont="1" applyFill="1" applyBorder="1" applyAlignment="1">
      <alignment vertical="center"/>
    </xf>
    <xf numFmtId="0" fontId="5" fillId="9" borderId="55" xfId="9" applyFont="1" applyFill="1" applyBorder="1" applyAlignment="1">
      <alignment vertical="center"/>
    </xf>
    <xf numFmtId="164" fontId="5" fillId="12" borderId="29" xfId="2" applyFont="1" applyFill="1" applyBorder="1" applyAlignment="1">
      <alignment vertical="center"/>
    </xf>
    <xf numFmtId="0" fontId="4" fillId="11" borderId="29" xfId="9" applyFont="1" applyFill="1" applyBorder="1" applyAlignment="1">
      <alignment vertical="center"/>
    </xf>
    <xf numFmtId="0" fontId="4" fillId="11" borderId="30" xfId="9" applyFont="1" applyFill="1" applyBorder="1" applyAlignment="1">
      <alignment vertical="center"/>
    </xf>
    <xf numFmtId="0" fontId="1" fillId="9" borderId="46" xfId="9" applyFont="1" applyFill="1" applyBorder="1" applyAlignment="1">
      <alignment vertical="center"/>
    </xf>
    <xf numFmtId="0" fontId="5" fillId="9" borderId="47" xfId="9" applyFont="1" applyFill="1" applyBorder="1" applyAlignment="1">
      <alignment vertical="center"/>
    </xf>
    <xf numFmtId="0" fontId="1" fillId="9" borderId="69" xfId="9" applyFont="1" applyFill="1" applyBorder="1" applyAlignment="1">
      <alignment vertical="center"/>
    </xf>
    <xf numFmtId="0" fontId="5" fillId="9" borderId="50" xfId="9" applyFont="1" applyFill="1" applyBorder="1" applyAlignment="1">
      <alignment vertical="center"/>
    </xf>
    <xf numFmtId="167" fontId="1" fillId="9" borderId="70" xfId="2" applyNumberFormat="1" applyFont="1" applyFill="1" applyBorder="1" applyAlignment="1">
      <alignment vertical="center"/>
    </xf>
    <xf numFmtId="0" fontId="1" fillId="9" borderId="50" xfId="9" applyFont="1" applyFill="1" applyBorder="1" applyAlignment="1">
      <alignment vertical="center"/>
    </xf>
    <xf numFmtId="167" fontId="5" fillId="13" borderId="41" xfId="2" applyNumberFormat="1" applyFont="1" applyFill="1" applyBorder="1" applyAlignment="1">
      <alignment vertical="center"/>
    </xf>
    <xf numFmtId="0" fontId="5" fillId="9" borderId="57" xfId="9" applyFont="1" applyFill="1" applyBorder="1" applyAlignment="1">
      <alignment vertical="center"/>
    </xf>
    <xf numFmtId="167" fontId="5" fillId="13" borderId="58" xfId="2" applyNumberFormat="1" applyFont="1" applyFill="1" applyBorder="1" applyAlignment="1">
      <alignment vertical="center"/>
    </xf>
    <xf numFmtId="0" fontId="5" fillId="9" borderId="59" xfId="9" applyFont="1" applyFill="1" applyBorder="1" applyAlignment="1">
      <alignment vertical="center"/>
    </xf>
    <xf numFmtId="0" fontId="4" fillId="9" borderId="46" xfId="9" applyFont="1" applyFill="1" applyBorder="1" applyAlignment="1">
      <alignment vertical="center"/>
    </xf>
    <xf numFmtId="9" fontId="5" fillId="14" borderId="35" xfId="6" applyFont="1" applyFill="1" applyBorder="1" applyAlignment="1">
      <alignment vertical="center"/>
    </xf>
    <xf numFmtId="0" fontId="4" fillId="9" borderId="52" xfId="9" applyFont="1" applyFill="1" applyBorder="1" applyAlignment="1">
      <alignment vertical="center"/>
    </xf>
    <xf numFmtId="0" fontId="5" fillId="9" borderId="53" xfId="9" applyFont="1" applyFill="1" applyBorder="1" applyAlignment="1">
      <alignment vertical="center"/>
    </xf>
    <xf numFmtId="9" fontId="5" fillId="14" borderId="38" xfId="6" applyFont="1" applyFill="1" applyBorder="1" applyAlignment="1">
      <alignment vertical="center"/>
    </xf>
    <xf numFmtId="39" fontId="4" fillId="9" borderId="69" xfId="9" applyNumberFormat="1" applyFont="1" applyFill="1" applyBorder="1" applyAlignment="1">
      <alignment horizontal="left" vertical="center"/>
    </xf>
    <xf numFmtId="0" fontId="5" fillId="9" borderId="69" xfId="9" applyFont="1" applyFill="1" applyBorder="1" applyAlignment="1">
      <alignment horizontal="left" vertical="center"/>
    </xf>
    <xf numFmtId="0" fontId="5" fillId="9" borderId="71" xfId="9" applyFont="1" applyFill="1" applyBorder="1" applyAlignment="1">
      <alignment vertical="center"/>
    </xf>
    <xf numFmtId="39" fontId="4" fillId="9" borderId="57" xfId="9" applyNumberFormat="1" applyFont="1" applyFill="1" applyBorder="1" applyAlignment="1">
      <alignment horizontal="left" vertical="center"/>
    </xf>
    <xf numFmtId="0" fontId="1" fillId="9" borderId="53" xfId="9" applyFont="1" applyFill="1" applyBorder="1" applyAlignment="1">
      <alignment vertical="center"/>
    </xf>
    <xf numFmtId="0" fontId="4" fillId="9" borderId="12" xfId="9" applyFont="1" applyFill="1" applyBorder="1" applyAlignment="1">
      <alignment vertical="center"/>
    </xf>
    <xf numFmtId="0" fontId="6" fillId="9" borderId="29" xfId="9" applyFont="1" applyFill="1" applyBorder="1" applyAlignment="1">
      <alignment vertical="center"/>
    </xf>
    <xf numFmtId="9" fontId="5" fillId="14" borderId="44" xfId="6" applyFont="1" applyFill="1" applyBorder="1" applyAlignment="1">
      <alignment vertical="center"/>
    </xf>
    <xf numFmtId="9" fontId="4" fillId="9" borderId="29" xfId="13" applyFont="1" applyFill="1" applyBorder="1" applyAlignment="1">
      <alignment vertical="center"/>
    </xf>
    <xf numFmtId="0" fontId="6" fillId="9" borderId="30" xfId="9" applyFont="1" applyFill="1" applyBorder="1" applyAlignment="1">
      <alignment vertical="center"/>
    </xf>
    <xf numFmtId="0" fontId="5" fillId="8" borderId="0" xfId="9" applyFont="1" applyFill="1" applyBorder="1" applyAlignment="1">
      <alignment vertical="center"/>
    </xf>
    <xf numFmtId="0" fontId="21" fillId="8" borderId="0" xfId="9" applyFont="1" applyFill="1" applyBorder="1" applyAlignment="1">
      <alignment vertical="center"/>
    </xf>
    <xf numFmtId="0" fontId="4" fillId="0" borderId="28" xfId="9" applyFont="1" applyFill="1" applyBorder="1" applyAlignment="1">
      <alignment vertical="center"/>
    </xf>
    <xf numFmtId="0" fontId="5" fillId="0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horizontal="right" vertical="center"/>
    </xf>
    <xf numFmtId="167" fontId="5" fillId="0" borderId="44" xfId="2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vertical="center"/>
    </xf>
    <xf numFmtId="0" fontId="1" fillId="9" borderId="29" xfId="9" applyFont="1" applyFill="1" applyBorder="1" applyAlignment="1">
      <alignment vertical="center"/>
    </xf>
    <xf numFmtId="0" fontId="5" fillId="9" borderId="30" xfId="9" applyFont="1" applyFill="1" applyBorder="1" applyAlignment="1">
      <alignment horizontal="right" vertical="center"/>
    </xf>
    <xf numFmtId="39" fontId="5" fillId="9" borderId="46" xfId="9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vertical="center"/>
    </xf>
    <xf numFmtId="0" fontId="5" fillId="9" borderId="17" xfId="9" applyFont="1" applyFill="1" applyBorder="1" applyAlignment="1">
      <alignment horizontal="right" vertical="center"/>
    </xf>
    <xf numFmtId="167" fontId="5" fillId="13" borderId="60" xfId="2" applyNumberFormat="1" applyFont="1" applyFill="1" applyBorder="1" applyAlignment="1">
      <alignment vertical="center"/>
    </xf>
    <xf numFmtId="0" fontId="5" fillId="9" borderId="61" xfId="9" applyFont="1" applyFill="1" applyBorder="1" applyAlignment="1">
      <alignment vertical="center"/>
    </xf>
    <xf numFmtId="0" fontId="5" fillId="9" borderId="48" xfId="9" applyFont="1" applyFill="1" applyBorder="1" applyAlignment="1">
      <alignment horizontal="right" vertical="center"/>
    </xf>
    <xf numFmtId="0" fontId="6" fillId="9" borderId="0" xfId="9" applyFont="1" applyFill="1" applyBorder="1" applyAlignment="1">
      <alignment vertical="center"/>
    </xf>
    <xf numFmtId="39" fontId="5" fillId="9" borderId="49" xfId="9" applyNumberFormat="1" applyFont="1" applyFill="1" applyBorder="1" applyAlignment="1">
      <alignment vertical="center"/>
    </xf>
    <xf numFmtId="0" fontId="5" fillId="9" borderId="50" xfId="9" applyNumberFormat="1" applyFont="1" applyFill="1" applyBorder="1" applyAlignment="1">
      <alignment vertical="center"/>
    </xf>
    <xf numFmtId="0" fontId="5" fillId="9" borderId="50" xfId="9" applyFont="1" applyFill="1" applyBorder="1" applyAlignment="1">
      <alignment horizontal="right" vertical="center"/>
    </xf>
    <xf numFmtId="167" fontId="5" fillId="13" borderId="62" xfId="2" applyNumberFormat="1" applyFont="1" applyFill="1" applyBorder="1" applyAlignment="1">
      <alignment vertical="center"/>
    </xf>
    <xf numFmtId="0" fontId="5" fillId="9" borderId="63" xfId="9" applyFont="1" applyFill="1" applyBorder="1" applyAlignment="1">
      <alignment vertical="center"/>
    </xf>
    <xf numFmtId="0" fontId="5" fillId="9" borderId="51" xfId="9" applyFont="1" applyFill="1" applyBorder="1" applyAlignment="1">
      <alignment horizontal="right" vertical="center"/>
    </xf>
    <xf numFmtId="39" fontId="5" fillId="9" borderId="56" xfId="9" applyNumberFormat="1" applyFont="1" applyFill="1" applyBorder="1" applyAlignment="1">
      <alignment vertical="center"/>
    </xf>
    <xf numFmtId="0" fontId="5" fillId="9" borderId="57" xfId="9" applyNumberFormat="1" applyFont="1" applyFill="1" applyBorder="1" applyAlignment="1">
      <alignment vertical="center"/>
    </xf>
    <xf numFmtId="0" fontId="5" fillId="9" borderId="0" xfId="9" applyFont="1" applyFill="1" applyBorder="1" applyAlignment="1">
      <alignment horizontal="right" vertical="center"/>
    </xf>
    <xf numFmtId="167" fontId="5" fillId="13" borderId="72" xfId="2" applyNumberFormat="1" applyFont="1" applyFill="1" applyBorder="1" applyAlignment="1">
      <alignment vertical="center"/>
    </xf>
    <xf numFmtId="0" fontId="5" fillId="9" borderId="73" xfId="9" applyFont="1" applyFill="1" applyBorder="1" applyAlignment="1">
      <alignment vertical="center"/>
    </xf>
    <xf numFmtId="0" fontId="5" fillId="9" borderId="59" xfId="9" applyFont="1" applyFill="1" applyBorder="1" applyAlignment="1">
      <alignment horizontal="right" vertical="center"/>
    </xf>
    <xf numFmtId="39" fontId="4" fillId="9" borderId="28" xfId="9" applyNumberFormat="1" applyFont="1" applyFill="1" applyBorder="1" applyAlignment="1">
      <alignment vertical="center"/>
    </xf>
    <xf numFmtId="0" fontId="5" fillId="9" borderId="29" xfId="9" applyNumberFormat="1" applyFont="1" applyFill="1" applyBorder="1" applyAlignment="1">
      <alignment vertical="center"/>
    </xf>
    <xf numFmtId="0" fontId="5" fillId="9" borderId="29" xfId="9" applyFont="1" applyFill="1" applyBorder="1" applyAlignment="1">
      <alignment horizontal="right" vertical="center"/>
    </xf>
    <xf numFmtId="167" fontId="5" fillId="14" borderId="29" xfId="2" applyNumberFormat="1" applyFont="1" applyFill="1" applyBorder="1" applyAlignment="1">
      <alignment vertical="center"/>
    </xf>
    <xf numFmtId="0" fontId="5" fillId="9" borderId="47" xfId="9" applyNumberFormat="1" applyFont="1" applyFill="1" applyBorder="1" applyAlignment="1">
      <alignment horizontal="right" vertical="center"/>
    </xf>
    <xf numFmtId="39" fontId="5" fillId="9" borderId="52" xfId="9" applyNumberFormat="1" applyFont="1" applyFill="1" applyBorder="1" applyAlignment="1">
      <alignment vertical="center"/>
    </xf>
    <xf numFmtId="0" fontId="5" fillId="9" borderId="53" xfId="9" applyNumberFormat="1" applyFont="1" applyFill="1" applyBorder="1" applyAlignment="1">
      <alignment vertical="center"/>
    </xf>
    <xf numFmtId="167" fontId="5" fillId="13" borderId="64" xfId="2" applyNumberFormat="1" applyFont="1" applyFill="1" applyBorder="1" applyAlignment="1">
      <alignment vertical="center"/>
    </xf>
    <xf numFmtId="0" fontId="5" fillId="9" borderId="65" xfId="9" applyFont="1" applyFill="1" applyBorder="1" applyAlignment="1">
      <alignment vertical="center"/>
    </xf>
    <xf numFmtId="0" fontId="5" fillId="9" borderId="54" xfId="9" applyFont="1" applyFill="1" applyBorder="1" applyAlignment="1">
      <alignment horizontal="right" vertical="center"/>
    </xf>
    <xf numFmtId="167" fontId="5" fillId="14" borderId="66" xfId="2" applyNumberFormat="1" applyFont="1" applyFill="1" applyBorder="1" applyAlignment="1">
      <alignment vertical="center"/>
    </xf>
    <xf numFmtId="0" fontId="5" fillId="9" borderId="67" xfId="9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5" fillId="0" borderId="0" xfId="9" applyFont="1" applyFill="1" applyAlignment="1">
      <alignment vertical="center"/>
    </xf>
    <xf numFmtId="0" fontId="22" fillId="8" borderId="0" xfId="3" applyNumberFormat="1" applyFont="1" applyFill="1" applyBorder="1" applyAlignment="1" applyProtection="1"/>
    <xf numFmtId="0" fontId="1" fillId="9" borderId="49" xfId="9" applyFont="1" applyFill="1" applyBorder="1" applyAlignment="1">
      <alignment vertical="center"/>
    </xf>
    <xf numFmtId="0" fontId="1" fillId="9" borderId="56" xfId="9" applyFont="1" applyFill="1" applyBorder="1" applyAlignment="1">
      <alignment vertical="center"/>
    </xf>
    <xf numFmtId="39" fontId="1" fillId="9" borderId="68" xfId="9" applyNumberFormat="1" applyFont="1" applyFill="1" applyBorder="1" applyAlignment="1">
      <alignment horizontal="left" vertical="center"/>
    </xf>
    <xf numFmtId="39" fontId="1" fillId="9" borderId="52" xfId="9" applyNumberFormat="1" applyFont="1" applyFill="1" applyBorder="1" applyAlignment="1">
      <alignment horizontal="left" vertical="center"/>
    </xf>
    <xf numFmtId="0" fontId="8" fillId="8" borderId="0" xfId="3" applyNumberFormat="1" applyFont="1" applyFill="1" applyBorder="1" applyAlignment="1" applyProtection="1">
      <alignment vertical="center"/>
    </xf>
    <xf numFmtId="39" fontId="9" fillId="8" borderId="0" xfId="0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horizontal="left" vertical="center"/>
    </xf>
    <xf numFmtId="37" fontId="5" fillId="8" borderId="0" xfId="5" applyFont="1" applyFill="1" applyBorder="1" applyAlignment="1" applyProtection="1">
      <alignment vertical="center"/>
    </xf>
    <xf numFmtId="37" fontId="7" fillId="8" borderId="0" xfId="5" applyFont="1" applyFill="1" applyBorder="1" applyAlignment="1" applyProtection="1">
      <alignment vertical="center"/>
    </xf>
    <xf numFmtId="0" fontId="7" fillId="8" borderId="0" xfId="3" applyNumberFormat="1" applyFont="1" applyFill="1" applyBorder="1" applyAlignment="1" applyProtection="1">
      <alignment horizontal="right" vertical="center"/>
    </xf>
    <xf numFmtId="39" fontId="5" fillId="8" borderId="0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4" fillId="0" borderId="0" xfId="8" applyFont="1" applyFill="1" applyBorder="1" applyAlignment="1" applyProtection="1">
      <alignment vertical="center"/>
    </xf>
    <xf numFmtId="0" fontId="4" fillId="8" borderId="0" xfId="8" applyFont="1" applyFill="1" applyBorder="1" applyAlignment="1" applyProtection="1">
      <alignment vertical="center"/>
    </xf>
    <xf numFmtId="0" fontId="4" fillId="0" borderId="0" xfId="8" applyFont="1" applyFill="1" applyAlignment="1" applyProtection="1">
      <alignment vertical="center"/>
    </xf>
    <xf numFmtId="0" fontId="24" fillId="8" borderId="16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left" vertical="center"/>
    </xf>
    <xf numFmtId="0" fontId="24" fillId="8" borderId="17" xfId="8" applyFont="1" applyFill="1" applyBorder="1" applyAlignment="1" applyProtection="1">
      <alignment horizontal="centerContinuous" vertical="center"/>
    </xf>
    <xf numFmtId="0" fontId="26" fillId="8" borderId="74" xfId="8" applyFont="1" applyFill="1" applyBorder="1" applyAlignment="1" applyProtection="1">
      <alignment vertical="center"/>
    </xf>
    <xf numFmtId="39" fontId="1" fillId="8" borderId="0" xfId="0" applyNumberFormat="1" applyFont="1" applyFill="1" applyBorder="1" applyAlignment="1">
      <alignment vertical="center"/>
    </xf>
    <xf numFmtId="17" fontId="24" fillId="8" borderId="6" xfId="8" quotePrefix="1" applyNumberFormat="1" applyFont="1" applyFill="1" applyBorder="1" applyAlignment="1" applyProtection="1">
      <alignment horizontal="left" vertical="center"/>
    </xf>
    <xf numFmtId="0" fontId="6" fillId="8" borderId="0" xfId="0" applyNumberFormat="1" applyFont="1" applyFill="1" applyBorder="1" applyAlignment="1">
      <alignment vertical="center"/>
    </xf>
    <xf numFmtId="0" fontId="24" fillId="8" borderId="0" xfId="0" applyNumberFormat="1" applyFont="1" applyFill="1" applyBorder="1" applyAlignment="1">
      <alignment horizontal="right" vertical="center"/>
    </xf>
    <xf numFmtId="0" fontId="24" fillId="8" borderId="0" xfId="8" applyFont="1" applyFill="1" applyBorder="1" applyAlignment="1" applyProtection="1">
      <alignment horizontal="centerContinuous" vertical="center"/>
    </xf>
    <xf numFmtId="0" fontId="26" fillId="8" borderId="5" xfId="8" applyFont="1" applyFill="1" applyBorder="1" applyAlignment="1" applyProtection="1">
      <alignment vertical="center"/>
    </xf>
    <xf numFmtId="0" fontId="26" fillId="0" borderId="8" xfId="8" applyFont="1" applyFill="1" applyBorder="1" applyAlignment="1" applyProtection="1">
      <alignment vertical="center"/>
    </xf>
    <xf numFmtId="0" fontId="6" fillId="0" borderId="75" xfId="8" applyFont="1" applyFill="1" applyBorder="1" applyAlignment="1" applyProtection="1">
      <alignment vertical="center"/>
      <protection locked="0"/>
    </xf>
    <xf numFmtId="0" fontId="6" fillId="0" borderId="76" xfId="8" applyFont="1" applyFill="1" applyBorder="1" applyAlignment="1" applyProtection="1">
      <alignment vertical="center"/>
      <protection locked="0"/>
    </xf>
    <xf numFmtId="0" fontId="6" fillId="0" borderId="77" xfId="8" applyFont="1" applyFill="1" applyBorder="1" applyAlignment="1" applyProtection="1">
      <alignment vertical="center"/>
      <protection locked="0"/>
    </xf>
    <xf numFmtId="0" fontId="5" fillId="0" borderId="0" xfId="8" applyFont="1" applyFill="1" applyBorder="1" applyAlignment="1" applyProtection="1">
      <alignment vertical="center"/>
      <protection locked="0"/>
    </xf>
    <xf numFmtId="0" fontId="5" fillId="8" borderId="0" xfId="8" applyFont="1" applyFill="1" applyBorder="1" applyAlignment="1" applyProtection="1">
      <alignment vertical="center"/>
      <protection locked="0"/>
    </xf>
    <xf numFmtId="0" fontId="26" fillId="0" borderId="6" xfId="8" applyFont="1" applyFill="1" applyBorder="1" applyAlignment="1" applyProtection="1">
      <alignment horizontal="left" vertical="center"/>
    </xf>
    <xf numFmtId="0" fontId="26" fillId="0" borderId="12" xfId="8" applyFont="1" applyFill="1" applyBorder="1" applyAlignment="1" applyProtection="1">
      <alignment horizontal="left" vertical="center"/>
    </xf>
    <xf numFmtId="0" fontId="4" fillId="8" borderId="0" xfId="8" applyFont="1" applyFill="1" applyAlignment="1" applyProtection="1">
      <alignment vertical="center"/>
    </xf>
    <xf numFmtId="0" fontId="25" fillId="8" borderId="6" xfId="8" applyFont="1" applyFill="1" applyBorder="1" applyAlignment="1" applyProtection="1">
      <alignment vertical="center"/>
    </xf>
    <xf numFmtId="0" fontId="25" fillId="8" borderId="0" xfId="8" applyFont="1" applyFill="1" applyBorder="1" applyAlignment="1" applyProtection="1">
      <alignment vertical="center"/>
    </xf>
    <xf numFmtId="0" fontId="8" fillId="8" borderId="0" xfId="8" applyFont="1" applyFill="1" applyBorder="1" applyAlignment="1" applyProtection="1">
      <alignment vertical="center"/>
    </xf>
    <xf numFmtId="0" fontId="4" fillId="8" borderId="5" xfId="8" applyFont="1" applyFill="1" applyBorder="1" applyAlignment="1" applyProtection="1">
      <alignment vertical="center"/>
    </xf>
    <xf numFmtId="0" fontId="8" fillId="8" borderId="4" xfId="8" applyFont="1" applyFill="1" applyBorder="1" applyAlignment="1" applyProtection="1">
      <alignment vertical="center"/>
    </xf>
    <xf numFmtId="0" fontId="24" fillId="8" borderId="6" xfId="8" applyFont="1" applyFill="1" applyBorder="1" applyAlignment="1" applyProtection="1">
      <alignment vertical="center"/>
    </xf>
    <xf numFmtId="0" fontId="24" fillId="8" borderId="0" xfId="8" applyFont="1" applyFill="1" applyBorder="1" applyAlignment="1" applyProtection="1">
      <alignment vertical="center"/>
    </xf>
    <xf numFmtId="0" fontId="8" fillId="8" borderId="5" xfId="8" applyFont="1" applyFill="1" applyBorder="1" applyAlignment="1" applyProtection="1">
      <alignment vertical="center"/>
    </xf>
    <xf numFmtId="0" fontId="24" fillId="8" borderId="12" xfId="8" applyFont="1" applyFill="1" applyBorder="1" applyAlignment="1" applyProtection="1">
      <alignment vertical="center"/>
    </xf>
    <xf numFmtId="0" fontId="24" fillId="8" borderId="4" xfId="8" applyFont="1" applyFill="1" applyBorder="1" applyAlignment="1" applyProtection="1">
      <alignment vertical="center"/>
    </xf>
    <xf numFmtId="0" fontId="8" fillId="8" borderId="7" xfId="8" applyFont="1" applyFill="1" applyBorder="1" applyAlignment="1" applyProtection="1">
      <alignment vertical="center"/>
    </xf>
    <xf numFmtId="22" fontId="24" fillId="8" borderId="0" xfId="8" applyNumberFormat="1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horizontal="left" vertical="center"/>
    </xf>
    <xf numFmtId="0" fontId="4" fillId="0" borderId="17" xfId="8" applyFont="1" applyFill="1" applyBorder="1" applyAlignment="1" applyProtection="1">
      <alignment vertical="center"/>
    </xf>
    <xf numFmtId="0" fontId="4" fillId="0" borderId="4" xfId="8" applyFont="1" applyFill="1" applyBorder="1" applyAlignment="1" applyProtection="1">
      <alignment vertical="center"/>
    </xf>
    <xf numFmtId="0" fontId="10" fillId="8" borderId="6" xfId="8" applyFont="1" applyFill="1" applyBorder="1" applyAlignment="1" applyProtection="1">
      <alignment vertical="center"/>
    </xf>
    <xf numFmtId="0" fontId="10" fillId="8" borderId="0" xfId="8" applyFont="1" applyFill="1" applyBorder="1" applyAlignment="1" applyProtection="1">
      <alignment vertical="center"/>
    </xf>
    <xf numFmtId="0" fontId="4" fillId="0" borderId="29" xfId="8" applyFont="1" applyFill="1" applyBorder="1" applyAlignment="1" applyProtection="1">
      <alignment vertical="center"/>
    </xf>
    <xf numFmtId="14" fontId="27" fillId="12" borderId="24" xfId="8" applyNumberFormat="1" applyFont="1" applyFill="1" applyBorder="1" applyAlignment="1" applyProtection="1">
      <alignment horizontal="center" vertical="center"/>
    </xf>
    <xf numFmtId="164" fontId="5" fillId="12" borderId="35" xfId="2" applyNumberFormat="1" applyFont="1" applyFill="1" applyBorder="1" applyAlignment="1">
      <alignment vertical="center"/>
    </xf>
    <xf numFmtId="164" fontId="5" fillId="12" borderId="38" xfId="2" applyNumberFormat="1" applyFont="1" applyFill="1" applyBorder="1" applyAlignment="1">
      <alignment vertical="center"/>
    </xf>
    <xf numFmtId="164" fontId="5" fillId="12" borderId="41" xfId="2" applyNumberFormat="1" applyFont="1" applyFill="1" applyBorder="1" applyAlignment="1">
      <alignment vertical="center"/>
    </xf>
    <xf numFmtId="164" fontId="5" fillId="9" borderId="0" xfId="9" applyNumberFormat="1" applyFont="1" applyFill="1" applyBorder="1" applyAlignment="1">
      <alignment vertical="center"/>
    </xf>
    <xf numFmtId="164" fontId="19" fillId="10" borderId="29" xfId="9" applyNumberFormat="1" applyFont="1" applyFill="1" applyBorder="1" applyAlignment="1">
      <alignment horizontal="center" vertical="center"/>
    </xf>
    <xf numFmtId="164" fontId="5" fillId="12" borderId="44" xfId="2" applyNumberFormat="1" applyFont="1" applyFill="1" applyBorder="1" applyAlignment="1">
      <alignment vertical="center"/>
    </xf>
    <xf numFmtId="164" fontId="5" fillId="12" borderId="47" xfId="2" applyNumberFormat="1" applyFont="1" applyFill="1" applyBorder="1" applyAlignment="1">
      <alignment vertical="center"/>
    </xf>
    <xf numFmtId="164" fontId="5" fillId="12" borderId="50" xfId="2" applyNumberFormat="1" applyFont="1" applyFill="1" applyBorder="1" applyAlignment="1">
      <alignment vertical="center"/>
    </xf>
    <xf numFmtId="164" fontId="5" fillId="12" borderId="53" xfId="2" applyNumberFormat="1" applyFont="1" applyFill="1" applyBorder="1" applyAlignment="1">
      <alignment vertical="center"/>
    </xf>
    <xf numFmtId="37" fontId="7" fillId="8" borderId="0" xfId="5" applyNumberFormat="1" applyFont="1" applyFill="1" applyBorder="1" applyAlignment="1" applyProtection="1">
      <alignment vertical="top"/>
    </xf>
    <xf numFmtId="37" fontId="7" fillId="8" borderId="0" xfId="5" applyFont="1" applyFill="1" applyBorder="1" applyAlignment="1" applyProtection="1">
      <alignment horizontal="right" vertical="top"/>
    </xf>
    <xf numFmtId="0" fontId="7" fillId="8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39" fontId="8" fillId="8" borderId="25" xfId="0" applyNumberFormat="1" applyFont="1" applyFill="1" applyBorder="1" applyAlignment="1">
      <alignment horizontal="left" vertical="top"/>
    </xf>
    <xf numFmtId="39" fontId="8" fillId="4" borderId="0" xfId="0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vertical="top"/>
    </xf>
    <xf numFmtId="0" fontId="16" fillId="2" borderId="23" xfId="0" applyFont="1" applyFill="1" applyBorder="1" applyAlignment="1">
      <alignment vertical="top"/>
    </xf>
    <xf numFmtId="0" fontId="5" fillId="0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vertical="top"/>
    </xf>
    <xf numFmtId="0" fontId="5" fillId="4" borderId="26" xfId="0" applyFont="1" applyFill="1" applyBorder="1" applyAlignment="1">
      <alignment vertical="top"/>
    </xf>
    <xf numFmtId="0" fontId="16" fillId="0" borderId="22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6" fillId="4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/>
    </xf>
    <xf numFmtId="0" fontId="5" fillId="0" borderId="3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39" fontId="5" fillId="8" borderId="0" xfId="0" applyNumberFormat="1" applyFont="1" applyFill="1" applyBorder="1" applyAlignment="1">
      <alignment vertical="top"/>
    </xf>
    <xf numFmtId="0" fontId="14" fillId="4" borderId="0" xfId="0" applyFont="1" applyFill="1" applyAlignment="1">
      <alignment vertical="top"/>
    </xf>
    <xf numFmtId="0" fontId="11" fillId="0" borderId="0" xfId="8" applyFont="1" applyFill="1" applyBorder="1" applyAlignment="1" applyProtection="1">
      <alignment horizontal="center" vertical="top"/>
    </xf>
    <xf numFmtId="0" fontId="5" fillId="0" borderId="0" xfId="0" applyFont="1" applyAlignment="1"/>
    <xf numFmtId="0" fontId="11" fillId="0" borderId="0" xfId="8" quotePrefix="1" applyFont="1" applyFill="1" applyBorder="1" applyAlignment="1" applyProtection="1">
      <alignment horizontal="center" vertical="top"/>
    </xf>
    <xf numFmtId="0" fontId="1" fillId="0" borderId="0" xfId="0" applyFont="1" applyAlignment="1"/>
    <xf numFmtId="0" fontId="6" fillId="12" borderId="9" xfId="8" applyFont="1" applyFill="1" applyBorder="1" applyAlignment="1" applyProtection="1">
      <alignment horizontal="left" vertical="center"/>
      <protection locked="0"/>
    </xf>
    <xf numFmtId="0" fontId="6" fillId="12" borderId="10" xfId="8" applyFont="1" applyFill="1" applyBorder="1" applyAlignment="1" applyProtection="1">
      <alignment horizontal="left" vertical="center"/>
      <protection locked="0"/>
    </xf>
    <xf numFmtId="0" fontId="6" fillId="12" borderId="11" xfId="8" applyFont="1" applyFill="1" applyBorder="1" applyAlignment="1" applyProtection="1">
      <alignment horizontal="left" vertical="center"/>
      <protection locked="0"/>
    </xf>
    <xf numFmtId="0" fontId="29" fillId="12" borderId="13" xfId="15" applyFill="1" applyBorder="1" applyAlignment="1" applyProtection="1">
      <alignment horizontal="left" vertical="center"/>
      <protection locked="0"/>
    </xf>
    <xf numFmtId="0" fontId="6" fillId="12" borderId="14" xfId="8" applyFont="1" applyFill="1" applyBorder="1" applyAlignment="1" applyProtection="1">
      <alignment horizontal="left" vertical="center"/>
      <protection locked="0"/>
    </xf>
    <xf numFmtId="0" fontId="6" fillId="12" borderId="15" xfId="8" applyFont="1" applyFill="1" applyBorder="1" applyAlignment="1" applyProtection="1">
      <alignment horizontal="left" vertical="center"/>
      <protection locked="0"/>
    </xf>
    <xf numFmtId="0" fontId="4" fillId="2" borderId="0" xfId="8" applyFont="1" applyFill="1" applyAlignment="1" applyProtection="1">
      <alignment wrapText="1"/>
    </xf>
    <xf numFmtId="0" fontId="1" fillId="4" borderId="33" xfId="0" applyNumberFormat="1" applyFont="1" applyFill="1" applyBorder="1" applyAlignment="1">
      <alignment horizontal="left" vertical="top" wrapText="1"/>
    </xf>
    <xf numFmtId="0" fontId="1" fillId="4" borderId="19" xfId="0" applyNumberFormat="1" applyFont="1" applyFill="1" applyBorder="1" applyAlignment="1">
      <alignment horizontal="left" vertical="top" wrapText="1"/>
    </xf>
  </cellXfs>
  <cellStyles count="16">
    <cellStyle name="_x000d__x000a_JournalTemplate=C:\COMFO\CTALK\JOURSTD.TPL_x000d__x000a_LbStateAddress=3 3 0 251 1 89 2 311_x000d__x000a_LbStateJou" xfId="10"/>
    <cellStyle name="Euro" xfId="1"/>
    <cellStyle name="Hyperlink" xfId="15" builtinId="8"/>
    <cellStyle name="Komma" xfId="2" builtinId="3"/>
    <cellStyle name="Komma 14 2" xfId="14"/>
    <cellStyle name="Komma 2" xfId="11"/>
    <cellStyle name="Komma_Tarievenmandje - definitief3" xfId="3"/>
    <cellStyle name="Normal_# klanten" xfId="4"/>
    <cellStyle name="Normal_Data_2_wrm1_30" xfId="5"/>
    <cellStyle name="Procent" xfId="6" builtinId="5"/>
    <cellStyle name="Procent 2" xfId="13"/>
    <cellStyle name="Standaard" xfId="0" builtinId="0"/>
    <cellStyle name="Standaard 2" xfId="9"/>
    <cellStyle name="Standaard_20100727 Rekenmodel NE5R v1.9" xfId="7"/>
    <cellStyle name="Standaard_Handboek TSO (260202)" xfId="8"/>
    <cellStyle name="Standaard_Tarievenmand 2002" xfId="12"/>
  </cellStyles>
  <dxfs count="4">
    <dxf>
      <font>
        <condense val="0"/>
        <extend val="0"/>
        <color auto="1"/>
      </font>
      <fill>
        <patternFill patternType="solid">
          <fgColor indexed="27"/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condense val="0"/>
        <extend val="0"/>
        <color indexed="42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  <color rgb="FFCCFFFF"/>
      <color rgb="FFFFFF99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1812131</xdr:colOff>
      <xdr:row>6</xdr:row>
      <xdr:rowOff>188119</xdr:rowOff>
    </xdr:from>
    <xdr:to>
      <xdr:col>8</xdr:col>
      <xdr:colOff>857250</xdr:colOff>
      <xdr:row>10</xdr:row>
      <xdr:rowOff>292894</xdr:rowOff>
    </xdr:to>
    <xdr:pic>
      <xdr:nvPicPr>
        <xdr:cNvPr id="2" name="Afbeelding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5381" y="2474119"/>
          <a:ext cx="2769394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delingsdata%20DREV\14%20DREV%20PROJecten\04%20Tarievenbesluiten\2013\104093%20RNB-G%202013\Proces%203%20-%20Concept%20module\Concept%20module%20tarieven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Toelichting"/>
      <sheetName val="Richtlijnen Controle Tarieven"/>
      <sheetName val="Opgave vermogenskosten PAV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1:V43"/>
  <sheetViews>
    <sheetView showGridLines="0" zoomScale="70" zoomScaleNormal="70" zoomScaleSheetLayoutView="40" workbookViewId="0">
      <selection activeCell="A15" sqref="A15:V15"/>
    </sheetView>
  </sheetViews>
  <sheetFormatPr defaultColWidth="9.140625" defaultRowHeight="12.75" x14ac:dyDescent="0.2"/>
  <cols>
    <col min="1" max="1" width="10.85546875" style="6" customWidth="1"/>
    <col min="2" max="2" width="61" style="6" bestFit="1" customWidth="1"/>
    <col min="3" max="17" width="10.85546875" style="6" customWidth="1"/>
    <col min="18" max="16384" width="9.140625" style="6"/>
  </cols>
  <sheetData>
    <row r="11" spans="1:22" ht="60" x14ac:dyDescent="0.2">
      <c r="A11" s="271" t="s">
        <v>10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</row>
    <row r="13" spans="1:22" ht="60" x14ac:dyDescent="0.2">
      <c r="A13" s="271" t="s">
        <v>18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</row>
    <row r="15" spans="1:22" ht="60" x14ac:dyDescent="0.2">
      <c r="A15" s="273">
        <v>2015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</row>
    <row r="16" spans="1:22" ht="32.25" customHeight="1" x14ac:dyDescent="0.2">
      <c r="C16" s="4"/>
      <c r="D16" s="4"/>
      <c r="E16" s="4"/>
      <c r="F16" s="4"/>
      <c r="G16" s="4"/>
      <c r="H16" s="4"/>
      <c r="I16" s="7"/>
    </row>
    <row r="17" spans="1:22" ht="32.25" customHeight="1" x14ac:dyDescent="0.2">
      <c r="C17" s="4"/>
      <c r="D17" s="4"/>
      <c r="E17" s="4"/>
      <c r="F17" s="4"/>
      <c r="G17" s="4"/>
      <c r="H17" s="4"/>
      <c r="I17" s="7"/>
    </row>
    <row r="18" spans="1:22" ht="32.25" customHeight="1" x14ac:dyDescent="0.2">
      <c r="C18" s="4"/>
      <c r="D18" s="4"/>
      <c r="E18" s="4"/>
      <c r="F18" s="4"/>
      <c r="G18" s="4"/>
      <c r="H18" s="4"/>
      <c r="I18" s="7"/>
    </row>
    <row r="19" spans="1:22" ht="32.25" customHeight="1" x14ac:dyDescent="0.2">
      <c r="C19" s="4"/>
      <c r="D19" s="4"/>
      <c r="E19" s="4"/>
      <c r="F19" s="4"/>
      <c r="G19" s="4"/>
      <c r="H19" s="4"/>
      <c r="I19" s="7"/>
    </row>
    <row r="20" spans="1:22" ht="15.75" customHeight="1" x14ac:dyDescent="0.2">
      <c r="C20" s="4"/>
      <c r="D20" s="4"/>
      <c r="E20" s="4"/>
      <c r="F20" s="4"/>
      <c r="G20" s="4"/>
      <c r="H20" s="4"/>
      <c r="I20" s="7"/>
    </row>
    <row r="21" spans="1:22" ht="15.75" customHeight="1" x14ac:dyDescent="0.2">
      <c r="C21" s="4"/>
      <c r="D21" s="4"/>
      <c r="E21" s="4"/>
      <c r="F21" s="4"/>
      <c r="G21" s="4"/>
      <c r="H21" s="4"/>
      <c r="I21" s="7"/>
    </row>
    <row r="22" spans="1:22" ht="15.75" customHeight="1" x14ac:dyDescent="0.2">
      <c r="C22" s="4"/>
      <c r="D22" s="4"/>
      <c r="E22" s="4"/>
      <c r="F22" s="4"/>
      <c r="G22" s="4"/>
      <c r="H22" s="4"/>
      <c r="I22" s="7"/>
    </row>
    <row r="26" spans="1:22" s="8" customForma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s="8" customForma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s="8" customForma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s="8" customForma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s="8" customForma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s="8" customForma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s="8" customForma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s="8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8" customFormat="1" x14ac:dyDescent="0.2">
      <c r="A34" s="9"/>
      <c r="B34" s="30" t="s">
        <v>42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">
      <c r="A35" s="9"/>
      <c r="B35" s="31"/>
      <c r="C35" s="9"/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">
      <c r="A36" s="9"/>
      <c r="B36" s="32" t="s">
        <v>43</v>
      </c>
      <c r="C36" s="9"/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">
      <c r="A37" s="9"/>
      <c r="B37" s="33"/>
      <c r="C37" s="9"/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">
      <c r="A38" s="9"/>
      <c r="B38" s="34" t="s">
        <v>44</v>
      </c>
      <c r="C38" s="9"/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">
      <c r="A39" s="9"/>
      <c r="B39" s="33"/>
      <c r="C39" s="9"/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">
      <c r="A40" s="9"/>
      <c r="B40" s="35" t="s">
        <v>45</v>
      </c>
      <c r="C40" s="9"/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x14ac:dyDescent="0.2">
      <c r="A41" s="9"/>
      <c r="B41" s="31"/>
      <c r="C41" s="9"/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x14ac:dyDescent="0.2">
      <c r="A42" s="9"/>
      <c r="B42" s="36" t="s">
        <v>46</v>
      </c>
      <c r="C42" s="9"/>
      <c r="D42" s="10"/>
      <c r="E42" s="10"/>
      <c r="F42" s="10"/>
      <c r="G42" s="12"/>
      <c r="H42" s="12"/>
      <c r="I42" s="12"/>
      <c r="J42" s="12"/>
      <c r="K42" s="1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x14ac:dyDescent="0.2">
      <c r="A43" s="9"/>
      <c r="B43" s="31"/>
      <c r="C43" s="9"/>
      <c r="D43" s="9"/>
      <c r="E43" s="9"/>
      <c r="F43" s="9"/>
      <c r="G43" s="12"/>
      <c r="H43" s="12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</sheetData>
  <mergeCells count="3">
    <mergeCell ref="A11:V11"/>
    <mergeCell ref="A13:V13"/>
    <mergeCell ref="A15:V15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6" orientation="landscape" r:id="rId1"/>
  <headerFooter alignWithMargins="0">
    <oddHeader>&amp;C&amp;"Times New Roman,Standaard"&amp;12Bijlage bij module Tariefvoorstellen Gas 2011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L28"/>
  <sheetViews>
    <sheetView showGridLine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ColWidth="10.28515625" defaultRowHeight="12.75" x14ac:dyDescent="0.2"/>
  <cols>
    <col min="1" max="1" width="2.7109375" style="3" customWidth="1"/>
    <col min="2" max="2" width="2.7109375" style="2" customWidth="1"/>
    <col min="3" max="3" width="21" style="2" customWidth="1"/>
    <col min="4" max="4" width="10.5703125" style="2" customWidth="1"/>
    <col min="5" max="5" width="9.85546875" style="2" customWidth="1"/>
    <col min="6" max="6" width="10.28515625" style="2" customWidth="1"/>
    <col min="7" max="7" width="22.5703125" style="2" customWidth="1"/>
    <col min="8" max="8" width="28" style="2" customWidth="1"/>
    <col min="9" max="9" width="14.42578125" style="2" customWidth="1"/>
    <col min="10" max="10" width="10.28515625" style="2" customWidth="1"/>
    <col min="11" max="11" width="2.7109375" style="2" customWidth="1"/>
    <col min="12" max="12" width="2.7109375" style="13" customWidth="1"/>
    <col min="13" max="16384" width="10.28515625" style="2"/>
  </cols>
  <sheetData>
    <row r="1" spans="1:12" s="1" customFormat="1" ht="20.25" customHeight="1" x14ac:dyDescent="0.2">
      <c r="A1" s="192"/>
      <c r="B1" s="192"/>
      <c r="C1" s="191" t="s">
        <v>17</v>
      </c>
      <c r="D1" s="193"/>
      <c r="E1" s="194"/>
      <c r="F1" s="195"/>
      <c r="G1" s="195"/>
      <c r="H1" s="195"/>
      <c r="I1" s="196"/>
      <c r="J1" s="197"/>
      <c r="K1" s="197"/>
      <c r="L1" s="198"/>
    </row>
    <row r="2" spans="1:12" s="5" customFormat="1" x14ac:dyDescent="0.2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1"/>
    </row>
    <row r="3" spans="1:12" x14ac:dyDescent="0.2">
      <c r="A3" s="199"/>
      <c r="B3" s="202"/>
      <c r="C3" s="203" t="s">
        <v>107</v>
      </c>
      <c r="D3" s="204"/>
      <c r="E3" s="204"/>
      <c r="F3" s="205"/>
      <c r="G3" s="205"/>
      <c r="H3" s="205"/>
      <c r="I3" s="205"/>
      <c r="J3" s="206"/>
      <c r="K3" s="200"/>
      <c r="L3" s="201"/>
    </row>
    <row r="4" spans="1:12" x14ac:dyDescent="0.2">
      <c r="A4" s="207"/>
      <c r="B4" s="202"/>
      <c r="C4" s="208"/>
      <c r="D4" s="209"/>
      <c r="E4" s="209"/>
      <c r="F4" s="209"/>
      <c r="G4" s="210" t="s">
        <v>39</v>
      </c>
      <c r="H4" s="240">
        <v>41905</v>
      </c>
      <c r="I4" s="211"/>
      <c r="J4" s="212"/>
      <c r="K4" s="200"/>
      <c r="L4" s="201"/>
    </row>
    <row r="5" spans="1:12" x14ac:dyDescent="0.2">
      <c r="A5" s="198"/>
      <c r="B5" s="202"/>
      <c r="C5" s="208"/>
      <c r="D5" s="209"/>
      <c r="E5" s="209"/>
      <c r="F5" s="209"/>
      <c r="G5" s="209"/>
      <c r="H5" s="233"/>
      <c r="I5" s="211"/>
      <c r="J5" s="212"/>
      <c r="K5" s="200"/>
      <c r="L5" s="201"/>
    </row>
    <row r="6" spans="1:12" x14ac:dyDescent="0.2">
      <c r="A6" s="199"/>
      <c r="B6" s="202"/>
      <c r="C6" s="234"/>
      <c r="D6" s="234"/>
      <c r="E6" s="234"/>
      <c r="F6" s="234"/>
      <c r="G6" s="234"/>
      <c r="H6" s="234"/>
      <c r="I6" s="234"/>
      <c r="J6" s="235"/>
      <c r="K6" s="200"/>
      <c r="L6" s="201"/>
    </row>
    <row r="7" spans="1:12" x14ac:dyDescent="0.2">
      <c r="A7" s="199"/>
      <c r="B7" s="202"/>
      <c r="C7" s="213" t="s">
        <v>9</v>
      </c>
      <c r="D7" s="214"/>
      <c r="E7" s="215"/>
      <c r="F7" s="215"/>
      <c r="G7" s="215"/>
      <c r="H7" s="215"/>
      <c r="I7" s="215"/>
      <c r="J7" s="216"/>
      <c r="K7" s="217"/>
      <c r="L7" s="218"/>
    </row>
    <row r="8" spans="1:12" x14ac:dyDescent="0.2">
      <c r="A8" s="199"/>
      <c r="B8" s="202"/>
      <c r="C8" s="219" t="s">
        <v>0</v>
      </c>
      <c r="D8" s="275" t="s">
        <v>133</v>
      </c>
      <c r="E8" s="276"/>
      <c r="F8" s="276"/>
      <c r="G8" s="276"/>
      <c r="H8" s="276"/>
      <c r="I8" s="276"/>
      <c r="J8" s="277"/>
      <c r="K8" s="217"/>
      <c r="L8" s="218"/>
    </row>
    <row r="9" spans="1:12" x14ac:dyDescent="0.2">
      <c r="A9" s="199"/>
      <c r="B9" s="202"/>
      <c r="C9" s="219" t="s">
        <v>1</v>
      </c>
      <c r="D9" s="275" t="s">
        <v>134</v>
      </c>
      <c r="E9" s="276"/>
      <c r="F9" s="276"/>
      <c r="G9" s="276"/>
      <c r="H9" s="276"/>
      <c r="I9" s="276"/>
      <c r="J9" s="277"/>
      <c r="K9" s="217"/>
      <c r="L9" s="218"/>
    </row>
    <row r="10" spans="1:12" x14ac:dyDescent="0.2">
      <c r="A10" s="199"/>
      <c r="B10" s="202"/>
      <c r="C10" s="219" t="s">
        <v>2</v>
      </c>
      <c r="D10" s="275" t="s">
        <v>135</v>
      </c>
      <c r="E10" s="276"/>
      <c r="F10" s="276"/>
      <c r="G10" s="276"/>
      <c r="H10" s="276"/>
      <c r="I10" s="276"/>
      <c r="J10" s="277"/>
      <c r="K10" s="217"/>
      <c r="L10" s="218"/>
    </row>
    <row r="11" spans="1:12" x14ac:dyDescent="0.2">
      <c r="A11" s="199"/>
      <c r="B11" s="202"/>
      <c r="C11" s="219" t="s">
        <v>3</v>
      </c>
      <c r="D11" s="275" t="s">
        <v>136</v>
      </c>
      <c r="E11" s="276"/>
      <c r="F11" s="276"/>
      <c r="G11" s="276"/>
      <c r="H11" s="276"/>
      <c r="I11" s="276"/>
      <c r="J11" s="277"/>
      <c r="K11" s="217"/>
      <c r="L11" s="218"/>
    </row>
    <row r="12" spans="1:12" x14ac:dyDescent="0.2">
      <c r="A12" s="199"/>
      <c r="B12" s="202"/>
      <c r="C12" s="219" t="s">
        <v>4</v>
      </c>
      <c r="D12" s="275"/>
      <c r="E12" s="276"/>
      <c r="F12" s="276"/>
      <c r="G12" s="276"/>
      <c r="H12" s="276"/>
      <c r="I12" s="276"/>
      <c r="J12" s="277"/>
      <c r="K12" s="217"/>
      <c r="L12" s="218"/>
    </row>
    <row r="13" spans="1:12" x14ac:dyDescent="0.2">
      <c r="A13" s="199"/>
      <c r="B13" s="202"/>
      <c r="C13" s="219" t="s">
        <v>5</v>
      </c>
      <c r="D13" s="275"/>
      <c r="E13" s="276"/>
      <c r="F13" s="276"/>
      <c r="G13" s="276"/>
      <c r="H13" s="276"/>
      <c r="I13" s="276"/>
      <c r="J13" s="277"/>
      <c r="K13" s="217"/>
      <c r="L13" s="218"/>
    </row>
    <row r="14" spans="1:12" x14ac:dyDescent="0.2">
      <c r="A14" s="199"/>
      <c r="B14" s="202"/>
      <c r="C14" s="220" t="s">
        <v>6</v>
      </c>
      <c r="D14" s="278"/>
      <c r="E14" s="279"/>
      <c r="F14" s="279"/>
      <c r="G14" s="279"/>
      <c r="H14" s="279"/>
      <c r="I14" s="279"/>
      <c r="J14" s="280"/>
      <c r="K14" s="217"/>
      <c r="L14" s="218"/>
    </row>
    <row r="15" spans="1:12" x14ac:dyDescent="0.2">
      <c r="A15" s="199"/>
      <c r="B15" s="202"/>
      <c r="C15" s="236"/>
      <c r="D15" s="236"/>
      <c r="E15" s="236"/>
      <c r="F15" s="236"/>
      <c r="G15" s="236"/>
      <c r="H15" s="236"/>
      <c r="I15" s="236"/>
      <c r="J15" s="236"/>
      <c r="K15" s="200"/>
      <c r="L15" s="221"/>
    </row>
    <row r="16" spans="1:12" x14ac:dyDescent="0.2">
      <c r="A16" s="199"/>
      <c r="B16" s="202"/>
      <c r="C16" s="227" t="s">
        <v>4</v>
      </c>
      <c r="D16" s="228" t="s">
        <v>5</v>
      </c>
      <c r="E16" s="224"/>
      <c r="F16" s="224"/>
      <c r="G16" s="224"/>
      <c r="H16" s="224"/>
      <c r="I16" s="224"/>
      <c r="J16" s="225"/>
      <c r="K16" s="200"/>
      <c r="L16" s="221"/>
    </row>
    <row r="17" spans="1:12" x14ac:dyDescent="0.2">
      <c r="A17" s="199"/>
      <c r="B17" s="202"/>
      <c r="C17" s="222"/>
      <c r="D17" s="223"/>
      <c r="E17" s="224"/>
      <c r="F17" s="224"/>
      <c r="G17" s="224"/>
      <c r="H17" s="224"/>
      <c r="I17" s="224"/>
      <c r="J17" s="225"/>
      <c r="K17" s="200"/>
      <c r="L17" s="221"/>
    </row>
    <row r="18" spans="1:12" x14ac:dyDescent="0.2">
      <c r="A18" s="199"/>
      <c r="B18" s="202"/>
      <c r="C18" s="237"/>
      <c r="D18" s="238"/>
      <c r="E18" s="224"/>
      <c r="F18" s="224"/>
      <c r="G18" s="224"/>
      <c r="H18" s="224"/>
      <c r="I18" s="224"/>
      <c r="J18" s="225"/>
      <c r="K18" s="200"/>
      <c r="L18" s="221"/>
    </row>
    <row r="19" spans="1:12" x14ac:dyDescent="0.2">
      <c r="A19" s="199"/>
      <c r="B19" s="202"/>
      <c r="C19" s="239"/>
      <c r="D19" s="239"/>
      <c r="E19" s="239"/>
      <c r="F19" s="239"/>
      <c r="G19" s="239"/>
      <c r="H19" s="239"/>
      <c r="I19" s="239"/>
      <c r="J19" s="239"/>
      <c r="K19" s="200"/>
      <c r="L19" s="221"/>
    </row>
    <row r="20" spans="1:12" x14ac:dyDescent="0.2">
      <c r="A20" s="199"/>
      <c r="B20" s="202"/>
      <c r="C20" s="227" t="s">
        <v>55</v>
      </c>
      <c r="D20" s="228"/>
      <c r="E20" s="224"/>
      <c r="F20" s="224"/>
      <c r="G20" s="224"/>
      <c r="H20" s="224"/>
      <c r="I20" s="224"/>
      <c r="J20" s="229"/>
      <c r="K20" s="200"/>
      <c r="L20" s="221"/>
    </row>
    <row r="21" spans="1:12" x14ac:dyDescent="0.2">
      <c r="A21" s="199"/>
      <c r="B21" s="202"/>
      <c r="C21" s="227" t="s">
        <v>7</v>
      </c>
      <c r="D21" s="228"/>
      <c r="E21" s="224"/>
      <c r="F21" s="224"/>
      <c r="G21" s="224"/>
      <c r="H21" s="224"/>
      <c r="I21" s="224"/>
      <c r="J21" s="229"/>
      <c r="K21" s="200"/>
      <c r="L21" s="221"/>
    </row>
    <row r="22" spans="1:12" x14ac:dyDescent="0.2">
      <c r="A22" s="199"/>
      <c r="B22" s="202"/>
      <c r="C22" s="227" t="s">
        <v>8</v>
      </c>
      <c r="D22" s="228"/>
      <c r="E22" s="224"/>
      <c r="F22" s="224"/>
      <c r="G22" s="224"/>
      <c r="H22" s="224"/>
      <c r="I22" s="224"/>
      <c r="J22" s="229"/>
      <c r="K22" s="200"/>
      <c r="L22" s="221"/>
    </row>
    <row r="23" spans="1:12" x14ac:dyDescent="0.2">
      <c r="A23" s="199"/>
      <c r="B23" s="202"/>
      <c r="C23" s="227" t="s">
        <v>56</v>
      </c>
      <c r="D23" s="228"/>
      <c r="E23" s="224"/>
      <c r="F23" s="224"/>
      <c r="G23" s="224"/>
      <c r="H23" s="224"/>
      <c r="I23" s="224"/>
      <c r="J23" s="229"/>
      <c r="K23" s="200"/>
      <c r="L23" s="221"/>
    </row>
    <row r="24" spans="1:12" x14ac:dyDescent="0.2">
      <c r="A24" s="199"/>
      <c r="B24" s="202"/>
      <c r="C24" s="227" t="s">
        <v>57</v>
      </c>
      <c r="D24" s="228"/>
      <c r="E24" s="224"/>
      <c r="F24" s="224"/>
      <c r="G24" s="224"/>
      <c r="H24" s="224"/>
      <c r="I24" s="224"/>
      <c r="J24" s="229"/>
      <c r="K24" s="200"/>
      <c r="L24" s="221"/>
    </row>
    <row r="25" spans="1:12" x14ac:dyDescent="0.2">
      <c r="A25" s="199"/>
      <c r="B25" s="202"/>
      <c r="C25" s="230" t="s">
        <v>58</v>
      </c>
      <c r="D25" s="231"/>
      <c r="E25" s="226"/>
      <c r="F25" s="226"/>
      <c r="G25" s="226"/>
      <c r="H25" s="226"/>
      <c r="I25" s="226"/>
      <c r="J25" s="232"/>
      <c r="K25" s="200"/>
      <c r="L25" s="221"/>
    </row>
    <row r="26" spans="1:12" x14ac:dyDescent="0.2">
      <c r="A26" s="199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21"/>
    </row>
    <row r="27" spans="1:12" x14ac:dyDescent="0.2">
      <c r="A27" s="199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</row>
    <row r="28" spans="1:12" x14ac:dyDescent="0.2">
      <c r="L28" s="2"/>
    </row>
  </sheetData>
  <mergeCells count="7">
    <mergeCell ref="D12:J12"/>
    <mergeCell ref="D13:J13"/>
    <mergeCell ref="D14:J14"/>
    <mergeCell ref="D8:J8"/>
    <mergeCell ref="D9:J9"/>
    <mergeCell ref="D10:J10"/>
    <mergeCell ref="D11:J11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showGridLines="0" topLeftCell="A19" zoomScale="80" zoomScaleNormal="80" zoomScaleSheetLayoutView="100" workbookViewId="0"/>
  </sheetViews>
  <sheetFormatPr defaultColWidth="9.140625" defaultRowHeight="30" x14ac:dyDescent="0.2"/>
  <cols>
    <col min="1" max="1" width="3.140625" style="75" customWidth="1"/>
    <col min="2" max="2" width="3.140625" style="76" customWidth="1"/>
    <col min="3" max="3" width="52.28515625" style="82" customWidth="1"/>
    <col min="4" max="6" width="13.28515625" style="82" customWidth="1"/>
    <col min="7" max="7" width="2.85546875" style="82" customWidth="1"/>
    <col min="8" max="8" width="54.28515625" style="82" customWidth="1"/>
    <col min="9" max="11" width="13.28515625" style="82" customWidth="1"/>
    <col min="12" max="12" width="2.85546875" style="82" customWidth="1"/>
    <col min="13" max="13" width="3.140625" style="76" customWidth="1"/>
    <col min="14" max="14" width="3.140625" style="75" customWidth="1"/>
    <col min="15" max="16384" width="9.140625" style="79"/>
  </cols>
  <sheetData>
    <row r="1" spans="1:17" s="74" customFormat="1" x14ac:dyDescent="0.2">
      <c r="A1" s="72"/>
      <c r="B1" s="72"/>
      <c r="C1" s="60" t="s">
        <v>108</v>
      </c>
      <c r="D1" s="42"/>
      <c r="E1" s="43"/>
      <c r="F1" s="43"/>
      <c r="G1" s="43"/>
      <c r="H1" s="42"/>
      <c r="I1" s="42"/>
      <c r="J1" s="43"/>
      <c r="K1" s="43"/>
      <c r="L1" s="72"/>
      <c r="M1" s="72"/>
      <c r="N1" s="72"/>
      <c r="O1" s="73"/>
      <c r="P1" s="73"/>
      <c r="Q1" s="73"/>
    </row>
    <row r="2" spans="1:17" x14ac:dyDescent="0.2">
      <c r="C2" s="77"/>
      <c r="D2" s="77"/>
      <c r="E2" s="77"/>
      <c r="F2" s="77"/>
      <c r="G2" s="77"/>
      <c r="H2" s="77"/>
      <c r="I2" s="77"/>
      <c r="J2" s="77"/>
      <c r="K2" s="77"/>
      <c r="L2" s="77"/>
      <c r="O2" s="78"/>
      <c r="P2" s="78"/>
      <c r="Q2" s="78"/>
    </row>
    <row r="3" spans="1:17" x14ac:dyDescent="0.2">
      <c r="C3" s="80" t="s">
        <v>26</v>
      </c>
      <c r="D3" s="81"/>
      <c r="E3" s="81"/>
      <c r="F3" s="81"/>
      <c r="G3" s="81"/>
      <c r="H3" s="81"/>
      <c r="I3" s="81"/>
      <c r="J3" s="81"/>
      <c r="K3" s="81"/>
      <c r="L3" s="81"/>
    </row>
    <row r="4" spans="1:17" x14ac:dyDescent="0.2"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7" x14ac:dyDescent="0.2">
      <c r="C5" s="61" t="s">
        <v>102</v>
      </c>
      <c r="D5" s="62" t="s">
        <v>94</v>
      </c>
      <c r="E5" s="62" t="s">
        <v>63</v>
      </c>
      <c r="F5" s="63" t="s">
        <v>64</v>
      </c>
      <c r="G5" s="38"/>
    </row>
    <row r="6" spans="1:17" x14ac:dyDescent="0.2">
      <c r="C6" s="64" t="s">
        <v>65</v>
      </c>
      <c r="D6" s="65">
        <v>185291.61111111112</v>
      </c>
      <c r="E6" s="241">
        <v>18</v>
      </c>
      <c r="F6" s="67" t="s">
        <v>16</v>
      </c>
      <c r="G6" s="38"/>
      <c r="H6" s="83"/>
    </row>
    <row r="7" spans="1:17" x14ac:dyDescent="0.2">
      <c r="C7" s="68" t="s">
        <v>66</v>
      </c>
      <c r="D7" s="69">
        <v>605800.97222222213</v>
      </c>
      <c r="E7" s="242">
        <v>23.74</v>
      </c>
      <c r="F7" s="71" t="s">
        <v>67</v>
      </c>
      <c r="G7" s="38"/>
    </row>
    <row r="8" spans="1:17" x14ac:dyDescent="0.2"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7" x14ac:dyDescent="0.2">
      <c r="C9" s="61" t="s">
        <v>101</v>
      </c>
      <c r="D9" s="62" t="s">
        <v>94</v>
      </c>
      <c r="E9" s="62" t="s">
        <v>63</v>
      </c>
      <c r="F9" s="63" t="s">
        <v>64</v>
      </c>
      <c r="J9" s="38"/>
      <c r="K9" s="38"/>
      <c r="L9" s="38"/>
    </row>
    <row r="10" spans="1:17" x14ac:dyDescent="0.2">
      <c r="C10" s="64" t="s">
        <v>65</v>
      </c>
      <c r="D10" s="65">
        <v>561.11139359698655</v>
      </c>
      <c r="E10" s="241">
        <v>18</v>
      </c>
      <c r="F10" s="67" t="s">
        <v>16</v>
      </c>
      <c r="J10" s="38"/>
      <c r="K10" s="38"/>
      <c r="L10" s="38"/>
    </row>
    <row r="11" spans="1:17" x14ac:dyDescent="0.2">
      <c r="C11" s="68" t="s">
        <v>66</v>
      </c>
      <c r="D11" s="69">
        <v>39622.650188323903</v>
      </c>
      <c r="E11" s="242">
        <v>23.74</v>
      </c>
      <c r="F11" s="71" t="s">
        <v>67</v>
      </c>
      <c r="J11" s="38"/>
      <c r="K11" s="38"/>
      <c r="L11" s="38"/>
    </row>
    <row r="12" spans="1:17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7" x14ac:dyDescent="0.2">
      <c r="C13" s="61" t="s">
        <v>100</v>
      </c>
      <c r="D13" s="62" t="s">
        <v>94</v>
      </c>
      <c r="E13" s="62" t="s">
        <v>63</v>
      </c>
      <c r="F13" s="63" t="s">
        <v>64</v>
      </c>
      <c r="G13" s="38"/>
      <c r="H13" s="84"/>
    </row>
    <row r="14" spans="1:17" x14ac:dyDescent="0.2">
      <c r="C14" s="64" t="s">
        <v>65</v>
      </c>
      <c r="D14" s="65">
        <v>184.19444444444443</v>
      </c>
      <c r="E14" s="241">
        <v>463.73</v>
      </c>
      <c r="F14" s="67" t="s">
        <v>16</v>
      </c>
      <c r="G14" s="38"/>
    </row>
    <row r="15" spans="1:17" x14ac:dyDescent="0.2">
      <c r="C15" s="85" t="s">
        <v>68</v>
      </c>
      <c r="D15" s="86">
        <v>12207.361111111109</v>
      </c>
      <c r="E15" s="243">
        <v>19.799999999999997</v>
      </c>
      <c r="F15" s="87" t="s">
        <v>67</v>
      </c>
      <c r="G15" s="38"/>
    </row>
    <row r="16" spans="1:17" x14ac:dyDescent="0.2">
      <c r="C16" s="85" t="s">
        <v>69</v>
      </c>
      <c r="D16" s="86">
        <v>48604.709229772852</v>
      </c>
      <c r="E16" s="243">
        <v>19.799999999999997</v>
      </c>
      <c r="F16" s="87" t="s">
        <v>67</v>
      </c>
      <c r="G16" s="38"/>
    </row>
    <row r="17" spans="2:13" x14ac:dyDescent="0.2">
      <c r="B17" s="79"/>
      <c r="C17" s="68" t="s">
        <v>70</v>
      </c>
      <c r="D17" s="69">
        <v>0</v>
      </c>
      <c r="E17" s="70"/>
      <c r="F17" s="71" t="s">
        <v>67</v>
      </c>
      <c r="G17" s="38"/>
      <c r="H17" s="38"/>
      <c r="I17" s="38"/>
      <c r="J17" s="38"/>
      <c r="K17" s="38"/>
      <c r="L17" s="38"/>
      <c r="M17" s="79"/>
    </row>
    <row r="18" spans="2:13" x14ac:dyDescent="0.2">
      <c r="B18" s="7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79"/>
    </row>
    <row r="19" spans="2:13" x14ac:dyDescent="0.2">
      <c r="B19" s="79"/>
      <c r="C19" s="61" t="s">
        <v>71</v>
      </c>
      <c r="D19" s="62" t="s">
        <v>94</v>
      </c>
      <c r="E19" s="62" t="s">
        <v>63</v>
      </c>
      <c r="F19" s="63" t="s">
        <v>64</v>
      </c>
      <c r="J19" s="38"/>
      <c r="K19" s="38"/>
      <c r="L19" s="38"/>
      <c r="M19" s="79"/>
    </row>
    <row r="20" spans="2:13" x14ac:dyDescent="0.2">
      <c r="B20" s="79"/>
      <c r="C20" s="64" t="s">
        <v>65</v>
      </c>
      <c r="D20" s="65">
        <v>4</v>
      </c>
      <c r="E20" s="66">
        <v>463.73</v>
      </c>
      <c r="F20" s="67" t="s">
        <v>16</v>
      </c>
      <c r="J20" s="38"/>
      <c r="K20" s="38"/>
      <c r="L20" s="38"/>
      <c r="M20" s="79"/>
    </row>
    <row r="21" spans="2:13" x14ac:dyDescent="0.2">
      <c r="B21" s="79"/>
      <c r="C21" s="88" t="s">
        <v>66</v>
      </c>
      <c r="D21" s="69">
        <v>76157.666666666672</v>
      </c>
      <c r="E21" s="70">
        <v>19.799999999999997</v>
      </c>
      <c r="F21" s="71" t="s">
        <v>67</v>
      </c>
      <c r="J21" s="38"/>
      <c r="K21" s="38"/>
      <c r="L21" s="38"/>
      <c r="M21" s="79"/>
    </row>
    <row r="22" spans="2:13" x14ac:dyDescent="0.2">
      <c r="B22" s="7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79"/>
    </row>
    <row r="23" spans="2:13" x14ac:dyDescent="0.2">
      <c r="B23" s="79"/>
      <c r="C23" s="80" t="s">
        <v>27</v>
      </c>
      <c r="D23" s="81"/>
      <c r="E23" s="81"/>
      <c r="F23" s="81"/>
      <c r="G23" s="81"/>
      <c r="H23" s="81"/>
      <c r="I23" s="81"/>
      <c r="J23" s="81"/>
      <c r="K23" s="81"/>
      <c r="L23" s="81"/>
      <c r="M23" s="79"/>
    </row>
    <row r="24" spans="2:13" x14ac:dyDescent="0.2">
      <c r="B24" s="79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79"/>
    </row>
    <row r="25" spans="2:13" x14ac:dyDescent="0.2">
      <c r="B25" s="79"/>
      <c r="C25" s="89" t="s">
        <v>86</v>
      </c>
      <c r="D25" s="90"/>
      <c r="E25" s="91"/>
      <c r="F25" s="92"/>
      <c r="G25" s="38"/>
      <c r="H25" s="89" t="s">
        <v>99</v>
      </c>
      <c r="I25" s="90"/>
      <c r="J25" s="91"/>
      <c r="K25" s="92"/>
      <c r="L25" s="38"/>
      <c r="M25" s="79"/>
    </row>
    <row r="26" spans="2:13" x14ac:dyDescent="0.2">
      <c r="B26" s="79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79"/>
    </row>
    <row r="27" spans="2:13" x14ac:dyDescent="0.2">
      <c r="B27" s="79"/>
      <c r="C27" s="61" t="s">
        <v>72</v>
      </c>
      <c r="D27" s="62" t="s">
        <v>94</v>
      </c>
      <c r="E27" s="62" t="s">
        <v>63</v>
      </c>
      <c r="F27" s="63" t="s">
        <v>64</v>
      </c>
      <c r="G27" s="38"/>
      <c r="H27" s="61" t="s">
        <v>72</v>
      </c>
      <c r="I27" s="62" t="s">
        <v>94</v>
      </c>
      <c r="J27" s="62" t="s">
        <v>63</v>
      </c>
      <c r="K27" s="63" t="s">
        <v>64</v>
      </c>
      <c r="L27" s="38"/>
      <c r="M27" s="79"/>
    </row>
    <row r="28" spans="2:13" x14ac:dyDescent="0.2">
      <c r="B28" s="79"/>
      <c r="C28" s="93" t="s">
        <v>87</v>
      </c>
      <c r="D28" s="86">
        <v>1577.3333333333333</v>
      </c>
      <c r="E28" s="94">
        <v>743</v>
      </c>
      <c r="F28" s="95" t="s">
        <v>14</v>
      </c>
      <c r="G28" s="38"/>
      <c r="H28" s="93" t="s">
        <v>87</v>
      </c>
      <c r="I28" s="86">
        <v>181856.27777777778</v>
      </c>
      <c r="J28" s="247">
        <v>16.68</v>
      </c>
      <c r="K28" s="95" t="s">
        <v>14</v>
      </c>
      <c r="L28" s="38"/>
      <c r="M28" s="79"/>
    </row>
    <row r="29" spans="2:13" x14ac:dyDescent="0.2">
      <c r="B29" s="79"/>
      <c r="C29" s="97" t="s">
        <v>88</v>
      </c>
      <c r="D29" s="86">
        <v>14.333333333333334</v>
      </c>
      <c r="E29" s="98">
        <v>1360</v>
      </c>
      <c r="F29" s="99" t="s">
        <v>14</v>
      </c>
      <c r="G29" s="38"/>
      <c r="H29" s="97" t="s">
        <v>88</v>
      </c>
      <c r="I29" s="86">
        <v>21.305555555555557</v>
      </c>
      <c r="J29" s="248">
        <v>33.24</v>
      </c>
      <c r="K29" s="99" t="s">
        <v>14</v>
      </c>
      <c r="L29" s="38"/>
      <c r="M29" s="79"/>
    </row>
    <row r="30" spans="2:13" x14ac:dyDescent="0.2">
      <c r="B30" s="79"/>
      <c r="C30" s="97" t="s">
        <v>89</v>
      </c>
      <c r="D30" s="86">
        <v>20.666666666666668</v>
      </c>
      <c r="E30" s="98">
        <v>1360</v>
      </c>
      <c r="F30" s="99" t="s">
        <v>14</v>
      </c>
      <c r="G30" s="38"/>
      <c r="H30" s="97" t="s">
        <v>89</v>
      </c>
      <c r="I30" s="86">
        <v>2749.1111111111113</v>
      </c>
      <c r="J30" s="248">
        <v>36</v>
      </c>
      <c r="K30" s="99" t="s">
        <v>14</v>
      </c>
      <c r="L30" s="38"/>
      <c r="M30" s="79"/>
    </row>
    <row r="31" spans="2:13" x14ac:dyDescent="0.2">
      <c r="B31" s="79"/>
      <c r="C31" s="101" t="s">
        <v>90</v>
      </c>
      <c r="D31" s="69">
        <v>12</v>
      </c>
      <c r="E31" s="102">
        <v>1729</v>
      </c>
      <c r="F31" s="103" t="s">
        <v>14</v>
      </c>
      <c r="G31" s="38"/>
      <c r="H31" s="101" t="s">
        <v>90</v>
      </c>
      <c r="I31" s="69">
        <v>665.1388888888888</v>
      </c>
      <c r="J31" s="249">
        <v>59.760000000000005</v>
      </c>
      <c r="K31" s="103" t="s">
        <v>14</v>
      </c>
      <c r="L31" s="38"/>
      <c r="M31" s="79"/>
    </row>
    <row r="32" spans="2:13" x14ac:dyDescent="0.2">
      <c r="B32" s="7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79"/>
    </row>
    <row r="33" spans="2:13" x14ac:dyDescent="0.2">
      <c r="B33" s="79"/>
      <c r="C33" s="61" t="s">
        <v>83</v>
      </c>
      <c r="D33" s="62" t="s">
        <v>94</v>
      </c>
      <c r="E33" s="62" t="s">
        <v>63</v>
      </c>
      <c r="F33" s="63" t="s">
        <v>64</v>
      </c>
      <c r="G33" s="38"/>
      <c r="H33" s="61" t="s">
        <v>83</v>
      </c>
      <c r="I33" s="62" t="s">
        <v>94</v>
      </c>
      <c r="J33" s="62" t="s">
        <v>63</v>
      </c>
      <c r="K33" s="63" t="s">
        <v>64</v>
      </c>
      <c r="L33" s="38"/>
      <c r="M33" s="79"/>
    </row>
    <row r="34" spans="2:13" x14ac:dyDescent="0.2">
      <c r="B34" s="79"/>
      <c r="C34" s="93" t="s">
        <v>87</v>
      </c>
      <c r="D34" s="86">
        <v>0</v>
      </c>
      <c r="E34" s="94"/>
      <c r="F34" s="95" t="s">
        <v>14</v>
      </c>
      <c r="G34" s="38"/>
      <c r="H34" s="93" t="s">
        <v>87</v>
      </c>
      <c r="I34" s="86">
        <v>0</v>
      </c>
      <c r="J34" s="96"/>
      <c r="K34" s="95" t="s">
        <v>14</v>
      </c>
      <c r="L34" s="38"/>
      <c r="M34" s="79"/>
    </row>
    <row r="35" spans="2:13" x14ac:dyDescent="0.2">
      <c r="B35" s="79"/>
      <c r="C35" s="97" t="s">
        <v>88</v>
      </c>
      <c r="D35" s="86">
        <v>0</v>
      </c>
      <c r="E35" s="98"/>
      <c r="F35" s="99" t="s">
        <v>14</v>
      </c>
      <c r="G35" s="38"/>
      <c r="H35" s="97" t="s">
        <v>88</v>
      </c>
      <c r="I35" s="86">
        <v>0</v>
      </c>
      <c r="J35" s="100"/>
      <c r="K35" s="99" t="s">
        <v>14</v>
      </c>
      <c r="L35" s="38"/>
      <c r="M35" s="79"/>
    </row>
    <row r="36" spans="2:13" x14ac:dyDescent="0.2">
      <c r="B36" s="79"/>
      <c r="C36" s="97" t="s">
        <v>89</v>
      </c>
      <c r="D36" s="86">
        <v>0</v>
      </c>
      <c r="E36" s="98"/>
      <c r="F36" s="99" t="s">
        <v>14</v>
      </c>
      <c r="G36" s="38"/>
      <c r="H36" s="97" t="s">
        <v>89</v>
      </c>
      <c r="I36" s="86">
        <v>0</v>
      </c>
      <c r="J36" s="100"/>
      <c r="K36" s="99" t="s">
        <v>14</v>
      </c>
      <c r="L36" s="38"/>
      <c r="M36" s="79"/>
    </row>
    <row r="37" spans="2:13" x14ac:dyDescent="0.2">
      <c r="B37" s="79"/>
      <c r="C37" s="101" t="s">
        <v>90</v>
      </c>
      <c r="D37" s="69">
        <v>0</v>
      </c>
      <c r="E37" s="102"/>
      <c r="F37" s="103" t="s">
        <v>14</v>
      </c>
      <c r="G37" s="38"/>
      <c r="H37" s="101" t="s">
        <v>90</v>
      </c>
      <c r="I37" s="69">
        <v>0</v>
      </c>
      <c r="J37" s="104"/>
      <c r="K37" s="103" t="s">
        <v>14</v>
      </c>
      <c r="L37" s="38"/>
      <c r="M37" s="79"/>
    </row>
    <row r="38" spans="2:13" x14ac:dyDescent="0.2">
      <c r="B38" s="79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79"/>
    </row>
    <row r="39" spans="2:13" x14ac:dyDescent="0.2">
      <c r="B39" s="79"/>
      <c r="C39" s="61" t="s">
        <v>84</v>
      </c>
      <c r="D39" s="62" t="s">
        <v>94</v>
      </c>
      <c r="E39" s="62" t="s">
        <v>63</v>
      </c>
      <c r="F39" s="63" t="s">
        <v>64</v>
      </c>
      <c r="G39" s="38"/>
      <c r="H39" s="61" t="s">
        <v>84</v>
      </c>
      <c r="I39" s="62" t="s">
        <v>94</v>
      </c>
      <c r="J39" s="62" t="s">
        <v>63</v>
      </c>
      <c r="K39" s="63" t="s">
        <v>64</v>
      </c>
      <c r="L39" s="38"/>
      <c r="M39" s="79"/>
    </row>
    <row r="40" spans="2:13" x14ac:dyDescent="0.2">
      <c r="B40" s="79"/>
      <c r="C40" s="105" t="s">
        <v>91</v>
      </c>
      <c r="D40" s="106">
        <v>0</v>
      </c>
      <c r="E40" s="107"/>
      <c r="F40" s="108" t="s">
        <v>14</v>
      </c>
      <c r="G40" s="38"/>
      <c r="H40" s="105" t="s">
        <v>91</v>
      </c>
      <c r="I40" s="106">
        <v>0</v>
      </c>
      <c r="J40" s="109"/>
      <c r="K40" s="108" t="s">
        <v>14</v>
      </c>
      <c r="L40" s="38"/>
      <c r="M40" s="79"/>
    </row>
    <row r="41" spans="2:13" x14ac:dyDescent="0.2">
      <c r="B41" s="79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79"/>
    </row>
    <row r="42" spans="2:13" x14ac:dyDescent="0.2">
      <c r="B42" s="79"/>
      <c r="C42" s="89" t="s">
        <v>95</v>
      </c>
      <c r="D42" s="90"/>
      <c r="E42" s="91"/>
      <c r="F42" s="92"/>
      <c r="G42" s="38"/>
      <c r="H42" s="89" t="s">
        <v>103</v>
      </c>
      <c r="I42" s="90"/>
      <c r="J42" s="91"/>
      <c r="K42" s="92"/>
      <c r="L42" s="38"/>
      <c r="M42" s="79"/>
    </row>
    <row r="43" spans="2:13" x14ac:dyDescent="0.2">
      <c r="B43" s="7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79"/>
    </row>
    <row r="44" spans="2:13" x14ac:dyDescent="0.2">
      <c r="B44" s="79"/>
      <c r="C44" s="61" t="s">
        <v>72</v>
      </c>
      <c r="D44" s="62" t="s">
        <v>94</v>
      </c>
      <c r="E44" s="62" t="s">
        <v>63</v>
      </c>
      <c r="F44" s="63" t="s">
        <v>64</v>
      </c>
      <c r="G44" s="38"/>
      <c r="H44" s="61" t="s">
        <v>72</v>
      </c>
      <c r="I44" s="62" t="s">
        <v>94</v>
      </c>
      <c r="J44" s="62" t="s">
        <v>63</v>
      </c>
      <c r="K44" s="63" t="s">
        <v>64</v>
      </c>
      <c r="L44" s="38"/>
      <c r="M44" s="79"/>
    </row>
    <row r="45" spans="2:13" x14ac:dyDescent="0.2">
      <c r="B45" s="79"/>
      <c r="C45" s="64" t="s">
        <v>73</v>
      </c>
      <c r="D45" s="65">
        <v>1.6666666666666667</v>
      </c>
      <c r="E45" s="110">
        <v>2288</v>
      </c>
      <c r="F45" s="67" t="s">
        <v>14</v>
      </c>
      <c r="G45" s="38"/>
      <c r="H45" s="64" t="s">
        <v>73</v>
      </c>
      <c r="I45" s="65">
        <v>191.47222222222206</v>
      </c>
      <c r="J45" s="241">
        <v>38.519999999999996</v>
      </c>
      <c r="K45" s="67" t="s">
        <v>14</v>
      </c>
      <c r="L45" s="38"/>
      <c r="M45" s="79"/>
    </row>
    <row r="46" spans="2:13" x14ac:dyDescent="0.2">
      <c r="B46" s="79"/>
      <c r="C46" s="85" t="s">
        <v>74</v>
      </c>
      <c r="D46" s="86">
        <v>2</v>
      </c>
      <c r="E46" s="111">
        <v>2288</v>
      </c>
      <c r="F46" s="87" t="s">
        <v>14</v>
      </c>
      <c r="G46" s="38"/>
      <c r="H46" s="85" t="s">
        <v>74</v>
      </c>
      <c r="I46" s="86">
        <v>257.77777777777777</v>
      </c>
      <c r="J46" s="243">
        <v>47.64</v>
      </c>
      <c r="K46" s="87" t="s">
        <v>14</v>
      </c>
      <c r="L46" s="38"/>
      <c r="M46" s="79"/>
    </row>
    <row r="47" spans="2:13" x14ac:dyDescent="0.2">
      <c r="B47" s="79"/>
      <c r="C47" s="85" t="s">
        <v>75</v>
      </c>
      <c r="D47" s="86">
        <v>1.3333333333333333</v>
      </c>
      <c r="E47" s="111">
        <v>2288</v>
      </c>
      <c r="F47" s="87" t="s">
        <v>14</v>
      </c>
      <c r="G47" s="38"/>
      <c r="H47" s="85" t="s">
        <v>75</v>
      </c>
      <c r="I47" s="86">
        <v>99.25</v>
      </c>
      <c r="J47" s="243">
        <v>72.960000000000008</v>
      </c>
      <c r="K47" s="87" t="s">
        <v>14</v>
      </c>
      <c r="L47" s="38"/>
      <c r="M47" s="79"/>
    </row>
    <row r="48" spans="2:13" x14ac:dyDescent="0.2">
      <c r="B48" s="79"/>
      <c r="C48" s="85" t="s">
        <v>76</v>
      </c>
      <c r="D48" s="86">
        <v>0</v>
      </c>
      <c r="E48" s="111">
        <v>2288</v>
      </c>
      <c r="F48" s="87" t="s">
        <v>14</v>
      </c>
      <c r="G48" s="38"/>
      <c r="H48" s="85" t="s">
        <v>76</v>
      </c>
      <c r="I48" s="86">
        <v>58.888888888888879</v>
      </c>
      <c r="J48" s="243">
        <v>110.88</v>
      </c>
      <c r="K48" s="87" t="s">
        <v>14</v>
      </c>
      <c r="L48" s="38"/>
      <c r="M48" s="79"/>
    </row>
    <row r="49" spans="2:13" x14ac:dyDescent="0.2">
      <c r="B49" s="79"/>
      <c r="C49" s="85" t="s">
        <v>77</v>
      </c>
      <c r="D49" s="86">
        <v>0.66666666666666663</v>
      </c>
      <c r="E49" s="111">
        <v>2504</v>
      </c>
      <c r="F49" s="87" t="s">
        <v>14</v>
      </c>
      <c r="G49" s="38"/>
      <c r="H49" s="85" t="s">
        <v>77</v>
      </c>
      <c r="I49" s="86">
        <v>9.3333333333333339</v>
      </c>
      <c r="J49" s="243">
        <v>151.56</v>
      </c>
      <c r="K49" s="87" t="s">
        <v>14</v>
      </c>
      <c r="L49" s="38"/>
      <c r="M49" s="79"/>
    </row>
    <row r="50" spans="2:13" x14ac:dyDescent="0.2">
      <c r="B50" s="79"/>
      <c r="C50" s="85" t="s">
        <v>78</v>
      </c>
      <c r="D50" s="86">
        <v>0</v>
      </c>
      <c r="E50" s="111">
        <v>2504</v>
      </c>
      <c r="F50" s="87" t="s">
        <v>14</v>
      </c>
      <c r="G50" s="38"/>
      <c r="H50" s="85" t="s">
        <v>78</v>
      </c>
      <c r="I50" s="86">
        <v>0</v>
      </c>
      <c r="J50" s="243">
        <v>177.35999999999999</v>
      </c>
      <c r="K50" s="87" t="s">
        <v>14</v>
      </c>
      <c r="L50" s="38"/>
      <c r="M50" s="79"/>
    </row>
    <row r="51" spans="2:13" x14ac:dyDescent="0.2">
      <c r="B51" s="79"/>
      <c r="C51" s="85" t="s">
        <v>79</v>
      </c>
      <c r="D51" s="86">
        <v>0</v>
      </c>
      <c r="E51" s="111">
        <v>3005</v>
      </c>
      <c r="F51" s="87" t="s">
        <v>14</v>
      </c>
      <c r="G51" s="38"/>
      <c r="H51" s="85" t="s">
        <v>79</v>
      </c>
      <c r="I51" s="86">
        <v>1</v>
      </c>
      <c r="J51" s="243">
        <v>191.52</v>
      </c>
      <c r="K51" s="87" t="s">
        <v>14</v>
      </c>
      <c r="L51" s="38"/>
      <c r="M51" s="79"/>
    </row>
    <row r="52" spans="2:13" x14ac:dyDescent="0.2">
      <c r="B52" s="79"/>
      <c r="C52" s="85" t="s">
        <v>80</v>
      </c>
      <c r="D52" s="86">
        <v>0</v>
      </c>
      <c r="E52" s="111"/>
      <c r="F52" s="87" t="s">
        <v>14</v>
      </c>
      <c r="G52" s="38"/>
      <c r="H52" s="85" t="s">
        <v>80</v>
      </c>
      <c r="I52" s="86">
        <v>0</v>
      </c>
      <c r="J52" s="243">
        <v>269.76</v>
      </c>
      <c r="K52" s="87" t="s">
        <v>14</v>
      </c>
      <c r="L52" s="38"/>
      <c r="M52" s="79"/>
    </row>
    <row r="53" spans="2:13" x14ac:dyDescent="0.2">
      <c r="B53" s="79"/>
      <c r="C53" s="85" t="s">
        <v>81</v>
      </c>
      <c r="D53" s="86">
        <v>0</v>
      </c>
      <c r="E53" s="111"/>
      <c r="F53" s="87" t="s">
        <v>14</v>
      </c>
      <c r="G53" s="38"/>
      <c r="H53" s="85" t="s">
        <v>81</v>
      </c>
      <c r="I53" s="86">
        <v>0</v>
      </c>
      <c r="J53" s="243">
        <v>449.40000000000003</v>
      </c>
      <c r="K53" s="87" t="s">
        <v>14</v>
      </c>
      <c r="L53" s="38"/>
      <c r="M53" s="79"/>
    </row>
    <row r="54" spans="2:13" x14ac:dyDescent="0.2">
      <c r="B54" s="79"/>
      <c r="C54" s="68" t="s">
        <v>82</v>
      </c>
      <c r="D54" s="69">
        <v>0</v>
      </c>
      <c r="E54" s="112"/>
      <c r="F54" s="71" t="s">
        <v>14</v>
      </c>
      <c r="G54" s="38"/>
      <c r="H54" s="68" t="s">
        <v>82</v>
      </c>
      <c r="I54" s="69">
        <v>0</v>
      </c>
      <c r="J54" s="242"/>
      <c r="K54" s="71" t="s">
        <v>14</v>
      </c>
      <c r="L54" s="38"/>
      <c r="M54" s="79"/>
    </row>
    <row r="55" spans="2:13" x14ac:dyDescent="0.2">
      <c r="B55" s="79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79"/>
    </row>
    <row r="56" spans="2:13" x14ac:dyDescent="0.2">
      <c r="B56" s="79"/>
      <c r="C56" s="61" t="s">
        <v>83</v>
      </c>
      <c r="D56" s="62" t="s">
        <v>94</v>
      </c>
      <c r="E56" s="62" t="s">
        <v>63</v>
      </c>
      <c r="F56" s="63" t="s">
        <v>64</v>
      </c>
      <c r="G56" s="38"/>
      <c r="H56" s="61" t="s">
        <v>83</v>
      </c>
      <c r="I56" s="62" t="s">
        <v>94</v>
      </c>
      <c r="J56" s="62" t="s">
        <v>63</v>
      </c>
      <c r="K56" s="63" t="s">
        <v>64</v>
      </c>
      <c r="L56" s="38"/>
      <c r="M56" s="79"/>
    </row>
    <row r="57" spans="2:13" x14ac:dyDescent="0.2">
      <c r="B57" s="79"/>
      <c r="C57" s="64" t="s">
        <v>73</v>
      </c>
      <c r="D57" s="65">
        <v>0</v>
      </c>
      <c r="E57" s="110">
        <v>15753</v>
      </c>
      <c r="F57" s="67" t="s">
        <v>14</v>
      </c>
      <c r="G57" s="38"/>
      <c r="H57" s="64" t="s">
        <v>73</v>
      </c>
      <c r="I57" s="65">
        <v>1.1944444444444444</v>
      </c>
      <c r="J57" s="241">
        <v>96.600000000000009</v>
      </c>
      <c r="K57" s="67" t="s">
        <v>14</v>
      </c>
      <c r="L57" s="38"/>
      <c r="M57" s="79"/>
    </row>
    <row r="58" spans="2:13" x14ac:dyDescent="0.2">
      <c r="B58" s="79"/>
      <c r="C58" s="85" t="s">
        <v>74</v>
      </c>
      <c r="D58" s="86">
        <v>0.33333333333333331</v>
      </c>
      <c r="E58" s="111">
        <v>15753</v>
      </c>
      <c r="F58" s="87" t="s">
        <v>14</v>
      </c>
      <c r="G58" s="38"/>
      <c r="H58" s="85" t="s">
        <v>74</v>
      </c>
      <c r="I58" s="86">
        <v>22</v>
      </c>
      <c r="J58" s="243">
        <v>119.76</v>
      </c>
      <c r="K58" s="87" t="s">
        <v>14</v>
      </c>
      <c r="L58" s="38"/>
      <c r="M58" s="79"/>
    </row>
    <row r="59" spans="2:13" x14ac:dyDescent="0.2">
      <c r="B59" s="79"/>
      <c r="C59" s="85" t="s">
        <v>75</v>
      </c>
      <c r="D59" s="86">
        <v>0</v>
      </c>
      <c r="E59" s="111">
        <v>16470</v>
      </c>
      <c r="F59" s="87" t="s">
        <v>14</v>
      </c>
      <c r="G59" s="38"/>
      <c r="H59" s="85" t="s">
        <v>75</v>
      </c>
      <c r="I59" s="86">
        <v>9.3333333333333339</v>
      </c>
      <c r="J59" s="243">
        <v>182.88</v>
      </c>
      <c r="K59" s="87" t="s">
        <v>14</v>
      </c>
      <c r="L59" s="38"/>
      <c r="M59" s="79"/>
    </row>
    <row r="60" spans="2:13" x14ac:dyDescent="0.2">
      <c r="B60" s="79"/>
      <c r="C60" s="85" t="s">
        <v>76</v>
      </c>
      <c r="D60" s="86">
        <v>0.33333333333333331</v>
      </c>
      <c r="E60" s="111">
        <v>16470</v>
      </c>
      <c r="F60" s="87" t="s">
        <v>14</v>
      </c>
      <c r="G60" s="38"/>
      <c r="H60" s="85" t="s">
        <v>76</v>
      </c>
      <c r="I60" s="86">
        <v>37.333333333333336</v>
      </c>
      <c r="J60" s="243">
        <v>277.56</v>
      </c>
      <c r="K60" s="87" t="s">
        <v>14</v>
      </c>
      <c r="L60" s="38"/>
      <c r="M60" s="79"/>
    </row>
    <row r="61" spans="2:13" x14ac:dyDescent="0.2">
      <c r="B61" s="79"/>
      <c r="C61" s="85" t="s">
        <v>77</v>
      </c>
      <c r="D61" s="86">
        <v>0</v>
      </c>
      <c r="E61" s="111">
        <v>16470</v>
      </c>
      <c r="F61" s="87" t="s">
        <v>14</v>
      </c>
      <c r="G61" s="38"/>
      <c r="H61" s="85" t="s">
        <v>77</v>
      </c>
      <c r="I61" s="86">
        <v>33.666666666666664</v>
      </c>
      <c r="J61" s="243">
        <v>379.08</v>
      </c>
      <c r="K61" s="87" t="s">
        <v>14</v>
      </c>
      <c r="L61" s="38"/>
      <c r="M61" s="79"/>
    </row>
    <row r="62" spans="2:13" x14ac:dyDescent="0.2">
      <c r="B62" s="79"/>
      <c r="C62" s="85" t="s">
        <v>78</v>
      </c>
      <c r="D62" s="86">
        <v>0</v>
      </c>
      <c r="E62" s="111">
        <v>18045</v>
      </c>
      <c r="F62" s="87" t="s">
        <v>14</v>
      </c>
      <c r="G62" s="38"/>
      <c r="H62" s="85" t="s">
        <v>78</v>
      </c>
      <c r="I62" s="86">
        <v>17</v>
      </c>
      <c r="J62" s="243">
        <v>443.64</v>
      </c>
      <c r="K62" s="87" t="s">
        <v>14</v>
      </c>
      <c r="L62" s="38"/>
      <c r="M62" s="79"/>
    </row>
    <row r="63" spans="2:13" x14ac:dyDescent="0.2">
      <c r="B63" s="79"/>
      <c r="C63" s="85" t="s">
        <v>79</v>
      </c>
      <c r="D63" s="86">
        <v>0</v>
      </c>
      <c r="E63" s="111">
        <v>18045</v>
      </c>
      <c r="F63" s="87" t="s">
        <v>14</v>
      </c>
      <c r="G63" s="38"/>
      <c r="H63" s="85" t="s">
        <v>79</v>
      </c>
      <c r="I63" s="86">
        <v>3</v>
      </c>
      <c r="J63" s="243">
        <v>479.28</v>
      </c>
      <c r="K63" s="87" t="s">
        <v>14</v>
      </c>
      <c r="L63" s="38"/>
      <c r="M63" s="79"/>
    </row>
    <row r="64" spans="2:13" x14ac:dyDescent="0.2">
      <c r="B64" s="79"/>
      <c r="C64" s="85" t="s">
        <v>80</v>
      </c>
      <c r="D64" s="86">
        <v>0</v>
      </c>
      <c r="E64" s="111"/>
      <c r="F64" s="87" t="s">
        <v>14</v>
      </c>
      <c r="G64" s="38"/>
      <c r="H64" s="85" t="s">
        <v>80</v>
      </c>
      <c r="I64" s="86">
        <v>2.3333333333333335</v>
      </c>
      <c r="J64" s="243">
        <v>674.76</v>
      </c>
      <c r="K64" s="87" t="s">
        <v>14</v>
      </c>
      <c r="L64" s="38"/>
      <c r="M64" s="79"/>
    </row>
    <row r="65" spans="2:13" x14ac:dyDescent="0.2">
      <c r="B65" s="79"/>
      <c r="C65" s="85" t="s">
        <v>81</v>
      </c>
      <c r="D65" s="86">
        <v>0</v>
      </c>
      <c r="E65" s="111"/>
      <c r="F65" s="87" t="s">
        <v>14</v>
      </c>
      <c r="G65" s="38"/>
      <c r="H65" s="85" t="s">
        <v>81</v>
      </c>
      <c r="I65" s="86">
        <v>0.66666666666666663</v>
      </c>
      <c r="J65" s="243">
        <v>1124.04</v>
      </c>
      <c r="K65" s="87" t="s">
        <v>14</v>
      </c>
      <c r="L65" s="38"/>
      <c r="M65" s="79"/>
    </row>
    <row r="66" spans="2:13" x14ac:dyDescent="0.2">
      <c r="B66" s="79"/>
      <c r="C66" s="68" t="s">
        <v>82</v>
      </c>
      <c r="D66" s="69">
        <v>0</v>
      </c>
      <c r="E66" s="112"/>
      <c r="F66" s="71" t="s">
        <v>14</v>
      </c>
      <c r="G66" s="38"/>
      <c r="H66" s="68" t="s">
        <v>82</v>
      </c>
      <c r="I66" s="69">
        <v>0.66666666666666663</v>
      </c>
      <c r="J66" s="242">
        <v>2248.6799999999998</v>
      </c>
      <c r="K66" s="71" t="s">
        <v>14</v>
      </c>
      <c r="L66" s="38"/>
      <c r="M66" s="79"/>
    </row>
    <row r="67" spans="2:13" x14ac:dyDescent="0.2">
      <c r="B67" s="79"/>
      <c r="C67" s="38"/>
      <c r="D67" s="38"/>
      <c r="E67" s="38"/>
      <c r="F67" s="38"/>
      <c r="G67" s="38"/>
      <c r="H67" s="38"/>
      <c r="I67" s="38"/>
      <c r="J67" s="244"/>
      <c r="K67" s="38"/>
      <c r="L67" s="38"/>
      <c r="M67" s="79"/>
    </row>
    <row r="68" spans="2:13" x14ac:dyDescent="0.2">
      <c r="B68" s="79"/>
      <c r="C68" s="61" t="s">
        <v>84</v>
      </c>
      <c r="D68" s="62" t="s">
        <v>94</v>
      </c>
      <c r="E68" s="62" t="s">
        <v>63</v>
      </c>
      <c r="F68" s="63" t="s">
        <v>64</v>
      </c>
      <c r="G68" s="38"/>
      <c r="H68" s="61" t="s">
        <v>84</v>
      </c>
      <c r="I68" s="62" t="s">
        <v>94</v>
      </c>
      <c r="J68" s="245" t="s">
        <v>63</v>
      </c>
      <c r="K68" s="63" t="s">
        <v>64</v>
      </c>
      <c r="L68" s="38"/>
      <c r="M68" s="79"/>
    </row>
    <row r="69" spans="2:13" x14ac:dyDescent="0.2">
      <c r="B69" s="79"/>
      <c r="C69" s="113" t="s">
        <v>85</v>
      </c>
      <c r="D69" s="106">
        <v>0</v>
      </c>
      <c r="E69" s="107"/>
      <c r="F69" s="114" t="s">
        <v>14</v>
      </c>
      <c r="G69" s="38"/>
      <c r="H69" s="113" t="s">
        <v>85</v>
      </c>
      <c r="I69" s="106">
        <v>4</v>
      </c>
      <c r="J69" s="246">
        <v>2342.7599999999998</v>
      </c>
      <c r="K69" s="114" t="s">
        <v>14</v>
      </c>
      <c r="L69" s="38"/>
      <c r="M69" s="79"/>
    </row>
    <row r="70" spans="2:13" x14ac:dyDescent="0.2">
      <c r="B70" s="79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79"/>
    </row>
    <row r="71" spans="2:13" x14ac:dyDescent="0.2">
      <c r="B71" s="79"/>
      <c r="C71" s="89" t="s">
        <v>96</v>
      </c>
      <c r="D71" s="90"/>
      <c r="E71" s="91"/>
      <c r="F71" s="92"/>
      <c r="G71" s="38"/>
      <c r="H71" s="38"/>
      <c r="I71" s="38"/>
      <c r="J71" s="38"/>
      <c r="K71" s="115"/>
      <c r="L71" s="38"/>
      <c r="M71" s="79"/>
    </row>
    <row r="72" spans="2:13" x14ac:dyDescent="0.2">
      <c r="B72" s="79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79"/>
    </row>
    <row r="73" spans="2:13" x14ac:dyDescent="0.2">
      <c r="B73" s="79"/>
      <c r="C73" s="61" t="s">
        <v>72</v>
      </c>
      <c r="D73" s="62" t="s">
        <v>94</v>
      </c>
      <c r="E73" s="62" t="s">
        <v>63</v>
      </c>
      <c r="F73" s="63" t="s">
        <v>64</v>
      </c>
      <c r="G73" s="38"/>
      <c r="H73" s="38"/>
      <c r="I73" s="38"/>
      <c r="J73" s="38"/>
      <c r="K73" s="38"/>
      <c r="L73" s="38"/>
      <c r="M73" s="79"/>
    </row>
    <row r="74" spans="2:13" x14ac:dyDescent="0.2">
      <c r="B74" s="79"/>
      <c r="C74" s="93" t="s">
        <v>87</v>
      </c>
      <c r="D74" s="86">
        <v>1370.6666666666667</v>
      </c>
      <c r="E74" s="94">
        <v>27.099999999999998</v>
      </c>
      <c r="F74" s="95" t="s">
        <v>25</v>
      </c>
      <c r="G74" s="38"/>
      <c r="H74" s="38"/>
      <c r="I74" s="38"/>
      <c r="J74" s="38"/>
      <c r="K74" s="38"/>
      <c r="L74" s="38"/>
      <c r="M74" s="79"/>
    </row>
    <row r="75" spans="2:13" x14ac:dyDescent="0.2">
      <c r="B75" s="79"/>
      <c r="C75" s="97" t="s">
        <v>88</v>
      </c>
      <c r="D75" s="86">
        <v>235</v>
      </c>
      <c r="E75" s="98">
        <v>28.7</v>
      </c>
      <c r="F75" s="99" t="s">
        <v>25</v>
      </c>
      <c r="G75" s="38"/>
      <c r="H75" s="38"/>
      <c r="I75" s="38"/>
      <c r="J75" s="38"/>
      <c r="K75" s="38"/>
      <c r="L75" s="38"/>
      <c r="M75" s="79"/>
    </row>
    <row r="76" spans="2:13" x14ac:dyDescent="0.2">
      <c r="B76" s="79"/>
      <c r="C76" s="97" t="s">
        <v>89</v>
      </c>
      <c r="D76" s="86">
        <v>296</v>
      </c>
      <c r="E76" s="98">
        <v>30.2</v>
      </c>
      <c r="F76" s="99" t="s">
        <v>25</v>
      </c>
      <c r="G76" s="38"/>
      <c r="H76" s="38"/>
      <c r="I76" s="38"/>
      <c r="J76" s="38"/>
      <c r="K76" s="38"/>
      <c r="L76" s="38"/>
      <c r="M76" s="79"/>
    </row>
    <row r="77" spans="2:13" x14ac:dyDescent="0.2">
      <c r="B77" s="79"/>
      <c r="C77" s="101" t="s">
        <v>90</v>
      </c>
      <c r="D77" s="69">
        <v>94</v>
      </c>
      <c r="E77" s="102">
        <v>31.4</v>
      </c>
      <c r="F77" s="103" t="s">
        <v>25</v>
      </c>
      <c r="G77" s="38"/>
      <c r="H77" s="38"/>
      <c r="I77" s="38"/>
      <c r="J77" s="38"/>
      <c r="K77" s="38"/>
      <c r="L77" s="38"/>
      <c r="M77" s="79"/>
    </row>
    <row r="78" spans="2:13" x14ac:dyDescent="0.2">
      <c r="B78" s="79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79"/>
    </row>
    <row r="79" spans="2:13" x14ac:dyDescent="0.2">
      <c r="B79" s="79"/>
      <c r="C79" s="61" t="s">
        <v>83</v>
      </c>
      <c r="D79" s="62" t="s">
        <v>94</v>
      </c>
      <c r="E79" s="62" t="s">
        <v>63</v>
      </c>
      <c r="F79" s="63" t="s">
        <v>64</v>
      </c>
      <c r="G79" s="38"/>
      <c r="H79" s="38"/>
      <c r="I79" s="38"/>
      <c r="J79" s="38"/>
      <c r="K79" s="38"/>
      <c r="L79" s="38"/>
      <c r="M79" s="79"/>
    </row>
    <row r="80" spans="2:13" x14ac:dyDescent="0.2">
      <c r="B80" s="79"/>
      <c r="C80" s="93" t="s">
        <v>87</v>
      </c>
      <c r="D80" s="86">
        <v>0</v>
      </c>
      <c r="E80" s="94"/>
      <c r="F80" s="95" t="s">
        <v>25</v>
      </c>
      <c r="G80" s="38"/>
      <c r="H80" s="38"/>
      <c r="I80" s="38"/>
      <c r="J80" s="38"/>
      <c r="K80" s="38"/>
      <c r="L80" s="38"/>
      <c r="M80" s="79"/>
    </row>
    <row r="81" spans="2:13" x14ac:dyDescent="0.2">
      <c r="B81" s="79"/>
      <c r="C81" s="97" t="s">
        <v>88</v>
      </c>
      <c r="D81" s="86">
        <v>0</v>
      </c>
      <c r="E81" s="98"/>
      <c r="F81" s="99" t="s">
        <v>25</v>
      </c>
      <c r="G81" s="38"/>
      <c r="H81" s="38"/>
      <c r="I81" s="38"/>
      <c r="J81" s="38"/>
      <c r="K81" s="38"/>
      <c r="L81" s="38"/>
      <c r="M81" s="79"/>
    </row>
    <row r="82" spans="2:13" x14ac:dyDescent="0.2">
      <c r="B82" s="79"/>
      <c r="C82" s="97" t="s">
        <v>89</v>
      </c>
      <c r="D82" s="86">
        <v>0</v>
      </c>
      <c r="E82" s="98"/>
      <c r="F82" s="99" t="s">
        <v>25</v>
      </c>
      <c r="G82" s="38"/>
      <c r="H82" s="38"/>
      <c r="I82" s="38"/>
      <c r="J82" s="38"/>
      <c r="K82" s="38"/>
      <c r="L82" s="38"/>
      <c r="M82" s="79"/>
    </row>
    <row r="83" spans="2:13" x14ac:dyDescent="0.2">
      <c r="B83" s="79"/>
      <c r="C83" s="101" t="s">
        <v>90</v>
      </c>
      <c r="D83" s="69">
        <v>0</v>
      </c>
      <c r="E83" s="102"/>
      <c r="F83" s="103" t="s">
        <v>25</v>
      </c>
      <c r="G83" s="38"/>
      <c r="H83" s="38"/>
      <c r="I83" s="38"/>
      <c r="J83" s="38"/>
      <c r="K83" s="38"/>
      <c r="L83" s="38"/>
      <c r="M83" s="79"/>
    </row>
    <row r="84" spans="2:13" x14ac:dyDescent="0.2">
      <c r="B84" s="79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79"/>
    </row>
    <row r="85" spans="2:13" x14ac:dyDescent="0.2">
      <c r="B85" s="79"/>
      <c r="C85" s="61" t="s">
        <v>84</v>
      </c>
      <c r="D85" s="62" t="s">
        <v>94</v>
      </c>
      <c r="E85" s="62" t="s">
        <v>63</v>
      </c>
      <c r="F85" s="63" t="s">
        <v>64</v>
      </c>
      <c r="G85" s="38"/>
      <c r="H85" s="38"/>
      <c r="I85" s="38"/>
      <c r="J85" s="38"/>
      <c r="K85" s="38"/>
      <c r="L85" s="38"/>
      <c r="M85" s="79"/>
    </row>
    <row r="86" spans="2:13" x14ac:dyDescent="0.2">
      <c r="B86" s="79"/>
      <c r="C86" s="105" t="s">
        <v>91</v>
      </c>
      <c r="D86" s="106">
        <v>0</v>
      </c>
      <c r="E86" s="116"/>
      <c r="F86" s="108" t="s">
        <v>25</v>
      </c>
      <c r="G86" s="38"/>
      <c r="H86" s="38"/>
      <c r="I86" s="38"/>
      <c r="J86" s="38"/>
      <c r="K86" s="38"/>
      <c r="L86" s="38"/>
      <c r="M86" s="79"/>
    </row>
    <row r="87" spans="2:13" x14ac:dyDescent="0.2">
      <c r="B87" s="79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79"/>
    </row>
    <row r="88" spans="2:13" x14ac:dyDescent="0.2">
      <c r="B88" s="79"/>
      <c r="C88" s="80" t="s">
        <v>92</v>
      </c>
      <c r="D88" s="81"/>
      <c r="E88" s="81"/>
      <c r="F88" s="81"/>
      <c r="G88" s="81"/>
      <c r="H88" s="81"/>
      <c r="I88" s="81"/>
      <c r="J88" s="81"/>
      <c r="K88" s="81"/>
      <c r="L88" s="81"/>
      <c r="M88" s="79"/>
    </row>
    <row r="89" spans="2:13" x14ac:dyDescent="0.2">
      <c r="B89" s="79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79"/>
    </row>
    <row r="90" spans="2:13" x14ac:dyDescent="0.2">
      <c r="B90" s="79"/>
      <c r="C90" s="89" t="s">
        <v>49</v>
      </c>
      <c r="D90" s="117"/>
      <c r="E90" s="117"/>
      <c r="F90" s="117"/>
      <c r="G90" s="117"/>
      <c r="H90" s="118"/>
      <c r="M90" s="79"/>
    </row>
    <row r="91" spans="2:13" x14ac:dyDescent="0.2">
      <c r="B91" s="79"/>
      <c r="C91" s="119" t="s">
        <v>116</v>
      </c>
      <c r="D91" s="120"/>
      <c r="E91" s="65">
        <v>24182177.303329594</v>
      </c>
      <c r="F91" s="121" t="s">
        <v>109</v>
      </c>
      <c r="H91" s="95"/>
      <c r="M91" s="79"/>
    </row>
    <row r="92" spans="2:13" x14ac:dyDescent="0.2">
      <c r="B92" s="79"/>
      <c r="C92" s="187" t="s">
        <v>117</v>
      </c>
      <c r="D92" s="122"/>
      <c r="E92" s="123">
        <v>3345349.0050847456</v>
      </c>
      <c r="F92" s="124" t="s">
        <v>110</v>
      </c>
      <c r="H92" s="99"/>
      <c r="M92" s="79"/>
    </row>
    <row r="93" spans="2:13" x14ac:dyDescent="0.2">
      <c r="B93" s="79"/>
      <c r="C93" s="187" t="s">
        <v>118</v>
      </c>
      <c r="D93" s="122"/>
      <c r="E93" s="125">
        <f>E91-E92</f>
        <v>20836828.298244849</v>
      </c>
      <c r="F93" s="122"/>
      <c r="H93" s="99"/>
      <c r="M93" s="79"/>
    </row>
    <row r="94" spans="2:13" x14ac:dyDescent="0.2">
      <c r="B94" s="79"/>
      <c r="C94" s="187" t="s">
        <v>119</v>
      </c>
      <c r="D94" s="122"/>
      <c r="E94" s="123">
        <v>21470042.100182336</v>
      </c>
      <c r="F94" s="124" t="s">
        <v>111</v>
      </c>
      <c r="H94" s="99"/>
      <c r="M94" s="79"/>
    </row>
    <row r="95" spans="2:13" x14ac:dyDescent="0.2">
      <c r="B95" s="79"/>
      <c r="C95" s="188" t="s">
        <v>120</v>
      </c>
      <c r="D95" s="126"/>
      <c r="E95" s="127">
        <f>E94-E92</f>
        <v>18124693.09509759</v>
      </c>
      <c r="F95" s="126" t="s">
        <v>93</v>
      </c>
      <c r="H95" s="128"/>
      <c r="M95" s="79"/>
    </row>
    <row r="96" spans="2:13" x14ac:dyDescent="0.2">
      <c r="B96" s="79"/>
      <c r="C96" s="129" t="s">
        <v>53</v>
      </c>
      <c r="D96" s="120"/>
      <c r="E96" s="130">
        <f>((E95/E93)-1)*100%</f>
        <v>-0.13016065421893941</v>
      </c>
      <c r="F96" s="120"/>
      <c r="G96" s="120"/>
      <c r="H96" s="95"/>
      <c r="M96" s="79"/>
    </row>
    <row r="97" spans="2:13" x14ac:dyDescent="0.2">
      <c r="B97" s="79"/>
      <c r="C97" s="131" t="s">
        <v>47</v>
      </c>
      <c r="D97" s="132"/>
      <c r="E97" s="133">
        <f>((E94/E91)-1)*100%</f>
        <v>-0.11215430145629735</v>
      </c>
      <c r="F97" s="132"/>
      <c r="G97" s="132"/>
      <c r="H97" s="103"/>
      <c r="M97" s="79"/>
    </row>
    <row r="98" spans="2:13" x14ac:dyDescent="0.2">
      <c r="B98" s="7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79"/>
    </row>
    <row r="99" spans="2:13" x14ac:dyDescent="0.2">
      <c r="B99" s="79"/>
      <c r="C99" s="89" t="s">
        <v>50</v>
      </c>
      <c r="D99" s="117"/>
      <c r="E99" s="117"/>
      <c r="F99" s="117"/>
      <c r="G99" s="117"/>
      <c r="H99" s="118"/>
      <c r="M99" s="79"/>
    </row>
    <row r="100" spans="2:13" x14ac:dyDescent="0.2">
      <c r="B100" s="79"/>
      <c r="C100" s="189" t="s">
        <v>121</v>
      </c>
      <c r="D100" s="134"/>
      <c r="E100" s="123">
        <v>4668612.2177777784</v>
      </c>
      <c r="F100" s="121" t="s">
        <v>109</v>
      </c>
      <c r="G100" s="135"/>
      <c r="H100" s="136"/>
      <c r="M100" s="79"/>
    </row>
    <row r="101" spans="2:13" x14ac:dyDescent="0.2">
      <c r="B101" s="79"/>
      <c r="C101" s="190" t="s">
        <v>122</v>
      </c>
      <c r="D101" s="137"/>
      <c r="E101" s="123">
        <v>4574598.7583072465</v>
      </c>
      <c r="F101" s="138" t="s">
        <v>112</v>
      </c>
      <c r="G101" s="132"/>
      <c r="H101" s="103"/>
      <c r="M101" s="79"/>
    </row>
    <row r="102" spans="2:13" x14ac:dyDescent="0.2">
      <c r="B102" s="79"/>
      <c r="C102" s="139" t="s">
        <v>48</v>
      </c>
      <c r="D102" s="140"/>
      <c r="E102" s="141">
        <f>((E101/E100)-1)*100%</f>
        <v>-2.0137345978861743E-2</v>
      </c>
      <c r="F102" s="140"/>
      <c r="G102" s="142"/>
      <c r="H102" s="143"/>
      <c r="M102" s="79"/>
    </row>
    <row r="103" spans="2:13" x14ac:dyDescent="0.2">
      <c r="B103" s="79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79"/>
    </row>
    <row r="104" spans="2:13" x14ac:dyDescent="0.2">
      <c r="B104" s="79"/>
      <c r="C104" s="80" t="s">
        <v>19</v>
      </c>
      <c r="D104" s="144"/>
      <c r="E104" s="144"/>
      <c r="F104" s="144"/>
      <c r="G104" s="144"/>
      <c r="H104" s="144"/>
      <c r="I104" s="144"/>
      <c r="J104" s="145"/>
      <c r="K104" s="144"/>
      <c r="L104" s="144"/>
      <c r="M104" s="79"/>
    </row>
    <row r="105" spans="2:13" x14ac:dyDescent="0.2">
      <c r="B105" s="79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79"/>
    </row>
    <row r="106" spans="2:13" x14ac:dyDescent="0.2">
      <c r="B106" s="79"/>
      <c r="C106" s="146" t="s">
        <v>131</v>
      </c>
      <c r="D106" s="147"/>
      <c r="E106" s="148" t="s">
        <v>113</v>
      </c>
      <c r="F106" s="149">
        <v>26044640.858489584</v>
      </c>
      <c r="G106" s="150"/>
      <c r="H106" s="151" t="s">
        <v>112</v>
      </c>
      <c r="I106" s="152"/>
      <c r="M106" s="79"/>
    </row>
    <row r="107" spans="2:13" x14ac:dyDescent="0.2">
      <c r="B107" s="79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79"/>
    </row>
    <row r="108" spans="2:13" x14ac:dyDescent="0.2">
      <c r="B108" s="79"/>
      <c r="C108" s="153" t="s">
        <v>128</v>
      </c>
      <c r="D108" s="154"/>
      <c r="E108" s="155" t="s">
        <v>113</v>
      </c>
      <c r="F108" s="156">
        <f>SUMPRODUCT(D6:D7,E6:E7)</f>
        <v>17716964.080555551</v>
      </c>
      <c r="G108" s="157"/>
      <c r="H108" s="120"/>
      <c r="I108" s="158"/>
      <c r="J108" s="39"/>
      <c r="K108" s="159"/>
      <c r="M108" s="79"/>
    </row>
    <row r="109" spans="2:13" x14ac:dyDescent="0.2">
      <c r="B109" s="79"/>
      <c r="C109" s="160" t="s">
        <v>123</v>
      </c>
      <c r="D109" s="161"/>
      <c r="E109" s="162" t="s">
        <v>113</v>
      </c>
      <c r="F109" s="163">
        <f>SUMPRODUCT(D10:D11,E10:E11)</f>
        <v>950741.72055555508</v>
      </c>
      <c r="G109" s="164"/>
      <c r="H109" s="122"/>
      <c r="I109" s="165"/>
      <c r="J109" s="39"/>
      <c r="K109" s="159"/>
      <c r="M109" s="79"/>
    </row>
    <row r="110" spans="2:13" x14ac:dyDescent="0.2">
      <c r="B110" s="79"/>
      <c r="C110" s="160" t="s">
        <v>124</v>
      </c>
      <c r="D110" s="161"/>
      <c r="E110" s="162" t="s">
        <v>113</v>
      </c>
      <c r="F110" s="163">
        <f>SUMPRODUCT(D14:D17,E14:E17)</f>
        <v>1289495.4824717245</v>
      </c>
      <c r="G110" s="164"/>
      <c r="H110" s="122"/>
      <c r="I110" s="165"/>
      <c r="J110" s="39"/>
      <c r="K110" s="159"/>
      <c r="M110" s="79"/>
    </row>
    <row r="111" spans="2:13" x14ac:dyDescent="0.2">
      <c r="B111" s="79"/>
      <c r="C111" s="166" t="s">
        <v>125</v>
      </c>
      <c r="D111" s="167"/>
      <c r="E111" s="168" t="s">
        <v>113</v>
      </c>
      <c r="F111" s="169">
        <f>SUMPRODUCT(D20:D21,E20:E21)</f>
        <v>1509776.7199999997</v>
      </c>
      <c r="G111" s="170"/>
      <c r="H111" s="126"/>
      <c r="I111" s="171"/>
      <c r="J111" s="39"/>
      <c r="K111" s="159"/>
      <c r="M111" s="79"/>
    </row>
    <row r="112" spans="2:13" x14ac:dyDescent="0.2">
      <c r="B112" s="79"/>
      <c r="C112" s="172" t="s">
        <v>98</v>
      </c>
      <c r="D112" s="173"/>
      <c r="E112" s="174" t="s">
        <v>113</v>
      </c>
      <c r="F112" s="175">
        <f>SUM(F108:F111)</f>
        <v>21466978.003582828</v>
      </c>
      <c r="G112" s="150"/>
      <c r="H112" s="150"/>
      <c r="I112" s="152"/>
      <c r="J112" s="39"/>
      <c r="K112" s="159"/>
      <c r="M112" s="79"/>
    </row>
    <row r="113" spans="1:14" x14ac:dyDescent="0.2">
      <c r="C113" s="38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4" x14ac:dyDescent="0.2">
      <c r="C114" s="153" t="s">
        <v>126</v>
      </c>
      <c r="D114" s="154"/>
      <c r="E114" s="176" t="s">
        <v>113</v>
      </c>
      <c r="F114" s="156">
        <f>SUMPRODUCT(D28:D31,E28:E31) + SUMPRODUCT(D34:D37,E34:E37) + D40* E40 + SUMPRODUCT(D74:D77,E74:E77) + SUMPRODUCT(D80:D83,E80:E83)+ D86*E86 + SUMPRODUCT(I28:I31,J28:J31) + SUMPRODUCT(I34:I37,J34:J37) + I40*J40</f>
        <v>4468874.6433333335</v>
      </c>
      <c r="G114" s="157"/>
      <c r="H114" s="120"/>
      <c r="I114" s="158"/>
      <c r="J114" s="39"/>
      <c r="K114" s="159"/>
    </row>
    <row r="115" spans="1:14" x14ac:dyDescent="0.2">
      <c r="C115" s="177" t="s">
        <v>127</v>
      </c>
      <c r="D115" s="178"/>
      <c r="E115" s="168" t="s">
        <v>113</v>
      </c>
      <c r="F115" s="179">
        <f>SUMPRODUCT(D45:D54,E45:E54) + SUMPRODUCT(D57:D66,E57:E66) + D69*E69 + SUMPRODUCT(I45:I54,J45:J54) + SUMPRODUCT(I57:I66,J57:J66) + I69*J69</f>
        <v>108638.59999999999</v>
      </c>
      <c r="G115" s="180"/>
      <c r="H115" s="132"/>
      <c r="I115" s="181"/>
      <c r="J115" s="39"/>
      <c r="K115" s="159"/>
    </row>
    <row r="116" spans="1:14" x14ac:dyDescent="0.2">
      <c r="C116" s="172" t="s">
        <v>97</v>
      </c>
      <c r="D116" s="173"/>
      <c r="E116" s="174" t="s">
        <v>113</v>
      </c>
      <c r="F116" s="182">
        <f>F114+F115</f>
        <v>4577513.2433333332</v>
      </c>
      <c r="G116" s="183"/>
      <c r="H116" s="150"/>
      <c r="I116" s="152"/>
      <c r="J116" s="39"/>
      <c r="K116" s="159"/>
    </row>
    <row r="117" spans="1:14" x14ac:dyDescent="0.2">
      <c r="C117" s="38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4" x14ac:dyDescent="0.2">
      <c r="C118" s="146" t="s">
        <v>129</v>
      </c>
      <c r="D118" s="147"/>
      <c r="E118" s="174" t="s">
        <v>113</v>
      </c>
      <c r="F118" s="182">
        <f>SUM(F108:F111,F114:F115)</f>
        <v>26044491.246916164</v>
      </c>
      <c r="G118" s="183"/>
      <c r="H118" s="150"/>
      <c r="I118" s="152"/>
      <c r="J118" s="40"/>
      <c r="K118" s="159"/>
    </row>
    <row r="119" spans="1:14" x14ac:dyDescent="0.2">
      <c r="C119" s="38"/>
      <c r="D119" s="37"/>
      <c r="E119" s="37"/>
      <c r="F119" s="38"/>
      <c r="G119" s="41"/>
      <c r="H119" s="41"/>
      <c r="I119" s="41"/>
      <c r="J119" s="41"/>
      <c r="K119" s="159"/>
    </row>
    <row r="120" spans="1:14" x14ac:dyDescent="0.2">
      <c r="C120" s="54" t="s">
        <v>15</v>
      </c>
      <c r="D120" s="55"/>
      <c r="E120" s="55"/>
      <c r="F120" s="55"/>
      <c r="G120" s="55"/>
      <c r="H120" s="55" t="str">
        <f>IF(F118&gt;F106, "OMZET TARIEVENVOORSTEL VOLDOET NIET", "OMZET TARIEVENVOORSTEL VOLDOET")</f>
        <v>OMZET TARIEVENVOORSTEL VOLDOET</v>
      </c>
      <c r="I120" s="56"/>
    </row>
    <row r="122" spans="1:14" x14ac:dyDescent="0.2"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</row>
    <row r="123" spans="1:14" s="78" customFormat="1" x14ac:dyDescent="0.2">
      <c r="A123" s="184"/>
      <c r="B123" s="76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76"/>
      <c r="N123" s="184"/>
    </row>
    <row r="124" spans="1:14" s="78" customFormat="1" x14ac:dyDescent="0.2">
      <c r="A124" s="184"/>
      <c r="B124" s="76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76"/>
      <c r="N124" s="184"/>
    </row>
    <row r="125" spans="1:14" s="78" customFormat="1" x14ac:dyDescent="0.2">
      <c r="A125" s="184"/>
      <c r="B125" s="76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76"/>
      <c r="N125" s="184"/>
    </row>
    <row r="126" spans="1:14" s="78" customFormat="1" x14ac:dyDescent="0.2">
      <c r="A126" s="184"/>
      <c r="B126" s="76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76"/>
      <c r="N126" s="184"/>
    </row>
    <row r="127" spans="1:14" s="78" customFormat="1" x14ac:dyDescent="0.2">
      <c r="A127" s="184"/>
      <c r="B127" s="76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76"/>
      <c r="N127" s="184"/>
    </row>
    <row r="128" spans="1:14" s="78" customFormat="1" x14ac:dyDescent="0.2">
      <c r="A128" s="184"/>
      <c r="B128" s="76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76"/>
      <c r="N128" s="184"/>
    </row>
    <row r="129" spans="1:14" s="78" customFormat="1" x14ac:dyDescent="0.2">
      <c r="A129" s="184"/>
      <c r="B129" s="76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76"/>
      <c r="N129" s="184"/>
    </row>
    <row r="130" spans="1:14" s="78" customFormat="1" x14ac:dyDescent="0.2">
      <c r="A130" s="184"/>
      <c r="B130" s="76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76"/>
      <c r="N130" s="184"/>
    </row>
    <row r="131" spans="1:14" s="78" customFormat="1" x14ac:dyDescent="0.2">
      <c r="A131" s="184"/>
      <c r="B131" s="76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76"/>
      <c r="N131" s="184"/>
    </row>
    <row r="132" spans="1:14" s="78" customFormat="1" x14ac:dyDescent="0.2">
      <c r="A132" s="184"/>
      <c r="B132" s="76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76"/>
      <c r="N132" s="184"/>
    </row>
    <row r="133" spans="1:14" s="78" customFormat="1" x14ac:dyDescent="0.2">
      <c r="A133" s="184"/>
      <c r="B133" s="76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76"/>
      <c r="N133" s="184"/>
    </row>
    <row r="134" spans="1:14" s="78" customFormat="1" x14ac:dyDescent="0.2">
      <c r="A134" s="184"/>
      <c r="B134" s="76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76"/>
      <c r="N134" s="184"/>
    </row>
    <row r="135" spans="1:14" s="78" customFormat="1" x14ac:dyDescent="0.2">
      <c r="A135" s="184"/>
      <c r="B135" s="76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76"/>
      <c r="N135" s="184"/>
    </row>
    <row r="136" spans="1:14" s="78" customFormat="1" x14ac:dyDescent="0.2">
      <c r="A136" s="184"/>
      <c r="B136" s="76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76"/>
      <c r="N136" s="184"/>
    </row>
    <row r="137" spans="1:14" s="78" customFormat="1" x14ac:dyDescent="0.2">
      <c r="A137" s="184"/>
      <c r="B137" s="76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76"/>
      <c r="N137" s="184"/>
    </row>
    <row r="138" spans="1:14" s="78" customFormat="1" x14ac:dyDescent="0.2">
      <c r="A138" s="184"/>
      <c r="B138" s="76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76"/>
      <c r="N138" s="184"/>
    </row>
    <row r="139" spans="1:14" s="78" customFormat="1" x14ac:dyDescent="0.2">
      <c r="A139" s="184"/>
      <c r="B139" s="76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76"/>
      <c r="N139" s="184"/>
    </row>
    <row r="140" spans="1:14" s="78" customFormat="1" x14ac:dyDescent="0.2">
      <c r="A140" s="184"/>
      <c r="B140" s="76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76"/>
      <c r="N140" s="184"/>
    </row>
    <row r="141" spans="1:14" s="78" customFormat="1" x14ac:dyDescent="0.2">
      <c r="A141" s="184"/>
      <c r="B141" s="76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76"/>
      <c r="N141" s="184"/>
    </row>
    <row r="142" spans="1:14" s="78" customFormat="1" x14ac:dyDescent="0.2">
      <c r="A142" s="184"/>
      <c r="B142" s="76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76"/>
      <c r="N142" s="184"/>
    </row>
    <row r="143" spans="1:14" s="78" customFormat="1" x14ac:dyDescent="0.2">
      <c r="A143" s="184"/>
      <c r="B143" s="76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76"/>
      <c r="N143" s="184"/>
    </row>
    <row r="144" spans="1:14" s="78" customFormat="1" x14ac:dyDescent="0.2">
      <c r="A144" s="184"/>
      <c r="B144" s="76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76"/>
      <c r="N144" s="184"/>
    </row>
    <row r="145" spans="1:14" s="78" customFormat="1" x14ac:dyDescent="0.2">
      <c r="A145" s="184"/>
      <c r="B145" s="76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76"/>
      <c r="N145" s="184"/>
    </row>
  </sheetData>
  <conditionalFormatting sqref="G119:J119">
    <cfRule type="cellIs" dxfId="3" priority="1" stopIfTrue="1" operator="equal">
      <formula>"Tariefvoorstel voldoet niet"</formula>
    </cfRule>
  </conditionalFormatting>
  <pageMargins left="0.7" right="0.7" top="0.75" bottom="0.75" header="0.3" footer="0.3"/>
  <pageSetup paperSize="9" scale="43" orientation="portrait" r:id="rId1"/>
  <rowBreaks count="2" manualBreakCount="2">
    <brk id="22" max="16383" man="1"/>
    <brk id="86" max="1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F78"/>
  <sheetViews>
    <sheetView showGridLines="0" showZeros="0" zoomScaleNormal="100" zoomScaleSheetLayoutView="40" workbookViewId="0">
      <pane ySplit="1" topLeftCell="A2" activePane="bottomLeft" state="frozen"/>
      <selection activeCell="C59" sqref="C59"/>
      <selection pane="bottomLeft"/>
    </sheetView>
  </sheetViews>
  <sheetFormatPr defaultColWidth="9.140625" defaultRowHeight="12.75" x14ac:dyDescent="0.2"/>
  <cols>
    <col min="1" max="1" width="7" style="3" customWidth="1"/>
    <col min="2" max="2" width="3.85546875" style="2" customWidth="1"/>
    <col min="3" max="3" width="5.85546875" style="2" customWidth="1"/>
    <col min="4" max="4" width="187.42578125" style="2" customWidth="1"/>
    <col min="5" max="5" width="20.28515625" style="2" customWidth="1"/>
    <col min="6" max="6" width="7" style="2" customWidth="1"/>
    <col min="7" max="16384" width="9.140625" style="2"/>
  </cols>
  <sheetData>
    <row r="1" spans="1:6" s="1" customFormat="1" ht="28.5" customHeight="1" x14ac:dyDescent="0.4">
      <c r="A1" s="45"/>
      <c r="B1" s="45"/>
      <c r="C1" s="186" t="s">
        <v>11</v>
      </c>
      <c r="D1" s="47"/>
      <c r="E1" s="51"/>
      <c r="F1" s="48"/>
    </row>
    <row r="2" spans="1:6" x14ac:dyDescent="0.2">
      <c r="A2" s="49"/>
      <c r="F2" s="50"/>
    </row>
    <row r="3" spans="1:6" ht="15.75" x14ac:dyDescent="0.25">
      <c r="A3" s="49"/>
      <c r="C3" s="16" t="s">
        <v>30</v>
      </c>
      <c r="F3" s="50"/>
    </row>
    <row r="4" spans="1:6" x14ac:dyDescent="0.2">
      <c r="A4" s="49"/>
      <c r="F4" s="50"/>
    </row>
    <row r="5" spans="1:6" x14ac:dyDescent="0.2">
      <c r="A5" s="49"/>
      <c r="D5" s="2" t="s">
        <v>33</v>
      </c>
      <c r="F5" s="50"/>
    </row>
    <row r="6" spans="1:6" x14ac:dyDescent="0.2">
      <c r="A6" s="49"/>
      <c r="D6" s="17" t="s">
        <v>38</v>
      </c>
      <c r="F6" s="50"/>
    </row>
    <row r="7" spans="1:6" x14ac:dyDescent="0.2">
      <c r="A7" s="49"/>
      <c r="D7" s="281"/>
      <c r="F7" s="50"/>
    </row>
    <row r="8" spans="1:6" x14ac:dyDescent="0.2">
      <c r="A8" s="49"/>
      <c r="D8" s="281"/>
      <c r="F8" s="50"/>
    </row>
    <row r="9" spans="1:6" x14ac:dyDescent="0.2">
      <c r="A9" s="49"/>
      <c r="D9" s="281"/>
      <c r="F9" s="50"/>
    </row>
    <row r="10" spans="1:6" x14ac:dyDescent="0.2">
      <c r="A10" s="49"/>
      <c r="D10" s="17" t="s">
        <v>37</v>
      </c>
      <c r="F10" s="50"/>
    </row>
    <row r="11" spans="1:6" x14ac:dyDescent="0.2">
      <c r="A11" s="49"/>
      <c r="D11" s="281"/>
      <c r="F11" s="50"/>
    </row>
    <row r="12" spans="1:6" x14ac:dyDescent="0.2">
      <c r="A12" s="49"/>
      <c r="D12" s="281"/>
      <c r="F12" s="50"/>
    </row>
    <row r="13" spans="1:6" x14ac:dyDescent="0.2">
      <c r="A13" s="49"/>
      <c r="D13" s="281"/>
      <c r="F13" s="50"/>
    </row>
    <row r="14" spans="1:6" x14ac:dyDescent="0.2">
      <c r="A14" s="49"/>
      <c r="F14" s="50"/>
    </row>
    <row r="15" spans="1:6" x14ac:dyDescent="0.2">
      <c r="A15" s="49"/>
      <c r="D15" s="2" t="s">
        <v>34</v>
      </c>
      <c r="F15" s="50"/>
    </row>
    <row r="16" spans="1:6" x14ac:dyDescent="0.2">
      <c r="A16" s="49"/>
      <c r="D16" s="17" t="s">
        <v>38</v>
      </c>
      <c r="F16" s="50"/>
    </row>
    <row r="17" spans="1:6" x14ac:dyDescent="0.2">
      <c r="A17" s="49"/>
      <c r="D17" s="281"/>
      <c r="F17" s="50"/>
    </row>
    <row r="18" spans="1:6" x14ac:dyDescent="0.2">
      <c r="A18" s="49"/>
      <c r="D18" s="281"/>
      <c r="F18" s="50"/>
    </row>
    <row r="19" spans="1:6" x14ac:dyDescent="0.2">
      <c r="A19" s="49"/>
      <c r="D19" s="281"/>
      <c r="F19" s="50"/>
    </row>
    <row r="20" spans="1:6" x14ac:dyDescent="0.2">
      <c r="A20" s="49"/>
      <c r="D20" s="17" t="s">
        <v>37</v>
      </c>
      <c r="F20" s="50"/>
    </row>
    <row r="21" spans="1:6" x14ac:dyDescent="0.2">
      <c r="A21" s="49"/>
      <c r="D21" s="281"/>
      <c r="F21" s="50"/>
    </row>
    <row r="22" spans="1:6" x14ac:dyDescent="0.2">
      <c r="A22" s="49"/>
      <c r="D22" s="281"/>
      <c r="F22" s="50"/>
    </row>
    <row r="23" spans="1:6" x14ac:dyDescent="0.2">
      <c r="A23" s="49"/>
      <c r="D23" s="281"/>
      <c r="F23" s="50"/>
    </row>
    <row r="24" spans="1:6" x14ac:dyDescent="0.2">
      <c r="A24" s="49"/>
      <c r="F24" s="50"/>
    </row>
    <row r="25" spans="1:6" x14ac:dyDescent="0.2">
      <c r="A25" s="49"/>
      <c r="D25" s="2" t="s">
        <v>35</v>
      </c>
      <c r="F25" s="50"/>
    </row>
    <row r="26" spans="1:6" x14ac:dyDescent="0.2">
      <c r="A26" s="49"/>
      <c r="D26" s="17" t="s">
        <v>38</v>
      </c>
      <c r="F26" s="50"/>
    </row>
    <row r="27" spans="1:6" x14ac:dyDescent="0.2">
      <c r="A27" s="49"/>
      <c r="D27" s="281"/>
      <c r="F27" s="50"/>
    </row>
    <row r="28" spans="1:6" x14ac:dyDescent="0.2">
      <c r="A28" s="49"/>
      <c r="D28" s="281"/>
      <c r="F28" s="50"/>
    </row>
    <row r="29" spans="1:6" x14ac:dyDescent="0.2">
      <c r="A29" s="49"/>
      <c r="D29" s="281"/>
      <c r="F29" s="50"/>
    </row>
    <row r="30" spans="1:6" x14ac:dyDescent="0.2">
      <c r="A30" s="49"/>
      <c r="D30" s="17" t="s">
        <v>37</v>
      </c>
      <c r="F30" s="50"/>
    </row>
    <row r="31" spans="1:6" x14ac:dyDescent="0.2">
      <c r="A31" s="49"/>
      <c r="D31" s="281"/>
      <c r="F31" s="50"/>
    </row>
    <row r="32" spans="1:6" x14ac:dyDescent="0.2">
      <c r="A32" s="49"/>
      <c r="D32" s="281"/>
      <c r="F32" s="50"/>
    </row>
    <row r="33" spans="1:6" x14ac:dyDescent="0.2">
      <c r="A33" s="49"/>
      <c r="D33" s="281"/>
      <c r="F33" s="50"/>
    </row>
    <row r="34" spans="1:6" x14ac:dyDescent="0.2">
      <c r="A34" s="49"/>
      <c r="D34" s="13"/>
      <c r="F34" s="50"/>
    </row>
    <row r="35" spans="1:6" x14ac:dyDescent="0.2">
      <c r="A35" s="49"/>
      <c r="D35" s="2" t="s">
        <v>36</v>
      </c>
      <c r="F35" s="50"/>
    </row>
    <row r="36" spans="1:6" x14ac:dyDescent="0.2">
      <c r="A36" s="49"/>
      <c r="D36" s="17" t="s">
        <v>38</v>
      </c>
      <c r="F36" s="50"/>
    </row>
    <row r="37" spans="1:6" x14ac:dyDescent="0.2">
      <c r="A37" s="49"/>
      <c r="D37" s="281"/>
      <c r="F37" s="50"/>
    </row>
    <row r="38" spans="1:6" x14ac:dyDescent="0.2">
      <c r="A38" s="49"/>
      <c r="D38" s="281"/>
      <c r="F38" s="50"/>
    </row>
    <row r="39" spans="1:6" x14ac:dyDescent="0.2">
      <c r="A39" s="49"/>
      <c r="D39" s="281"/>
      <c r="F39" s="50"/>
    </row>
    <row r="40" spans="1:6" x14ac:dyDescent="0.2">
      <c r="A40" s="49"/>
      <c r="D40" s="17" t="s">
        <v>37</v>
      </c>
      <c r="F40" s="50"/>
    </row>
    <row r="41" spans="1:6" x14ac:dyDescent="0.2">
      <c r="A41" s="49"/>
      <c r="D41" s="281"/>
      <c r="F41" s="50"/>
    </row>
    <row r="42" spans="1:6" x14ac:dyDescent="0.2">
      <c r="A42" s="49"/>
      <c r="D42" s="281"/>
      <c r="F42" s="50"/>
    </row>
    <row r="43" spans="1:6" x14ac:dyDescent="0.2">
      <c r="A43" s="49"/>
      <c r="D43" s="281"/>
      <c r="F43" s="50"/>
    </row>
    <row r="44" spans="1:6" x14ac:dyDescent="0.2">
      <c r="A44" s="49"/>
      <c r="D44" s="13"/>
      <c r="F44" s="50"/>
    </row>
    <row r="45" spans="1:6" x14ac:dyDescent="0.2">
      <c r="A45" s="49"/>
      <c r="D45" s="13"/>
      <c r="F45" s="50"/>
    </row>
    <row r="46" spans="1:6" ht="15.75" x14ac:dyDescent="0.25">
      <c r="A46" s="49"/>
      <c r="C46" s="16" t="s">
        <v>29</v>
      </c>
      <c r="F46" s="50"/>
    </row>
    <row r="47" spans="1:6" x14ac:dyDescent="0.2">
      <c r="A47" s="49"/>
      <c r="F47" s="50"/>
    </row>
    <row r="48" spans="1:6" x14ac:dyDescent="0.2">
      <c r="A48" s="49"/>
      <c r="D48" s="17" t="s">
        <v>31</v>
      </c>
      <c r="F48" s="50"/>
    </row>
    <row r="49" spans="1:6" x14ac:dyDescent="0.2">
      <c r="A49" s="49"/>
      <c r="D49" s="281"/>
      <c r="F49" s="50"/>
    </row>
    <row r="50" spans="1:6" x14ac:dyDescent="0.2">
      <c r="A50" s="49"/>
      <c r="D50" s="281"/>
      <c r="F50" s="50"/>
    </row>
    <row r="51" spans="1:6" x14ac:dyDescent="0.2">
      <c r="A51" s="49"/>
      <c r="D51" s="281"/>
      <c r="F51" s="50"/>
    </row>
    <row r="52" spans="1:6" x14ac:dyDescent="0.2">
      <c r="A52" s="49"/>
      <c r="D52" s="17" t="s">
        <v>32</v>
      </c>
      <c r="F52" s="50"/>
    </row>
    <row r="53" spans="1:6" x14ac:dyDescent="0.2">
      <c r="A53" s="49"/>
      <c r="D53" s="281"/>
      <c r="F53" s="50"/>
    </row>
    <row r="54" spans="1:6" x14ac:dyDescent="0.2">
      <c r="A54" s="49"/>
      <c r="D54" s="281"/>
      <c r="F54" s="50"/>
    </row>
    <row r="55" spans="1:6" x14ac:dyDescent="0.2">
      <c r="A55" s="49"/>
      <c r="D55" s="281"/>
      <c r="F55" s="50"/>
    </row>
    <row r="56" spans="1:6" x14ac:dyDescent="0.2">
      <c r="A56" s="49"/>
      <c r="D56" s="17" t="s">
        <v>28</v>
      </c>
      <c r="F56" s="50"/>
    </row>
    <row r="57" spans="1:6" x14ac:dyDescent="0.2">
      <c r="A57" s="49"/>
      <c r="D57" s="281"/>
      <c r="F57" s="50"/>
    </row>
    <row r="58" spans="1:6" x14ac:dyDescent="0.2">
      <c r="A58" s="49"/>
      <c r="D58" s="281"/>
      <c r="F58" s="50"/>
    </row>
    <row r="59" spans="1:6" x14ac:dyDescent="0.2">
      <c r="A59" s="49"/>
      <c r="D59" s="281"/>
      <c r="F59" s="50"/>
    </row>
    <row r="60" spans="1:6" x14ac:dyDescent="0.2">
      <c r="A60" s="49"/>
      <c r="D60" s="13"/>
      <c r="F60" s="50"/>
    </row>
    <row r="61" spans="1:6" x14ac:dyDescent="0.2">
      <c r="A61" s="49"/>
      <c r="F61" s="50"/>
    </row>
    <row r="62" spans="1:6" ht="15.75" x14ac:dyDescent="0.25">
      <c r="A62" s="49"/>
      <c r="C62" s="16" t="s">
        <v>12</v>
      </c>
      <c r="F62" s="50"/>
    </row>
    <row r="63" spans="1:6" x14ac:dyDescent="0.2">
      <c r="A63" s="49"/>
      <c r="F63" s="50"/>
    </row>
    <row r="64" spans="1:6" x14ac:dyDescent="0.2">
      <c r="A64" s="49"/>
      <c r="D64" s="281"/>
      <c r="F64" s="50"/>
    </row>
    <row r="65" spans="1:6" x14ac:dyDescent="0.2">
      <c r="A65" s="49"/>
      <c r="D65" s="281"/>
      <c r="F65" s="50"/>
    </row>
    <row r="66" spans="1:6" x14ac:dyDescent="0.2">
      <c r="A66" s="49"/>
      <c r="D66" s="281"/>
      <c r="F66" s="50"/>
    </row>
    <row r="67" spans="1:6" x14ac:dyDescent="0.2">
      <c r="A67" s="49"/>
      <c r="D67" s="281"/>
      <c r="F67" s="50"/>
    </row>
    <row r="68" spans="1:6" x14ac:dyDescent="0.2">
      <c r="A68" s="49"/>
      <c r="F68" s="50"/>
    </row>
    <row r="69" spans="1:6" x14ac:dyDescent="0.2">
      <c r="A69" s="49"/>
      <c r="F69" s="50"/>
    </row>
    <row r="70" spans="1:6" ht="15.75" x14ac:dyDescent="0.25">
      <c r="A70" s="49"/>
      <c r="C70" s="16" t="s">
        <v>13</v>
      </c>
      <c r="F70" s="50"/>
    </row>
    <row r="71" spans="1:6" x14ac:dyDescent="0.2">
      <c r="A71" s="49"/>
      <c r="F71" s="50"/>
    </row>
    <row r="72" spans="1:6" x14ac:dyDescent="0.2">
      <c r="A72" s="49"/>
      <c r="D72" s="281"/>
      <c r="F72" s="50"/>
    </row>
    <row r="73" spans="1:6" x14ac:dyDescent="0.2">
      <c r="A73" s="49"/>
      <c r="D73" s="281"/>
      <c r="F73" s="50"/>
    </row>
    <row r="74" spans="1:6" x14ac:dyDescent="0.2">
      <c r="A74" s="49"/>
      <c r="D74" s="281"/>
      <c r="F74" s="50"/>
    </row>
    <row r="75" spans="1:6" x14ac:dyDescent="0.2">
      <c r="A75" s="49"/>
      <c r="D75" s="281"/>
      <c r="F75" s="50"/>
    </row>
    <row r="76" spans="1:6" x14ac:dyDescent="0.2">
      <c r="A76" s="49"/>
      <c r="F76" s="50"/>
    </row>
    <row r="77" spans="1:6" x14ac:dyDescent="0.2">
      <c r="A77" s="49"/>
      <c r="F77" s="50"/>
    </row>
    <row r="78" spans="1:6" ht="28.5" customHeight="1" x14ac:dyDescent="0.2">
      <c r="A78" s="49"/>
      <c r="B78" s="50"/>
      <c r="C78" s="50"/>
      <c r="D78" s="50"/>
      <c r="E78" s="50"/>
      <c r="F78" s="50"/>
    </row>
  </sheetData>
  <mergeCells count="13">
    <mergeCell ref="D37:D39"/>
    <mergeCell ref="D41:D43"/>
    <mergeCell ref="D72:D75"/>
    <mergeCell ref="D49:D51"/>
    <mergeCell ref="D53:D55"/>
    <mergeCell ref="D57:D59"/>
    <mergeCell ref="D64:D67"/>
    <mergeCell ref="D31:D33"/>
    <mergeCell ref="D7:D9"/>
    <mergeCell ref="D11:D13"/>
    <mergeCell ref="D17:D19"/>
    <mergeCell ref="D21:D23"/>
    <mergeCell ref="D27:D29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Normal="100" workbookViewId="0">
      <pane ySplit="1" topLeftCell="A2" activePane="bottomLeft" state="frozen"/>
      <selection activeCell="C59" sqref="C59"/>
      <selection pane="bottomLeft" activeCell="M13" sqref="M13"/>
    </sheetView>
  </sheetViews>
  <sheetFormatPr defaultColWidth="9.140625" defaultRowHeight="12.75" x14ac:dyDescent="0.2"/>
  <cols>
    <col min="1" max="2" width="2.7109375" style="14" customWidth="1"/>
    <col min="3" max="3" width="9.140625" style="14"/>
    <col min="4" max="4" width="79.85546875" style="14" customWidth="1"/>
    <col min="5" max="5" width="2.7109375" style="14" customWidth="1"/>
    <col min="6" max="6" width="10.42578125" style="270" bestFit="1" customWidth="1"/>
    <col min="7" max="7" width="2.7109375" style="270" customWidth="1"/>
    <col min="8" max="8" width="56.5703125" style="270" customWidth="1"/>
    <col min="9" max="10" width="2.7109375" style="14" customWidth="1"/>
    <col min="11" max="16384" width="9.140625" style="14"/>
  </cols>
  <sheetData>
    <row r="1" spans="1:12" ht="30" x14ac:dyDescent="0.4">
      <c r="A1" s="45"/>
      <c r="B1" s="45"/>
      <c r="C1" s="60" t="s">
        <v>20</v>
      </c>
      <c r="D1" s="42"/>
      <c r="E1" s="46"/>
      <c r="F1" s="250"/>
      <c r="G1" s="251"/>
      <c r="H1" s="252" t="s">
        <v>54</v>
      </c>
      <c r="I1" s="52"/>
      <c r="J1" s="48"/>
      <c r="K1" s="11"/>
      <c r="L1" s="11"/>
    </row>
    <row r="2" spans="1:12" ht="13.5" thickBot="1" x14ac:dyDescent="0.25">
      <c r="A2" s="45"/>
      <c r="B2" s="18"/>
      <c r="C2" s="11"/>
      <c r="D2" s="11"/>
      <c r="E2" s="11"/>
      <c r="F2" s="253"/>
      <c r="G2" s="253"/>
      <c r="H2" s="253"/>
      <c r="I2" s="11"/>
      <c r="J2" s="48"/>
      <c r="K2" s="11"/>
      <c r="L2" s="11"/>
    </row>
    <row r="3" spans="1:12" ht="13.5" thickBot="1" x14ac:dyDescent="0.25">
      <c r="A3" s="45"/>
      <c r="B3" s="18"/>
      <c r="C3" s="53" t="s">
        <v>21</v>
      </c>
      <c r="D3" s="44" t="s">
        <v>22</v>
      </c>
      <c r="E3" s="11"/>
      <c r="F3" s="254" t="s">
        <v>23</v>
      </c>
      <c r="G3" s="255"/>
      <c r="H3" s="254" t="s">
        <v>24</v>
      </c>
      <c r="I3" s="11"/>
      <c r="J3" s="48"/>
      <c r="K3" s="11"/>
      <c r="L3" s="11"/>
    </row>
    <row r="4" spans="1:12" x14ac:dyDescent="0.2">
      <c r="A4" s="45"/>
      <c r="B4" s="18"/>
      <c r="C4" s="11"/>
      <c r="D4" s="11"/>
      <c r="E4" s="11"/>
      <c r="F4" s="253"/>
      <c r="G4" s="256"/>
      <c r="H4" s="253"/>
      <c r="I4" s="11"/>
      <c r="J4" s="48"/>
      <c r="K4" s="11"/>
      <c r="L4" s="11"/>
    </row>
    <row r="5" spans="1:12" ht="25.5" x14ac:dyDescent="0.2">
      <c r="A5" s="45"/>
      <c r="B5" s="18"/>
      <c r="C5" s="19">
        <v>1</v>
      </c>
      <c r="D5" s="59" t="s">
        <v>114</v>
      </c>
      <c r="E5" s="11"/>
      <c r="F5" s="257" t="s">
        <v>132</v>
      </c>
      <c r="G5" s="256"/>
      <c r="H5" s="258"/>
      <c r="I5" s="11"/>
      <c r="J5" s="48"/>
      <c r="K5" s="11"/>
      <c r="L5" s="11"/>
    </row>
    <row r="6" spans="1:12" x14ac:dyDescent="0.2">
      <c r="A6" s="45"/>
      <c r="B6" s="18"/>
      <c r="C6" s="19">
        <v>2</v>
      </c>
      <c r="D6" s="20" t="s">
        <v>59</v>
      </c>
      <c r="E6" s="11"/>
      <c r="F6" s="259" t="s">
        <v>132</v>
      </c>
      <c r="G6" s="256"/>
      <c r="H6" s="258"/>
      <c r="I6" s="11"/>
      <c r="J6" s="48"/>
      <c r="K6" s="11"/>
      <c r="L6" s="11"/>
    </row>
    <row r="7" spans="1:12" x14ac:dyDescent="0.2">
      <c r="A7" s="45"/>
      <c r="B7" s="18"/>
      <c r="C7" s="19">
        <v>3</v>
      </c>
      <c r="D7" s="20" t="s">
        <v>52</v>
      </c>
      <c r="E7" s="11"/>
      <c r="F7" s="259" t="s">
        <v>132</v>
      </c>
      <c r="G7" s="256"/>
      <c r="H7" s="258"/>
      <c r="I7" s="11"/>
      <c r="J7" s="48"/>
      <c r="K7" s="11"/>
      <c r="L7" s="11"/>
    </row>
    <row r="8" spans="1:12" ht="25.5" x14ac:dyDescent="0.2">
      <c r="A8" s="45"/>
      <c r="B8" s="18"/>
      <c r="C8" s="19">
        <v>4</v>
      </c>
      <c r="D8" s="59" t="s">
        <v>105</v>
      </c>
      <c r="E8" s="11"/>
      <c r="F8" s="259" t="s">
        <v>132</v>
      </c>
      <c r="G8" s="260"/>
      <c r="H8" s="258"/>
      <c r="I8" s="11"/>
      <c r="J8" s="48"/>
      <c r="K8" s="11"/>
      <c r="L8" s="11"/>
    </row>
    <row r="9" spans="1:12" ht="13.5" customHeight="1" x14ac:dyDescent="0.2">
      <c r="A9" s="45"/>
      <c r="B9" s="18"/>
      <c r="C9" s="19"/>
      <c r="D9" s="20"/>
      <c r="E9" s="11"/>
      <c r="F9" s="261"/>
      <c r="G9" s="256"/>
      <c r="H9" s="262"/>
      <c r="I9" s="11"/>
      <c r="J9" s="48"/>
      <c r="K9" s="11"/>
      <c r="L9" s="11"/>
    </row>
    <row r="10" spans="1:12" ht="13.5" customHeight="1" x14ac:dyDescent="0.2">
      <c r="A10" s="45"/>
      <c r="B10" s="18"/>
      <c r="C10" s="19"/>
      <c r="D10" s="21" t="s">
        <v>26</v>
      </c>
      <c r="E10" s="11"/>
      <c r="F10" s="263"/>
      <c r="G10" s="256"/>
      <c r="H10" s="264"/>
      <c r="I10" s="11"/>
      <c r="J10" s="48"/>
      <c r="K10" s="11"/>
      <c r="L10" s="11"/>
    </row>
    <row r="11" spans="1:12" ht="25.5" x14ac:dyDescent="0.2">
      <c r="A11" s="45"/>
      <c r="B11" s="18"/>
      <c r="C11" s="19">
        <v>5</v>
      </c>
      <c r="D11" s="59" t="s">
        <v>106</v>
      </c>
      <c r="E11" s="11"/>
      <c r="F11" s="265" t="s">
        <v>132</v>
      </c>
      <c r="G11" s="260"/>
      <c r="H11" s="266"/>
      <c r="I11" s="11"/>
      <c r="J11" s="48"/>
      <c r="K11" s="11"/>
      <c r="L11" s="11"/>
    </row>
    <row r="12" spans="1:12" ht="38.25" x14ac:dyDescent="0.2">
      <c r="A12" s="45"/>
      <c r="B12" s="18"/>
      <c r="C12" s="19">
        <v>6</v>
      </c>
      <c r="D12" s="20" t="s">
        <v>51</v>
      </c>
      <c r="E12" s="11"/>
      <c r="F12" s="259" t="s">
        <v>132</v>
      </c>
      <c r="G12" s="260"/>
      <c r="H12" s="258"/>
      <c r="I12" s="11"/>
      <c r="J12" s="48"/>
      <c r="K12" s="11"/>
      <c r="L12" s="11"/>
    </row>
    <row r="13" spans="1:12" ht="25.5" x14ac:dyDescent="0.2">
      <c r="A13" s="45"/>
      <c r="B13" s="18"/>
      <c r="C13" s="19">
        <v>7</v>
      </c>
      <c r="D13" s="22" t="s">
        <v>61</v>
      </c>
      <c r="E13" s="11"/>
      <c r="F13" s="259" t="s">
        <v>137</v>
      </c>
      <c r="G13" s="260"/>
      <c r="H13" s="258"/>
      <c r="I13" s="11"/>
      <c r="J13" s="48"/>
      <c r="K13" s="11"/>
      <c r="L13" s="11"/>
    </row>
    <row r="14" spans="1:12" x14ac:dyDescent="0.2">
      <c r="A14" s="45"/>
      <c r="B14" s="18"/>
      <c r="C14" s="19"/>
      <c r="D14" s="22"/>
      <c r="E14" s="11"/>
      <c r="F14" s="267"/>
      <c r="G14" s="256"/>
      <c r="H14" s="262"/>
      <c r="I14" s="11"/>
      <c r="J14" s="48"/>
      <c r="K14" s="11"/>
      <c r="L14" s="11"/>
    </row>
    <row r="15" spans="1:12" x14ac:dyDescent="0.2">
      <c r="A15" s="45"/>
      <c r="B15" s="18"/>
      <c r="C15" s="19"/>
      <c r="D15" s="21" t="s">
        <v>27</v>
      </c>
      <c r="E15" s="15"/>
      <c r="F15" s="268"/>
      <c r="G15" s="256"/>
      <c r="H15" s="264"/>
      <c r="I15" s="11"/>
      <c r="J15" s="48"/>
      <c r="K15" s="11"/>
      <c r="L15" s="11"/>
    </row>
    <row r="16" spans="1:12" ht="38.25" x14ac:dyDescent="0.2">
      <c r="A16" s="45"/>
      <c r="B16" s="18"/>
      <c r="C16" s="19">
        <v>8</v>
      </c>
      <c r="D16" s="59" t="s">
        <v>115</v>
      </c>
      <c r="E16" s="11"/>
      <c r="F16" s="259" t="s">
        <v>137</v>
      </c>
      <c r="G16" s="260"/>
      <c r="H16" s="258"/>
      <c r="I16" s="11"/>
      <c r="J16" s="48"/>
      <c r="K16" s="11"/>
      <c r="L16" s="11"/>
    </row>
    <row r="17" spans="1:12" ht="25.5" x14ac:dyDescent="0.2">
      <c r="A17" s="45"/>
      <c r="B17" s="18"/>
      <c r="C17" s="19">
        <v>9</v>
      </c>
      <c r="D17" s="20" t="s">
        <v>62</v>
      </c>
      <c r="E17" s="11"/>
      <c r="F17" s="259" t="s">
        <v>137</v>
      </c>
      <c r="G17" s="256"/>
      <c r="H17" s="258"/>
      <c r="I17" s="11"/>
      <c r="J17" s="48"/>
      <c r="K17" s="11"/>
      <c r="L17" s="11"/>
    </row>
    <row r="18" spans="1:12" ht="13.5" thickBot="1" x14ac:dyDescent="0.25">
      <c r="A18" s="45"/>
      <c r="B18" s="18"/>
      <c r="C18" s="19"/>
      <c r="D18" s="23"/>
      <c r="E18" s="11"/>
      <c r="F18" s="253"/>
      <c r="G18" s="253"/>
      <c r="H18" s="253"/>
      <c r="I18" s="11"/>
      <c r="J18" s="48"/>
      <c r="K18" s="11"/>
      <c r="L18" s="11"/>
    </row>
    <row r="19" spans="1:12" ht="12.75" customHeight="1" x14ac:dyDescent="0.2">
      <c r="A19" s="45"/>
      <c r="B19" s="18"/>
      <c r="C19" s="27" t="s">
        <v>40</v>
      </c>
      <c r="D19" s="282" t="s">
        <v>130</v>
      </c>
      <c r="E19" s="11"/>
      <c r="F19" s="253"/>
      <c r="G19" s="253"/>
      <c r="H19" s="253"/>
      <c r="I19" s="11"/>
      <c r="J19" s="48"/>
      <c r="K19" s="11"/>
      <c r="L19" s="11"/>
    </row>
    <row r="20" spans="1:12" x14ac:dyDescent="0.2">
      <c r="A20" s="45"/>
      <c r="B20" s="18"/>
      <c r="C20" s="28"/>
      <c r="D20" s="283"/>
      <c r="E20" s="11"/>
      <c r="F20" s="253"/>
      <c r="G20" s="253"/>
      <c r="H20" s="253"/>
      <c r="I20" s="11"/>
      <c r="J20" s="48"/>
      <c r="K20" s="11"/>
      <c r="L20" s="11"/>
    </row>
    <row r="21" spans="1:12" x14ac:dyDescent="0.2">
      <c r="A21" s="45"/>
      <c r="B21" s="18"/>
      <c r="C21" s="28"/>
      <c r="D21" s="283"/>
      <c r="E21" s="11"/>
      <c r="F21" s="253"/>
      <c r="G21" s="253"/>
      <c r="H21" s="253"/>
      <c r="I21" s="11"/>
      <c r="J21" s="48"/>
      <c r="K21" s="11"/>
      <c r="L21" s="11"/>
    </row>
    <row r="22" spans="1:12" ht="25.5" x14ac:dyDescent="0.2">
      <c r="A22" s="45"/>
      <c r="B22" s="18"/>
      <c r="C22" s="28"/>
      <c r="D22" s="57" t="s">
        <v>104</v>
      </c>
      <c r="E22" s="11"/>
      <c r="F22" s="253"/>
      <c r="G22" s="253"/>
      <c r="H22" s="253"/>
      <c r="I22" s="11"/>
      <c r="J22" s="48"/>
      <c r="K22" s="11"/>
      <c r="L22" s="11"/>
    </row>
    <row r="23" spans="1:12" ht="3.75" customHeight="1" thickBot="1" x14ac:dyDescent="0.25">
      <c r="A23" s="45"/>
      <c r="B23" s="18"/>
      <c r="C23" s="29"/>
      <c r="D23" s="58"/>
      <c r="E23" s="11"/>
      <c r="F23" s="253"/>
      <c r="G23" s="253"/>
      <c r="H23" s="253"/>
      <c r="I23" s="11"/>
      <c r="J23" s="48"/>
      <c r="K23" s="11"/>
      <c r="L23" s="11"/>
    </row>
    <row r="24" spans="1:12" ht="13.5" thickBot="1" x14ac:dyDescent="0.25">
      <c r="A24" s="45"/>
      <c r="B24" s="18"/>
      <c r="C24" s="19"/>
      <c r="D24" s="26"/>
      <c r="E24" s="11"/>
      <c r="F24" s="253"/>
      <c r="G24" s="253"/>
      <c r="H24" s="253"/>
      <c r="I24" s="11"/>
      <c r="J24" s="48"/>
      <c r="K24" s="11"/>
      <c r="L24" s="11"/>
    </row>
    <row r="25" spans="1:12" ht="26.25" thickBot="1" x14ac:dyDescent="0.25">
      <c r="A25" s="45"/>
      <c r="B25" s="18"/>
      <c r="C25" s="24" t="s">
        <v>41</v>
      </c>
      <c r="D25" s="25" t="s">
        <v>60</v>
      </c>
      <c r="E25" s="11"/>
      <c r="F25" s="253"/>
      <c r="G25" s="253"/>
      <c r="H25" s="253"/>
      <c r="I25" s="11"/>
      <c r="J25" s="48"/>
      <c r="K25" s="11"/>
      <c r="L25" s="11"/>
    </row>
    <row r="26" spans="1:12" x14ac:dyDescent="0.2">
      <c r="A26" s="45"/>
      <c r="B26" s="18"/>
      <c r="C26" s="19"/>
      <c r="D26" s="23"/>
      <c r="E26" s="11"/>
      <c r="F26" s="253"/>
      <c r="G26" s="253"/>
      <c r="H26" s="253"/>
      <c r="I26" s="11"/>
      <c r="J26" s="48"/>
      <c r="K26" s="11"/>
      <c r="L26" s="11"/>
    </row>
    <row r="27" spans="1:12" ht="31.5" customHeight="1" x14ac:dyDescent="0.2">
      <c r="A27" s="48"/>
      <c r="B27" s="48"/>
      <c r="C27" s="48"/>
      <c r="D27" s="48"/>
      <c r="E27" s="48"/>
      <c r="F27" s="269"/>
      <c r="G27" s="269"/>
      <c r="H27" s="269"/>
      <c r="I27" s="48"/>
      <c r="J27" s="48"/>
      <c r="K27" s="11"/>
      <c r="L27" s="11"/>
    </row>
    <row r="28" spans="1:12" x14ac:dyDescent="0.2">
      <c r="A28" s="11"/>
      <c r="B28" s="11"/>
      <c r="C28" s="11"/>
      <c r="D28" s="11"/>
      <c r="E28" s="11"/>
      <c r="F28" s="253"/>
      <c r="G28" s="253"/>
      <c r="H28" s="253"/>
      <c r="I28" s="11"/>
      <c r="J28" s="11"/>
      <c r="K28" s="11"/>
      <c r="L28" s="11"/>
    </row>
  </sheetData>
  <mergeCells count="1">
    <mergeCell ref="D19:D21"/>
  </mergeCells>
  <phoneticPr fontId="12" type="noConversion"/>
  <conditionalFormatting sqref="H15:H17 H5:H12">
    <cfRule type="expression" dxfId="2" priority="2" stopIfTrue="1">
      <formula>F5="nee"</formula>
    </cfRule>
  </conditionalFormatting>
  <conditionalFormatting sqref="H13:H14">
    <cfRule type="expression" dxfId="1" priority="3" stopIfTrue="1">
      <formula>F13="ja"</formula>
    </cfRule>
  </conditionalFormatting>
  <conditionalFormatting sqref="F5 F9:F10">
    <cfRule type="cellIs" dxfId="0" priority="1" stopIfTrue="1" operator="equal">
      <formula>"ja"</formula>
    </cfRule>
  </conditionalFormatting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9710E63B3964891512A4033449A90" ma:contentTypeVersion="1" ma:contentTypeDescription="Een nieuw document maken." ma:contentTypeScope="" ma:versionID="6fedb335c8f356b738f635a90f2a839e">
  <xsd:schema xmlns:xsd="http://www.w3.org/2001/XMLSchema" xmlns:xs="http://www.w3.org/2001/XMLSchema" xmlns:p="http://schemas.microsoft.com/office/2006/metadata/properties" xmlns:ns2="5881a590-401a-462d-aa6d-3e513c8a81db" targetNamespace="http://schemas.microsoft.com/office/2006/metadata/properties" ma:root="true" ma:fieldsID="77d045e567cdbe4f2358ffb853b7a654" ns2:_="">
    <xsd:import namespace="5881a590-401a-462d-aa6d-3e513c8a81db"/>
    <xsd:element name="properties">
      <xsd:complexType>
        <xsd:sequence>
          <xsd:element name="documentManagement">
            <xsd:complexType>
              <xsd:all>
                <xsd:element ref="ns2:RNB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a590-401a-462d-aa6d-3e513c8a81db" elementFormDefault="qualified">
    <xsd:import namespace="http://schemas.microsoft.com/office/2006/documentManagement/types"/>
    <xsd:import namespace="http://schemas.microsoft.com/office/infopath/2007/PartnerControls"/>
    <xsd:element name="RNB" ma:index="8" ma:displayName="RNB" ma:format="Dropdown" ma:internalName="RNB">
      <xsd:simpleType>
        <xsd:restriction base="dms:Choice">
          <xsd:enumeration value="Cogas"/>
          <xsd:enumeration value="Delta"/>
          <xsd:enumeration value="Endinet"/>
          <xsd:enumeration value="Enexis"/>
          <xsd:enumeration value="Liander"/>
          <xsd:enumeration value="Rendo"/>
          <xsd:enumeration value="Stedin"/>
          <xsd:enumeration value="Westland"/>
          <xsd:enumeration value="Zebra"/>
          <xsd:enumeration value="Sector bre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NB xmlns="5881a590-401a-462d-aa6d-3e513c8a81db">Delta</RNB>
  </documentManagement>
</p:properties>
</file>

<file path=customXml/itemProps1.xml><?xml version="1.0" encoding="utf-8"?>
<ds:datastoreItem xmlns:ds="http://schemas.openxmlformats.org/officeDocument/2006/customXml" ds:itemID="{E6404593-6D19-42C8-B185-A1503106FB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0A035C-9170-46EA-B8D8-4D06FA2FA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1a590-401a-462d-aa6d-3e513c8a8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04A992-D9FA-4652-AEC1-897898F7140B}">
  <ds:schemaRefs>
    <ds:schemaRef ds:uri="http://schemas.microsoft.com/office/infopath/2007/PartnerControls"/>
    <ds:schemaRef ds:uri="5881a590-401a-462d-aa6d-3e513c8a81db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 </vt:lpstr>
      <vt:lpstr>Contactgegevens</vt:lpstr>
      <vt:lpstr>Tarievenvoorstel</vt:lpstr>
      <vt:lpstr>Toelichting</vt:lpstr>
      <vt:lpstr>Richtlijnen Controle Tarieven</vt:lpstr>
      <vt:lpstr>Tarievenvoorstel!Afdrukbereik</vt:lpstr>
      <vt:lpstr>Toelichting!Afdrukbereik</vt:lpstr>
    </vt:vector>
  </TitlesOfParts>
  <Company>Ministerie van Economische Zaken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Voorstel Delta voor tarieven 2015 regionaal netbeheer gas</dc:title>
  <dc:creator>Autoriteit Consument &amp; Markt (ACM)</dc:creator>
  <cp:lastModifiedBy>Muires, Mike</cp:lastModifiedBy>
  <cp:lastPrinted>2013-09-20T10:15:07Z</cp:lastPrinted>
  <dcterms:created xsi:type="dcterms:W3CDTF">2001-08-01T08:33:17Z</dcterms:created>
  <dcterms:modified xsi:type="dcterms:W3CDTF">2014-10-02T13:18:52Z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0x010100AFB9710E63B3964891512A4033449A90</vt:lpwstr>
  </property>
</Properties>
</file>