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950" yWindow="1125" windowWidth="19320" windowHeight="6630" activeTab="4"/>
  </bookViews>
  <sheets>
    <sheet name=" " sheetId="4" r:id="rId1"/>
    <sheet name="Contactgegevens" sheetId="3" r:id="rId2"/>
    <sheet name="Tarievenvoorstel" sheetId="10" r:id="rId3"/>
    <sheet name="Toelichting" sheetId="5" r:id="rId4"/>
    <sheet name="Richtlijnen Controle Tarieven" sheetId="9" r:id="rId5"/>
  </sheets>
  <externalReferences>
    <externalReference r:id="rId6"/>
  </externalReferences>
  <definedNames>
    <definedName name="_xlnm.Print_Area" localSheetId="2">Tarievenvoorstel!$A$1:$N$122</definedName>
    <definedName name="_xlnm.Print_Area" localSheetId="3">Toelichting!$A$1:$F$78</definedName>
    <definedName name="AS2DocOpenMode" hidden="1">"AS2DocumentEdit"</definedName>
    <definedName name="code" localSheetId="4">[1]Contactgegevens!$D$9</definedName>
    <definedName name="VastrechtRC">#REF!</definedName>
    <definedName name="VerbruikstarRC" localSheetId="4">[1]Tarievenvoorstel!#REF!</definedName>
    <definedName name="wacc_exc_tax" localSheetId="3">#REF!</definedName>
  </definedNames>
  <calcPr calcId="145621" iterateCount="1000" iterateDelta="1.0000000000000001E-5"/>
</workbook>
</file>

<file path=xl/calcChain.xml><?xml version="1.0" encoding="utf-8"?>
<calcChain xmlns="http://schemas.openxmlformats.org/spreadsheetml/2006/main">
  <c r="F115" i="10" l="1"/>
  <c r="F111" i="10" l="1"/>
  <c r="F110" i="10"/>
  <c r="F109" i="10"/>
  <c r="F108" i="10"/>
  <c r="F114" i="10"/>
  <c r="E102" i="10"/>
  <c r="F112" i="10" l="1"/>
  <c r="F116" i="10"/>
  <c r="F118" i="10"/>
  <c r="H120" i="10" s="1"/>
  <c r="E97" i="10" l="1"/>
  <c r="E95" i="10" l="1"/>
  <c r="E93" i="10"/>
  <c r="E96" i="10" l="1"/>
</calcChain>
</file>

<file path=xl/sharedStrings.xml><?xml version="1.0" encoding="utf-8"?>
<sst xmlns="http://schemas.openxmlformats.org/spreadsheetml/2006/main" count="360" uniqueCount="136">
  <si>
    <t>Naam bedrijf</t>
  </si>
  <si>
    <t>Adres</t>
  </si>
  <si>
    <t>Postcode</t>
  </si>
  <si>
    <t>Plaats</t>
  </si>
  <si>
    <t>Contactpersoon</t>
  </si>
  <si>
    <t>Telefoonnummer</t>
  </si>
  <si>
    <t>E-mailadres</t>
  </si>
  <si>
    <t>Postbus 16326</t>
  </si>
  <si>
    <t>2500 BH  Den Haag</t>
  </si>
  <si>
    <t>Code bedrijf</t>
  </si>
  <si>
    <t>TARIEVENMANDJE</t>
  </si>
  <si>
    <t>TOELICHTING</t>
  </si>
  <si>
    <t>CONTROLE</t>
  </si>
  <si>
    <t>OVERIGE OPMERKINGEN</t>
  </si>
  <si>
    <t>EUR</t>
  </si>
  <si>
    <t>BEOORDELING OMZET</t>
  </si>
  <si>
    <t>EUR/jaar</t>
  </si>
  <si>
    <t>CONTACTGEGEVENS</t>
  </si>
  <si>
    <t>TRANSPORTTARIEVEN GAS</t>
  </si>
  <si>
    <t>Controle Totale Inkomsten in Tarievenvoorstel</t>
  </si>
  <si>
    <t>Richtlijnen Controle Tarieven</t>
  </si>
  <si>
    <t>Nr.</t>
  </si>
  <si>
    <t>Onderwerp</t>
  </si>
  <si>
    <t>Ja / Nee</t>
  </si>
  <si>
    <t>Toelichting</t>
  </si>
  <si>
    <t>EUR/m</t>
  </si>
  <si>
    <t>Transportdienst</t>
  </si>
  <si>
    <t>Aansluitdienst</t>
  </si>
  <si>
    <t>Meerlengtevergoeding</t>
  </si>
  <si>
    <t>AANSLUITDIENST</t>
  </si>
  <si>
    <t>TRANSPORTDIENST</t>
  </si>
  <si>
    <t>Eénmalige aansluitvergoeding</t>
  </si>
  <si>
    <t>Periodieke aansluitvergoeding</t>
  </si>
  <si>
    <t>KLEINVERBRUIK</t>
  </si>
  <si>
    <t>PROFIELGROOTVERBRUIK</t>
  </si>
  <si>
    <t>TELEMETRIEGROOTVERBRUIK</t>
  </si>
  <si>
    <t>EXTRA HOGE DRUK (≥ 16 bar)</t>
  </si>
  <si>
    <t>Capaciteits-afhankelijk tarief</t>
  </si>
  <si>
    <t>Vastrecht</t>
  </si>
  <si>
    <t>Invuldatum:</t>
  </si>
  <si>
    <t>NB1</t>
  </si>
  <si>
    <t>NB2</t>
  </si>
  <si>
    <t>Legenda celkleuren</t>
  </si>
  <si>
    <t>Brondata</t>
  </si>
  <si>
    <t>Berekende waarde</t>
  </si>
  <si>
    <t>Waarde die zonder berekening wordt overgenomen uit een andere cel</t>
  </si>
  <si>
    <t>Berekende of overgenomen waarde en tevens resultaat</t>
  </si>
  <si>
    <t>Verwachte mutatie tarieven Telemetrie en EHD</t>
  </si>
  <si>
    <t>Verwachte mutatie aansluitdienst totaal</t>
  </si>
  <si>
    <t>Verwachte tariefmutatie Transportdienst</t>
  </si>
  <si>
    <t>Verwachte tariefmutatie Aansluitdienst</t>
  </si>
  <si>
    <t>Is er in de categorie telemetriegrootverbruikers een keuze gemaakt tussen een ongedifferentieerd capaciteitstarief of op druk gebaseerde capaciteitstarieven? Zo nee, waarom niet?</t>
  </si>
  <si>
    <t>Zijn in het tarievenvoorstel alle decimalen van alle tarieven zichtbaar?</t>
  </si>
  <si>
    <t>Verwachte mutatie niet-vastrecht KV en PGV tarieven</t>
  </si>
  <si>
    <t/>
  </si>
  <si>
    <t>ACM</t>
  </si>
  <si>
    <t>Telefoonnummer: 070 - 72 22 000</t>
  </si>
  <si>
    <t>Telefaxnummer: 070 - 72 22 355</t>
  </si>
  <si>
    <t>E-mailadres: codatahelpdesk@acm.nl</t>
  </si>
  <si>
    <t>Informatieverzoek tarievenmandje transporttarieven gas 2014</t>
  </si>
  <si>
    <t>Totale Inkomsten 2014 inclusief correcties</t>
  </si>
  <si>
    <t>Omzet 2014 voor de aansluitdienst t/m 40m3/h (gehele aansluiting)</t>
  </si>
  <si>
    <t>Omzet 2014 voor de aansluitdienst vanaf 40m3/h (alleen aansluitpunt)</t>
  </si>
  <si>
    <t>Omzet tarievenvoorstel 2014</t>
  </si>
  <si>
    <t>TI Transportdienst 2013 zonder vastrecht KV en PGV, € pp 2013</t>
  </si>
  <si>
    <t>* bron: TI-berekening 2014 Gas</t>
  </si>
  <si>
    <t>TI Aansluitdienst 2013 (incl. correcties), € pp 2013</t>
  </si>
  <si>
    <t>Richtbedrag TI Aansluitdienst 2014 (incl. correcties), € pp 2014</t>
  </si>
  <si>
    <t>Is het bedrag "Totale Inkomsten 2014 inclusief correcties" in het tabblad Tarievenvoorstel ongewijzigd? Zo nee, waarom niet?</t>
  </si>
  <si>
    <t>Zijn de rekenvolumes per tariefdrager gelijk aan de door ACM ingevulde rekenvolumes?</t>
  </si>
  <si>
    <t>ACM houdt zich het recht om de tarieven ook op andere punten te toetsen dan de punten die op dit werkblad zijn opgenoemd.</t>
  </si>
  <si>
    <r>
      <t>Wijken de afzonderlijke transportdiensttarieven meer af dan</t>
    </r>
    <r>
      <rPr>
        <b/>
        <sz val="10"/>
        <color indexed="10"/>
        <rFont val="Arial"/>
        <family val="2"/>
      </rPr>
      <t xml:space="preserve"> 4 procentpun</t>
    </r>
    <r>
      <rPr>
        <sz val="10"/>
        <rFont val="Arial"/>
        <family val="2"/>
      </rPr>
      <t>t t.o.v. het tarief van vorig jaar inclusief de verwachte tariefmutaties?</t>
    </r>
  </si>
  <si>
    <r>
      <t>Wijken de afzonderlijke aansluitdiensttarieven meer af dan</t>
    </r>
    <r>
      <rPr>
        <b/>
        <sz val="10"/>
        <color indexed="10"/>
        <rFont val="Arial"/>
        <family val="2"/>
      </rPr>
      <t xml:space="preserve"> 4 procentpunt</t>
    </r>
    <r>
      <rPr>
        <sz val="10"/>
        <rFont val="Arial"/>
        <family val="2"/>
      </rPr>
      <t xml:space="preserve"> t.o.v. het tarief van vorig jaar inclusief de verwachte tariefmutaties?</t>
    </r>
  </si>
  <si>
    <t>Wijkt de verdeling van de inkomsten over de transportdienst en de aansluitdienst in het tarievenvoorstel meer dan 1 procentpunt af van de verdeling volgens de richtbedragen zoals opgenomen in de spreadsheet TI-berekeningen Gas 2014? Zo ja, waarom?</t>
  </si>
  <si>
    <t>TARIEVENVOORSTEL 2014 EN CONTROLE</t>
  </si>
  <si>
    <t>tarief</t>
  </si>
  <si>
    <t>eenheid</t>
  </si>
  <si>
    <t>Vastrecht (TOVT)</t>
  </si>
  <si>
    <t>Capaciteitsafhankelijk tarief (TAVTc)</t>
  </si>
  <si>
    <r>
      <t>EUR/jaar/m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</si>
  <si>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Capaciteitsafhankelijk tarief (TAVTc) lage druk</t>
  </si>
  <si>
    <t>Capaciteitsafhankelijk tarief (TAVTc) hoge druk</t>
  </si>
  <si>
    <t>Capaciteitsafhankelijk tarief (TAVTc) standaard</t>
  </si>
  <si>
    <t>Extra hoge druk (&gt;= 16 bar)</t>
  </si>
  <si>
    <t>Lage druk aansluitingen</t>
  </si>
  <si>
    <t>40 t/m 65 m3(n)/h</t>
  </si>
  <si>
    <t>65 t/m 100 m3(n)/h</t>
  </si>
  <si>
    <t>100 t/m 160 m3(n)/h</t>
  </si>
  <si>
    <t>160 t/m 250 m3(n)/h</t>
  </si>
  <si>
    <t>250 t/m 400 m3(n)/h</t>
  </si>
  <si>
    <t>400 t/m 650 m3(n)/h</t>
  </si>
  <si>
    <t>650 t/m 1000 m3(n)/h</t>
  </si>
  <si>
    <t>1000 t/m 1600 m3(n)/h</t>
  </si>
  <si>
    <t>1600 t/m 2500 m3(n)/h</t>
  </si>
  <si>
    <t>vanaf 2500 m3(n)/h</t>
  </si>
  <si>
    <t>Hoge druk aansluitingen</t>
  </si>
  <si>
    <t>Extra hoge druk aansluitingen</t>
  </si>
  <si>
    <t>vanaf 40 m3(n)/h</t>
  </si>
  <si>
    <t>Eenmalige Aansluitvergoeding t/m 40 m3(n)/h - aansluiting t/m 25 meter</t>
  </si>
  <si>
    <t>0 t/m 10 m3(n)/h</t>
  </si>
  <si>
    <t>10 t/m 16 m3(n)/h</t>
  </si>
  <si>
    <t>16 t/m 25 m3(n)/h</t>
  </si>
  <si>
    <t>25 t/m 40 m3(n)/h</t>
  </si>
  <si>
    <t>0 t/m 40 m3(n)/h</t>
  </si>
  <si>
    <t>Tariefmutaties</t>
  </si>
  <si>
    <t>TI Transport 2013 op basis van NG5R (€ pp 2013)</t>
  </si>
  <si>
    <t>Vastrecht Kleinverbruik (KV) en Profielgrootverbruik (PGV) (€ pp 2013)</t>
  </si>
  <si>
    <t>* vastrecht Kleinverbruik en Profielgrootverbruik zijn gelijk aan 2013.</t>
  </si>
  <si>
    <t>Richtbedrag TI Transport 2014 zonder vastrecht KV en PGV (€ pp 2014)</t>
  </si>
  <si>
    <t>* alleen vastrecht Kleinverbruik en Profielgrootverbruik blijven gelijk.</t>
  </si>
  <si>
    <t>Omzet 2014 voor de transportdienst: kleinverbruikers</t>
  </si>
  <si>
    <t>Omzet 2014 voor de transportdienst: profielgrootverbruikers</t>
  </si>
  <si>
    <t>Omzet 2014 voor de transportdienst: telemetriegrootverbruikers (&lt;16 bar)</t>
  </si>
  <si>
    <t>Omzet 2014 voor de transportdienst: extra hoge druk (≥16 bar)</t>
  </si>
  <si>
    <t>rekenvolume</t>
  </si>
  <si>
    <t>Richtbedrag TI Transport 2014, inclusief correcties (€ pp 2014)</t>
  </si>
  <si>
    <r>
      <t>* bron: rekenmodel x-factor NG5R, blad '</t>
    </r>
    <r>
      <rPr>
        <i/>
        <sz val="10"/>
        <rFont val="Arial"/>
        <family val="2"/>
      </rPr>
      <t>berekening wegingsfactoren</t>
    </r>
    <r>
      <rPr>
        <sz val="10"/>
        <rFont val="Arial"/>
        <family val="2"/>
      </rPr>
      <t>', regel 176.</t>
    </r>
  </si>
  <si>
    <t>Eenmalige Aansluitvergoeding &gt; 40 m3(n)/h (alleen aansluitpunt)</t>
  </si>
  <si>
    <t xml:space="preserve"> Meerlengtevergoeding t/m 40 m3(n)/h - per meter lengte &gt; 25 meter</t>
  </si>
  <si>
    <t>EUR, pp 2014</t>
  </si>
  <si>
    <t>Omzet aansluitdienst</t>
  </si>
  <si>
    <t>Omzet transportdienst</t>
  </si>
  <si>
    <t>* bron: TI berekening 2014 Gas</t>
  </si>
  <si>
    <t>* somproduct tarieven 2013 en rekenvolumes 2013 (berekend in x-factormodel)</t>
  </si>
  <si>
    <t>Periodieke Aansluitvergoeding aansluitingen t/m 40 m3(n)/h</t>
  </si>
  <si>
    <t>Telemetriegrootverbruik (&gt; 40 m3(n)/h; &lt; 16 bar)</t>
  </si>
  <si>
    <t>Profielgrootverbruik ( &gt;40 m3(n)/h)</t>
  </si>
  <si>
    <t>Kleinverbruik (t/m 40 m3(n)/h)</t>
  </si>
  <si>
    <t>Periodieke Aansluitvergoeding aansluitingen &gt; 40 m3(n)/h (alleen aansluitpunt)</t>
  </si>
  <si>
    <r>
      <t xml:space="preserve">Indien voor een bepaald tarief </t>
    </r>
    <r>
      <rPr>
        <b/>
        <sz val="10"/>
        <color indexed="10"/>
        <rFont val="Arial"/>
        <family val="2"/>
      </rPr>
      <t>de 4 procentpun</t>
    </r>
    <r>
      <rPr>
        <sz val="10"/>
        <rFont val="Arial"/>
        <family val="2"/>
      </rPr>
      <t>t afwijking wordt overschreden, dient voor dit tarief een kostenonderbouwing te worden aangeleverd waaruit blijkt dat de afwijking van de verwachte tariefmutatie noodzakelijk is om tot een kostengeoriënteerd tarief te komen.</t>
    </r>
  </si>
  <si>
    <t>Deze kostenonderbouwing dient gelijktijdig met de eerste versie van dit tariefvoorstel te worden aangeleverd bij de ACM.</t>
  </si>
  <si>
    <t>Is het gebruikte aantal decimalen voor vastrechttarieven, voor capaciteitstarieven en voor periodieke aansluitvergoedingen maximaal vier en voor aansluittarieven maximaal twee?</t>
  </si>
  <si>
    <t>Is het vastrecht kleinverbruik op nul decimalen afgerond gelijk aan het uniforme vastrecht van EUR 18? Zo nee, waarom niet?</t>
  </si>
  <si>
    <t>ja</t>
  </si>
  <si>
    <t>nee</t>
  </si>
  <si>
    <t>Enenxis 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</si>
</sst>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_-* #,##0.00\-;_-* &quot;-&quot;??_-;_-@_-"/>
    <numFmt numFmtId="165" formatCode="_-* #,##0.000_-;_-* #,##0.000\-;_-* &quot;-&quot;??_-;_-@_-"/>
    <numFmt numFmtId="166" formatCode="_-* #,##0_-;_-* #,##0\-;_-* &quot;-&quot;??_-;_-@_-"/>
    <numFmt numFmtId="167" formatCode="_-[$€]\ * #,##0.00_-;_-[$€]\ * #,##0.00\-;_-[$€]\ * &quot;-&quot;??_-;_-@_-"/>
    <numFmt numFmtId="168" formatCode="_ * #,##0_ ;_ * \-#,##0_ ;_ * &quot;-&quot;??_ ;_ @_ "/>
    <numFmt numFmtId="169" formatCode="_-* #,##0.0000_-;_-* #,##0.0000\-;_-* &quot;-&quot;??_-;_-@_-"/>
    <numFmt numFmtId="170" formatCode="0.0%"/>
    <numFmt numFmtId="171" formatCode="0.0000%"/>
  </numFmts>
  <fonts count="2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4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ScalaSans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24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0"/>
      <name val="Verdana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000000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thin">
        <color indexed="64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</borders>
  <cellStyleXfs count="1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21" fillId="0" borderId="0"/>
    <xf numFmtId="0" fontId="2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89">
    <xf numFmtId="0" fontId="0" fillId="0" borderId="0" xfId="0"/>
    <xf numFmtId="0" fontId="6" fillId="0" borderId="0" xfId="0" applyFont="1" applyFill="1" applyBorder="1" applyAlignment="1"/>
    <xf numFmtId="39" fontId="5" fillId="0" borderId="0" xfId="0" applyNumberFormat="1" applyFont="1" applyFill="1" applyBorder="1" applyAlignment="1"/>
    <xf numFmtId="0" fontId="4" fillId="0" borderId="0" xfId="8" applyFont="1" applyFill="1" applyProtection="1"/>
    <xf numFmtId="0" fontId="5" fillId="0" borderId="0" xfId="0" applyFont="1" applyFill="1" applyBorder="1"/>
    <xf numFmtId="0" fontId="4" fillId="0" borderId="0" xfId="8" applyFont="1" applyFill="1" applyBorder="1" applyAlignment="1" applyProtection="1"/>
    <xf numFmtId="0" fontId="5" fillId="0" borderId="0" xfId="0" applyFont="1" applyAlignment="1"/>
    <xf numFmtId="0" fontId="4" fillId="0" borderId="6" xfId="8" applyFont="1" applyFill="1" applyBorder="1" applyAlignment="1" applyProtection="1">
      <alignment horizontal="left"/>
    </xf>
    <xf numFmtId="0" fontId="4" fillId="0" borderId="0" xfId="8" applyFont="1" applyFill="1" applyBorder="1" applyAlignment="1" applyProtection="1">
      <alignment horizontal="left"/>
    </xf>
    <xf numFmtId="0" fontId="4" fillId="0" borderId="5" xfId="8" applyFont="1" applyFill="1" applyBorder="1" applyAlignment="1" applyProtection="1"/>
    <xf numFmtId="0" fontId="4" fillId="0" borderId="4" xfId="8" applyFont="1" applyFill="1" applyBorder="1" applyAlignment="1" applyProtection="1">
      <alignment horizontal="left"/>
    </xf>
    <xf numFmtId="0" fontId="4" fillId="0" borderId="4" xfId="8" applyFont="1" applyFill="1" applyBorder="1" applyAlignment="1" applyProtection="1"/>
    <xf numFmtId="0" fontId="4" fillId="0" borderId="7" xfId="8" applyFont="1" applyFill="1" applyBorder="1" applyAlignment="1" applyProtection="1"/>
    <xf numFmtId="0" fontId="4" fillId="0" borderId="8" xfId="8" applyFont="1" applyFill="1" applyBorder="1" applyProtection="1"/>
    <xf numFmtId="0" fontId="5" fillId="0" borderId="9" xfId="8" applyFont="1" applyFill="1" applyBorder="1" applyAlignment="1" applyProtection="1">
      <protection locked="0"/>
    </xf>
    <xf numFmtId="0" fontId="5" fillId="0" borderId="3" xfId="8" applyFont="1" applyFill="1" applyBorder="1" applyAlignment="1" applyProtection="1">
      <protection locked="0"/>
    </xf>
    <xf numFmtId="0" fontId="4" fillId="0" borderId="3" xfId="8" applyFont="1" applyFill="1" applyBorder="1" applyAlignment="1" applyProtection="1">
      <protection locked="0"/>
    </xf>
    <xf numFmtId="0" fontId="5" fillId="0" borderId="10" xfId="8" applyFont="1" applyFill="1" applyBorder="1" applyAlignment="1" applyProtection="1">
      <protection locked="0"/>
    </xf>
    <xf numFmtId="0" fontId="5" fillId="0" borderId="0" xfId="8" applyFont="1" applyFill="1" applyBorder="1" applyAlignment="1" applyProtection="1">
      <protection locked="0"/>
    </xf>
    <xf numFmtId="0" fontId="5" fillId="2" borderId="11" xfId="8" applyFont="1" applyFill="1" applyBorder="1" applyAlignment="1" applyProtection="1">
      <protection locked="0"/>
    </xf>
    <xf numFmtId="0" fontId="5" fillId="2" borderId="12" xfId="8" applyFont="1" applyFill="1" applyBorder="1" applyAlignment="1" applyProtection="1">
      <protection locked="0"/>
    </xf>
    <xf numFmtId="0" fontId="4" fillId="2" borderId="12" xfId="8" applyFont="1" applyFill="1" applyBorder="1" applyAlignment="1" applyProtection="1">
      <protection locked="0"/>
    </xf>
    <xf numFmtId="0" fontId="5" fillId="2" borderId="13" xfId="8" applyFont="1" applyFill="1" applyBorder="1" applyAlignment="1" applyProtection="1">
      <protection locked="0"/>
    </xf>
    <xf numFmtId="0" fontId="4" fillId="0" borderId="14" xfId="8" applyFont="1" applyFill="1" applyBorder="1" applyAlignment="1" applyProtection="1">
      <alignment horizontal="left"/>
    </xf>
    <xf numFmtId="0" fontId="5" fillId="2" borderId="16" xfId="8" applyFont="1" applyFill="1" applyBorder="1" applyAlignment="1" applyProtection="1">
      <protection locked="0"/>
    </xf>
    <xf numFmtId="0" fontId="4" fillId="2" borderId="16" xfId="8" applyFont="1" applyFill="1" applyBorder="1" applyAlignment="1" applyProtection="1">
      <protection locked="0"/>
    </xf>
    <xf numFmtId="0" fontId="5" fillId="2" borderId="17" xfId="8" applyFont="1" applyFill="1" applyBorder="1" applyAlignment="1" applyProtection="1">
      <protection locked="0"/>
    </xf>
    <xf numFmtId="0" fontId="4" fillId="0" borderId="0" xfId="8" applyFont="1" applyFill="1" applyBorder="1" applyProtection="1"/>
    <xf numFmtId="0" fontId="4" fillId="0" borderId="5" xfId="8" applyFont="1" applyFill="1" applyBorder="1" applyProtection="1"/>
    <xf numFmtId="0" fontId="4" fillId="0" borderId="6" xfId="8" applyFont="1" applyFill="1" applyBorder="1" applyProtection="1"/>
    <xf numFmtId="0" fontId="4" fillId="0" borderId="4" xfId="8" applyFont="1" applyFill="1" applyBorder="1" applyProtection="1"/>
    <xf numFmtId="0" fontId="4" fillId="0" borderId="7" xfId="8" applyFont="1" applyFill="1" applyBorder="1" applyProtection="1"/>
    <xf numFmtId="0" fontId="5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5" fillId="3" borderId="0" xfId="0" applyFont="1" applyFill="1"/>
    <xf numFmtId="0" fontId="5" fillId="3" borderId="0" xfId="0" applyFont="1" applyFill="1" applyBorder="1" applyAlignment="1">
      <alignment horizontal="left"/>
    </xf>
    <xf numFmtId="0" fontId="5" fillId="4" borderId="0" xfId="0" applyFont="1" applyFill="1"/>
    <xf numFmtId="0" fontId="5" fillId="3" borderId="0" xfId="0" applyFont="1" applyFill="1" applyAlignment="1"/>
    <xf numFmtId="0" fontId="4" fillId="4" borderId="0" xfId="8" applyFont="1" applyFill="1" applyProtection="1"/>
    <xf numFmtId="0" fontId="15" fillId="4" borderId="0" xfId="0" applyFont="1" applyFill="1"/>
    <xf numFmtId="0" fontId="6" fillId="4" borderId="0" xfId="0" applyFont="1" applyFill="1" applyBorder="1" applyAlignment="1"/>
    <xf numFmtId="0" fontId="5" fillId="4" borderId="0" xfId="0" applyFont="1" applyFill="1" applyBorder="1"/>
    <xf numFmtId="0" fontId="16" fillId="0" borderId="0" xfId="8" applyFont="1" applyFill="1" applyProtection="1"/>
    <xf numFmtId="0" fontId="5" fillId="0" borderId="0" xfId="8" applyFont="1" applyFill="1" applyProtection="1"/>
    <xf numFmtId="39" fontId="9" fillId="4" borderId="0" xfId="0" applyNumberFormat="1" applyFont="1" applyFill="1" applyBorder="1" applyAlignment="1"/>
    <xf numFmtId="39" fontId="8" fillId="4" borderId="0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19" fillId="2" borderId="25" xfId="0" applyFont="1" applyFill="1" applyBorder="1"/>
    <xf numFmtId="0" fontId="5" fillId="4" borderId="28" xfId="0" applyFont="1" applyFill="1" applyBorder="1"/>
    <xf numFmtId="0" fontId="4" fillId="4" borderId="0" xfId="0" applyFont="1" applyFill="1" applyAlignment="1">
      <alignment vertical="top" wrapText="1"/>
    </xf>
    <xf numFmtId="0" fontId="5" fillId="4" borderId="3" xfId="0" applyFont="1" applyFill="1" applyBorder="1"/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wrapText="1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wrapText="1"/>
    </xf>
    <xf numFmtId="0" fontId="15" fillId="4" borderId="23" xfId="0" applyNumberFormat="1" applyFont="1" applyFill="1" applyBorder="1" applyAlignment="1">
      <alignment horizontal="left" vertical="top" wrapText="1"/>
    </xf>
    <xf numFmtId="0" fontId="5" fillId="4" borderId="29" xfId="0" applyFont="1" applyFill="1" applyBorder="1" applyAlignment="1">
      <alignment horizontal="center" vertical="top"/>
    </xf>
    <xf numFmtId="0" fontId="5" fillId="4" borderId="20" xfId="0" applyFont="1" applyFill="1" applyBorder="1" applyAlignment="1">
      <alignment horizontal="center" vertical="top"/>
    </xf>
    <xf numFmtId="0" fontId="5" fillId="4" borderId="22" xfId="0" applyFont="1" applyFill="1" applyBorder="1" applyAlignment="1">
      <alignment horizontal="center" vertical="top"/>
    </xf>
    <xf numFmtId="0" fontId="19" fillId="4" borderId="3" xfId="0" applyFont="1" applyFill="1" applyBorder="1"/>
    <xf numFmtId="0" fontId="19" fillId="0" borderId="24" xfId="0" applyFont="1" applyFill="1" applyBorder="1"/>
    <xf numFmtId="0" fontId="5" fillId="2" borderId="3" xfId="8" applyFont="1" applyFill="1" applyBorder="1" applyAlignment="1" applyProtection="1">
      <protection locked="0"/>
    </xf>
    <xf numFmtId="0" fontId="4" fillId="2" borderId="3" xfId="8" applyFont="1" applyFill="1" applyBorder="1" applyAlignment="1" applyProtection="1">
      <protection locked="0"/>
    </xf>
    <xf numFmtId="0" fontId="5" fillId="2" borderId="10" xfId="8" applyFont="1" applyFill="1" applyBorder="1" applyAlignment="1" applyProtection="1">
      <protection locked="0"/>
    </xf>
    <xf numFmtId="14" fontId="20" fillId="2" borderId="26" xfId="8" applyNumberFormat="1" applyFont="1" applyFill="1" applyBorder="1" applyAlignment="1" applyProtection="1">
      <alignment horizontal="center" vertical="top"/>
    </xf>
    <xf numFmtId="0" fontId="4" fillId="3" borderId="26" xfId="7" applyFont="1" applyFill="1" applyBorder="1"/>
    <xf numFmtId="0" fontId="19" fillId="3" borderId="0" xfId="7" applyFont="1" applyFill="1"/>
    <xf numFmtId="0" fontId="5" fillId="2" borderId="26" xfId="7" applyFont="1" applyFill="1" applyBorder="1"/>
    <xf numFmtId="0" fontId="5" fillId="3" borderId="0" xfId="7" applyFont="1" applyFill="1" applyBorder="1"/>
    <xf numFmtId="0" fontId="5" fillId="6" borderId="26" xfId="7" applyFont="1" applyFill="1" applyBorder="1"/>
    <xf numFmtId="0" fontId="5" fillId="7" borderId="26" xfId="7" applyFont="1" applyFill="1" applyBorder="1"/>
    <xf numFmtId="0" fontId="5" fillId="5" borderId="26" xfId="7" applyFont="1" applyFill="1" applyBorder="1"/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5" xfId="0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0" fontId="4" fillId="8" borderId="0" xfId="9" applyFont="1" applyFill="1" applyBorder="1"/>
    <xf numFmtId="0" fontId="4" fillId="10" borderId="30" xfId="10" applyFont="1" applyFill="1" applyBorder="1"/>
    <xf numFmtId="0" fontId="23" fillId="10" borderId="31" xfId="9" applyFont="1" applyFill="1" applyBorder="1" applyAlignment="1">
      <alignment horizontal="center"/>
    </xf>
    <xf numFmtId="0" fontId="23" fillId="10" borderId="32" xfId="9" applyFont="1" applyFill="1" applyBorder="1" applyAlignment="1">
      <alignment horizontal="center"/>
    </xf>
    <xf numFmtId="0" fontId="4" fillId="11" borderId="30" xfId="9" applyFont="1" applyFill="1" applyBorder="1"/>
    <xf numFmtId="39" fontId="4" fillId="9" borderId="59" xfId="9" applyNumberFormat="1" applyFont="1" applyFill="1" applyBorder="1" applyAlignment="1">
      <alignment horizontal="left"/>
    </xf>
    <xf numFmtId="0" fontId="6" fillId="9" borderId="31" xfId="9" applyFont="1" applyFill="1" applyBorder="1" applyAlignment="1"/>
    <xf numFmtId="9" fontId="4" fillId="9" borderId="31" xfId="13" applyFont="1" applyFill="1" applyBorder="1" applyAlignment="1"/>
    <xf numFmtId="0" fontId="6" fillId="9" borderId="32" xfId="9" applyFont="1" applyFill="1" applyBorder="1" applyAlignment="1"/>
    <xf numFmtId="39" fontId="8" fillId="9" borderId="0" xfId="9" applyNumberFormat="1" applyFont="1" applyFill="1" applyBorder="1" applyAlignment="1">
      <alignment horizontal="center" vertical="center"/>
    </xf>
    <xf numFmtId="0" fontId="6" fillId="9" borderId="0" xfId="9" applyFont="1" applyFill="1" applyBorder="1" applyAlignment="1"/>
    <xf numFmtId="39" fontId="4" fillId="9" borderId="30" xfId="9" applyNumberFormat="1" applyFont="1" applyFill="1" applyBorder="1" applyAlignment="1">
      <alignment vertical="center"/>
    </xf>
    <xf numFmtId="39" fontId="4" fillId="9" borderId="0" xfId="9" applyNumberFormat="1" applyFont="1" applyFill="1" applyBorder="1" applyAlignment="1">
      <alignment horizontal="right" vertical="center"/>
    </xf>
    <xf numFmtId="0" fontId="6" fillId="8" borderId="0" xfId="0" applyFont="1" applyFill="1" applyBorder="1" applyAlignment="1"/>
    <xf numFmtId="39" fontId="7" fillId="8" borderId="0" xfId="0" applyNumberFormat="1" applyFont="1" applyFill="1" applyBorder="1" applyAlignment="1">
      <alignment horizontal="left" vertical="center"/>
    </xf>
    <xf numFmtId="39" fontId="7" fillId="8" borderId="0" xfId="0" applyNumberFormat="1" applyFont="1" applyFill="1" applyBorder="1" applyAlignment="1">
      <alignment horizontal="center" vertical="center"/>
    </xf>
    <xf numFmtId="39" fontId="8" fillId="8" borderId="2" xfId="0" applyNumberFormat="1" applyFont="1" applyFill="1" applyBorder="1" applyAlignment="1">
      <alignment horizontal="left" vertical="center"/>
    </xf>
    <xf numFmtId="39" fontId="9" fillId="8" borderId="0" xfId="0" applyNumberFormat="1" applyFont="1" applyFill="1" applyBorder="1" applyAlignment="1"/>
    <xf numFmtId="0" fontId="7" fillId="8" borderId="0" xfId="3" applyNumberFormat="1" applyFont="1" applyFill="1" applyBorder="1" applyAlignment="1" applyProtection="1"/>
    <xf numFmtId="37" fontId="7" fillId="8" borderId="0" xfId="5" applyNumberFormat="1" applyFont="1" applyFill="1" applyBorder="1" applyAlignment="1" applyProtection="1"/>
    <xf numFmtId="37" fontId="7" fillId="8" borderId="0" xfId="5" applyFont="1" applyFill="1" applyBorder="1" applyAlignment="1" applyProtection="1">
      <alignment horizontal="left"/>
    </xf>
    <xf numFmtId="37" fontId="5" fillId="8" borderId="0" xfId="5" applyFont="1" applyFill="1" applyBorder="1" applyAlignment="1" applyProtection="1"/>
    <xf numFmtId="37" fontId="7" fillId="8" borderId="0" xfId="5" applyFont="1" applyFill="1" applyBorder="1" applyAlignment="1" applyProtection="1"/>
    <xf numFmtId="39" fontId="5" fillId="8" borderId="0" xfId="0" applyNumberFormat="1" applyFont="1" applyFill="1" applyBorder="1" applyAlignment="1"/>
    <xf numFmtId="165" fontId="5" fillId="8" borderId="0" xfId="2" applyNumberFormat="1" applyFont="1" applyFill="1" applyBorder="1" applyAlignment="1"/>
    <xf numFmtId="0" fontId="7" fillId="8" borderId="0" xfId="3" applyNumberFormat="1" applyFont="1" applyFill="1" applyBorder="1" applyAlignment="1" applyProtection="1">
      <alignment horizontal="right"/>
    </xf>
    <xf numFmtId="0" fontId="5" fillId="8" borderId="0" xfId="0" applyFont="1" applyFill="1" applyBorder="1"/>
    <xf numFmtId="0" fontId="4" fillId="8" borderId="0" xfId="8" applyFont="1" applyFill="1" applyBorder="1" applyProtection="1"/>
    <xf numFmtId="0" fontId="17" fillId="8" borderId="6" xfId="8" applyFont="1" applyFill="1" applyBorder="1" applyAlignment="1" applyProtection="1">
      <alignment horizontal="left" vertical="top"/>
    </xf>
    <xf numFmtId="0" fontId="17" fillId="8" borderId="0" xfId="8" applyFont="1" applyFill="1" applyBorder="1" applyAlignment="1" applyProtection="1">
      <alignment horizontal="left" vertical="top"/>
    </xf>
    <xf numFmtId="0" fontId="17" fillId="8" borderId="0" xfId="8" applyFont="1" applyFill="1" applyBorder="1" applyAlignment="1" applyProtection="1">
      <alignment horizontal="centerContinuous" vertical="top"/>
    </xf>
    <xf numFmtId="0" fontId="10" fillId="8" borderId="0" xfId="8" applyFont="1" applyFill="1" applyBorder="1" applyAlignment="1" applyProtection="1">
      <alignment horizontal="centerContinuous" vertical="top"/>
    </xf>
    <xf numFmtId="0" fontId="4" fillId="8" borderId="0" xfId="8" applyFont="1" applyFill="1" applyBorder="1" applyAlignment="1" applyProtection="1"/>
    <xf numFmtId="0" fontId="4" fillId="8" borderId="5" xfId="8" applyFont="1" applyFill="1" applyBorder="1" applyAlignment="1" applyProtection="1"/>
    <xf numFmtId="22" fontId="10" fillId="8" borderId="0" xfId="8" applyNumberFormat="1" applyFont="1" applyFill="1" applyBorder="1" applyAlignment="1" applyProtection="1">
      <alignment horizontal="left" vertical="top"/>
    </xf>
    <xf numFmtId="17" fontId="10" fillId="8" borderId="6" xfId="8" quotePrefix="1" applyNumberFormat="1" applyFont="1" applyFill="1" applyBorder="1" applyAlignment="1" applyProtection="1">
      <alignment horizontal="left" vertical="top"/>
    </xf>
    <xf numFmtId="0" fontId="5" fillId="8" borderId="0" xfId="0" applyNumberFormat="1" applyFont="1" applyFill="1" applyBorder="1" applyAlignment="1"/>
    <xf numFmtId="0" fontId="17" fillId="8" borderId="0" xfId="0" applyNumberFormat="1" applyFont="1" applyFill="1" applyBorder="1" applyAlignment="1">
      <alignment horizontal="right"/>
    </xf>
    <xf numFmtId="17" fontId="10" fillId="8" borderId="14" xfId="8" quotePrefix="1" applyNumberFormat="1" applyFont="1" applyFill="1" applyBorder="1" applyAlignment="1" applyProtection="1">
      <alignment horizontal="left" vertical="top"/>
    </xf>
    <xf numFmtId="0" fontId="5" fillId="8" borderId="4" xfId="0" applyNumberFormat="1" applyFont="1" applyFill="1" applyBorder="1" applyAlignment="1"/>
    <xf numFmtId="22" fontId="10" fillId="8" borderId="4" xfId="8" applyNumberFormat="1" applyFont="1" applyFill="1" applyBorder="1" applyAlignment="1" applyProtection="1">
      <alignment horizontal="left" vertical="top"/>
    </xf>
    <xf numFmtId="0" fontId="10" fillId="8" borderId="4" xfId="8" applyFont="1" applyFill="1" applyBorder="1" applyAlignment="1" applyProtection="1">
      <alignment horizontal="centerContinuous" vertical="top"/>
    </xf>
    <xf numFmtId="0" fontId="4" fillId="8" borderId="4" xfId="8" applyFont="1" applyFill="1" applyBorder="1" applyAlignment="1" applyProtection="1"/>
    <xf numFmtId="0" fontId="4" fillId="8" borderId="7" xfId="8" applyFont="1" applyFill="1" applyBorder="1" applyAlignment="1" applyProtection="1"/>
    <xf numFmtId="0" fontId="5" fillId="8" borderId="0" xfId="8" applyFont="1" applyFill="1" applyBorder="1" applyAlignment="1" applyProtection="1">
      <protection locked="0"/>
    </xf>
    <xf numFmtId="0" fontId="4" fillId="8" borderId="0" xfId="8" applyFont="1" applyFill="1" applyProtection="1"/>
    <xf numFmtId="0" fontId="8" fillId="8" borderId="18" xfId="8" applyFont="1" applyFill="1" applyBorder="1" applyProtection="1"/>
    <xf numFmtId="0" fontId="8" fillId="8" borderId="19" xfId="8" applyFont="1" applyFill="1" applyBorder="1" applyProtection="1"/>
    <xf numFmtId="0" fontId="4" fillId="8" borderId="5" xfId="8" applyFont="1" applyFill="1" applyBorder="1" applyProtection="1"/>
    <xf numFmtId="0" fontId="11" fillId="8" borderId="6" xfId="8" applyFont="1" applyFill="1" applyBorder="1" applyProtection="1"/>
    <xf numFmtId="0" fontId="11" fillId="8" borderId="0" xfId="8" applyFont="1" applyFill="1" applyBorder="1" applyProtection="1"/>
    <xf numFmtId="0" fontId="8" fillId="8" borderId="0" xfId="8" applyFont="1" applyFill="1" applyBorder="1" applyProtection="1"/>
    <xf numFmtId="0" fontId="8" fillId="8" borderId="6" xfId="8" applyFont="1" applyFill="1" applyBorder="1" applyProtection="1"/>
    <xf numFmtId="0" fontId="8" fillId="8" borderId="14" xfId="8" applyFont="1" applyFill="1" applyBorder="1" applyProtection="1"/>
    <xf numFmtId="0" fontId="8" fillId="8" borderId="4" xfId="8" applyFont="1" applyFill="1" applyBorder="1" applyProtection="1"/>
    <xf numFmtId="0" fontId="24" fillId="8" borderId="0" xfId="0" applyFont="1" applyFill="1" applyBorder="1" applyAlignment="1"/>
    <xf numFmtId="37" fontId="7" fillId="8" borderId="0" xfId="5" applyFont="1" applyFill="1" applyBorder="1" applyAlignment="1" applyProtection="1">
      <alignment horizontal="right"/>
    </xf>
    <xf numFmtId="0" fontId="7" fillId="8" borderId="0" xfId="0" applyFont="1" applyFill="1" applyAlignment="1">
      <alignment horizontal="left"/>
    </xf>
    <xf numFmtId="37" fontId="7" fillId="8" borderId="0" xfId="5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center" vertical="center"/>
    </xf>
    <xf numFmtId="39" fontId="8" fillId="8" borderId="27" xfId="0" applyNumberFormat="1" applyFont="1" applyFill="1" applyBorder="1" applyAlignment="1">
      <alignment horizontal="left" vertical="center"/>
    </xf>
    <xf numFmtId="0" fontId="4" fillId="11" borderId="31" xfId="9" applyFont="1" applyFill="1" applyBorder="1"/>
    <xf numFmtId="0" fontId="0" fillId="0" borderId="0" xfId="0" applyFill="1" applyBorder="1"/>
    <xf numFmtId="0" fontId="0" fillId="0" borderId="0" xfId="0" applyFill="1"/>
    <xf numFmtId="0" fontId="25" fillId="8" borderId="0" xfId="9" applyFont="1" applyFill="1" applyBorder="1"/>
    <xf numFmtId="0" fontId="26" fillId="8" borderId="0" xfId="9" applyFont="1" applyFill="1" applyBorder="1"/>
    <xf numFmtId="0" fontId="4" fillId="11" borderId="32" xfId="9" applyFont="1" applyFill="1" applyBorder="1"/>
    <xf numFmtId="0" fontId="4" fillId="9" borderId="48" xfId="9" applyFont="1" applyFill="1" applyBorder="1"/>
    <xf numFmtId="0" fontId="4" fillId="9" borderId="54" xfId="9" applyFont="1" applyFill="1" applyBorder="1"/>
    <xf numFmtId="0" fontId="4" fillId="9" borderId="14" xfId="9" applyFont="1" applyFill="1" applyBorder="1"/>
    <xf numFmtId="39" fontId="4" fillId="9" borderId="71" xfId="9" applyNumberFormat="1" applyFont="1" applyFill="1" applyBorder="1" applyAlignment="1">
      <alignment horizontal="left"/>
    </xf>
    <xf numFmtId="0" fontId="4" fillId="0" borderId="30" xfId="9" applyFont="1" applyFill="1" applyBorder="1"/>
    <xf numFmtId="0" fontId="24" fillId="0" borderId="0" xfId="0" applyFont="1" applyFill="1" applyBorder="1" applyAlignment="1"/>
    <xf numFmtId="0" fontId="4" fillId="10" borderId="30" xfId="9" applyFont="1" applyFill="1" applyBorder="1" applyAlignment="1">
      <alignment horizontal="center" vertical="center"/>
    </xf>
    <xf numFmtId="0" fontId="4" fillId="10" borderId="31" xfId="9" applyFont="1" applyFill="1" applyBorder="1" applyAlignment="1">
      <alignment horizontal="center" vertical="center"/>
    </xf>
    <xf numFmtId="0" fontId="4" fillId="10" borderId="32" xfId="9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vertical="top" wrapText="1"/>
    </xf>
    <xf numFmtId="0" fontId="5" fillId="4" borderId="34" xfId="0" applyNumberFormat="1" applyFont="1" applyFill="1" applyBorder="1" applyAlignment="1">
      <alignment vertical="top" wrapText="1"/>
    </xf>
    <xf numFmtId="168" fontId="1" fillId="9" borderId="72" xfId="2" applyNumberFormat="1" applyFont="1" applyFill="1" applyBorder="1" applyAlignment="1"/>
    <xf numFmtId="0" fontId="1" fillId="0" borderId="0" xfId="9" applyFont="1" applyFill="1" applyBorder="1"/>
    <xf numFmtId="0" fontId="1" fillId="9" borderId="0" xfId="9" applyFont="1" applyFill="1" applyBorder="1"/>
    <xf numFmtId="0" fontId="1" fillId="9" borderId="0" xfId="9" applyFont="1" applyFill="1"/>
    <xf numFmtId="0" fontId="1" fillId="9" borderId="36" xfId="9" applyFont="1" applyFill="1" applyBorder="1"/>
    <xf numFmtId="168" fontId="1" fillId="9" borderId="37" xfId="2" applyNumberFormat="1" applyFont="1" applyFill="1" applyBorder="1"/>
    <xf numFmtId="169" fontId="1" fillId="12" borderId="37" xfId="2" applyNumberFormat="1" applyFont="1" applyFill="1" applyBorder="1"/>
    <xf numFmtId="0" fontId="1" fillId="9" borderId="38" xfId="9" applyFont="1" applyFill="1" applyBorder="1"/>
    <xf numFmtId="169" fontId="1" fillId="9" borderId="0" xfId="2" applyNumberFormat="1" applyFont="1" applyFill="1"/>
    <xf numFmtId="0" fontId="1" fillId="9" borderId="39" xfId="9" applyFont="1" applyFill="1" applyBorder="1"/>
    <xf numFmtId="168" fontId="1" fillId="9" borderId="40" xfId="2" applyNumberFormat="1" applyFont="1" applyFill="1" applyBorder="1"/>
    <xf numFmtId="169" fontId="1" fillId="12" borderId="40" xfId="2" applyNumberFormat="1" applyFont="1" applyFill="1" applyBorder="1"/>
    <xf numFmtId="0" fontId="1" fillId="9" borderId="41" xfId="9" applyFont="1" applyFill="1" applyBorder="1"/>
    <xf numFmtId="0" fontId="1" fillId="9" borderId="42" xfId="9" applyFont="1" applyFill="1" applyBorder="1"/>
    <xf numFmtId="168" fontId="1" fillId="9" borderId="43" xfId="2" applyNumberFormat="1" applyFont="1" applyFill="1" applyBorder="1"/>
    <xf numFmtId="169" fontId="1" fillId="12" borderId="43" xfId="2" applyNumberFormat="1" applyFont="1" applyFill="1" applyBorder="1"/>
    <xf numFmtId="0" fontId="1" fillId="9" borderId="44" xfId="9" applyFont="1" applyFill="1" applyBorder="1"/>
    <xf numFmtId="39" fontId="1" fillId="9" borderId="39" xfId="12" applyNumberFormat="1" applyFont="1" applyFill="1" applyBorder="1" applyAlignment="1" applyProtection="1"/>
    <xf numFmtId="0" fontId="1" fillId="11" borderId="31" xfId="9" applyFont="1" applyFill="1" applyBorder="1"/>
    <xf numFmtId="166" fontId="1" fillId="11" borderId="31" xfId="11" applyNumberFormat="1" applyFont="1" applyFill="1" applyBorder="1" applyAlignment="1">
      <alignment horizontal="right"/>
    </xf>
    <xf numFmtId="0" fontId="1" fillId="11" borderId="32" xfId="9" applyFont="1" applyFill="1" applyBorder="1"/>
    <xf numFmtId="0" fontId="1" fillId="9" borderId="48" xfId="9" applyFont="1" applyFill="1" applyBorder="1"/>
    <xf numFmtId="164" fontId="1" fillId="12" borderId="49" xfId="2" applyFont="1" applyFill="1" applyBorder="1"/>
    <xf numFmtId="0" fontId="1" fillId="9" borderId="50" xfId="9" applyFont="1" applyFill="1" applyBorder="1"/>
    <xf numFmtId="169" fontId="1" fillId="12" borderId="49" xfId="2" applyNumberFormat="1" applyFont="1" applyFill="1" applyBorder="1"/>
    <xf numFmtId="0" fontId="1" fillId="9" borderId="51" xfId="9" applyFont="1" applyFill="1" applyBorder="1"/>
    <xf numFmtId="164" fontId="1" fillId="12" borderId="52" xfId="2" applyFont="1" applyFill="1" applyBorder="1"/>
    <xf numFmtId="0" fontId="1" fillId="9" borderId="53" xfId="9" applyFont="1" applyFill="1" applyBorder="1"/>
    <xf numFmtId="169" fontId="1" fillId="12" borderId="52" xfId="2" applyNumberFormat="1" applyFont="1" applyFill="1" applyBorder="1"/>
    <xf numFmtId="0" fontId="1" fillId="9" borderId="54" xfId="9" applyFont="1" applyFill="1" applyBorder="1"/>
    <xf numFmtId="164" fontId="1" fillId="12" borderId="55" xfId="2" applyFont="1" applyFill="1" applyBorder="1"/>
    <xf numFmtId="0" fontId="1" fillId="9" borderId="56" xfId="9" applyFont="1" applyFill="1" applyBorder="1"/>
    <xf numFmtId="169" fontId="1" fillId="12" borderId="55" xfId="2" applyNumberFormat="1" applyFont="1" applyFill="1" applyBorder="1"/>
    <xf numFmtId="0" fontId="1" fillId="9" borderId="30" xfId="9" applyFont="1" applyFill="1" applyBorder="1"/>
    <xf numFmtId="168" fontId="1" fillId="9" borderId="46" xfId="2" applyNumberFormat="1" applyFont="1" applyFill="1" applyBorder="1"/>
    <xf numFmtId="164" fontId="1" fillId="12" borderId="46" xfId="2" applyFont="1" applyFill="1" applyBorder="1"/>
    <xf numFmtId="0" fontId="1" fillId="9" borderId="32" xfId="9" applyFont="1" applyFill="1" applyBorder="1"/>
    <xf numFmtId="169" fontId="1" fillId="12" borderId="46" xfId="2" applyNumberFormat="1" applyFont="1" applyFill="1" applyBorder="1"/>
    <xf numFmtId="164" fontId="1" fillId="12" borderId="37" xfId="2" applyFont="1" applyFill="1" applyBorder="1"/>
    <xf numFmtId="164" fontId="1" fillId="12" borderId="43" xfId="2" applyFont="1" applyFill="1" applyBorder="1"/>
    <xf numFmtId="164" fontId="1" fillId="12" borderId="40" xfId="2" applyFont="1" applyFill="1" applyBorder="1"/>
    <xf numFmtId="0" fontId="1" fillId="9" borderId="45" xfId="9" applyFont="1" applyFill="1" applyBorder="1"/>
    <xf numFmtId="0" fontId="1" fillId="9" borderId="47" xfId="9" applyFont="1" applyFill="1" applyBorder="1"/>
    <xf numFmtId="0" fontId="1" fillId="9" borderId="57" xfId="9" applyFont="1" applyFill="1" applyBorder="1"/>
    <xf numFmtId="164" fontId="1" fillId="12" borderId="31" xfId="2" applyFont="1" applyFill="1" applyBorder="1"/>
    <xf numFmtId="0" fontId="1" fillId="9" borderId="49" xfId="9" applyFont="1" applyFill="1" applyBorder="1"/>
    <xf numFmtId="0" fontId="1" fillId="9" borderId="71" xfId="9" applyFont="1" applyFill="1" applyBorder="1" applyAlignment="1"/>
    <xf numFmtId="0" fontId="1" fillId="9" borderId="52" xfId="9" applyFont="1" applyFill="1" applyBorder="1"/>
    <xf numFmtId="168" fontId="1" fillId="13" borderId="43" xfId="2" applyNumberFormat="1" applyFont="1" applyFill="1" applyBorder="1"/>
    <xf numFmtId="0" fontId="1" fillId="9" borderId="58" xfId="9" applyFont="1" applyFill="1" applyBorder="1"/>
    <xf numFmtId="0" fontId="1" fillId="9" borderId="59" xfId="9" applyFont="1" applyFill="1" applyBorder="1"/>
    <xf numFmtId="168" fontId="1" fillId="13" borderId="60" xfId="2" applyNumberFormat="1" applyFont="1" applyFill="1" applyBorder="1"/>
    <xf numFmtId="0" fontId="1" fillId="9" borderId="61" xfId="9" applyFont="1" applyFill="1" applyBorder="1"/>
    <xf numFmtId="0" fontId="1" fillId="9" borderId="55" xfId="9" applyFont="1" applyFill="1" applyBorder="1"/>
    <xf numFmtId="39" fontId="1" fillId="9" borderId="70" xfId="9" applyNumberFormat="1" applyFont="1" applyFill="1" applyBorder="1" applyAlignment="1">
      <alignment horizontal="left"/>
    </xf>
    <xf numFmtId="0" fontId="1" fillId="9" borderId="71" xfId="9" applyFont="1" applyFill="1" applyBorder="1" applyAlignment="1">
      <alignment horizontal="left"/>
    </xf>
    <xf numFmtId="0" fontId="1" fillId="9" borderId="73" xfId="9" applyFont="1" applyFill="1" applyBorder="1"/>
    <xf numFmtId="39" fontId="1" fillId="9" borderId="54" xfId="9" applyNumberFormat="1" applyFont="1" applyFill="1" applyBorder="1" applyAlignment="1">
      <alignment horizontal="left"/>
    </xf>
    <xf numFmtId="0" fontId="1" fillId="9" borderId="55" xfId="9" applyFont="1" applyFill="1" applyBorder="1" applyAlignment="1"/>
    <xf numFmtId="9" fontId="1" fillId="14" borderId="46" xfId="6" applyFont="1" applyFill="1" applyBorder="1"/>
    <xf numFmtId="0" fontId="1" fillId="8" borderId="0" xfId="9" applyFont="1" applyFill="1" applyBorder="1"/>
    <xf numFmtId="0" fontId="1" fillId="0" borderId="31" xfId="9" applyFont="1" applyFill="1" applyBorder="1"/>
    <xf numFmtId="0" fontId="1" fillId="9" borderId="31" xfId="9" applyFont="1" applyFill="1" applyBorder="1" applyAlignment="1">
      <alignment horizontal="right" vertical="center"/>
    </xf>
    <xf numFmtId="0" fontId="1" fillId="9" borderId="32" xfId="9" applyFont="1" applyFill="1" applyBorder="1" applyAlignment="1">
      <alignment horizontal="right" vertical="center"/>
    </xf>
    <xf numFmtId="39" fontId="1" fillId="9" borderId="48" xfId="9" applyNumberFormat="1" applyFont="1" applyFill="1" applyBorder="1" applyAlignment="1">
      <alignment vertical="center"/>
    </xf>
    <xf numFmtId="0" fontId="1" fillId="9" borderId="49" xfId="9" applyNumberFormat="1" applyFont="1" applyFill="1" applyBorder="1" applyAlignment="1">
      <alignment vertical="center"/>
    </xf>
    <xf numFmtId="0" fontId="1" fillId="9" borderId="19" xfId="9" applyFont="1" applyFill="1" applyBorder="1" applyAlignment="1">
      <alignment horizontal="right" vertical="center"/>
    </xf>
    <xf numFmtId="168" fontId="1" fillId="13" borderId="62" xfId="2" applyNumberFormat="1" applyFont="1" applyFill="1" applyBorder="1"/>
    <xf numFmtId="0" fontId="1" fillId="9" borderId="63" xfId="9" applyFont="1" applyFill="1" applyBorder="1"/>
    <xf numFmtId="0" fontId="1" fillId="9" borderId="49" xfId="9" applyFont="1" applyFill="1" applyBorder="1" applyAlignment="1">
      <alignment vertical="center"/>
    </xf>
    <xf numFmtId="0" fontId="1" fillId="9" borderId="50" xfId="9" applyFont="1" applyFill="1" applyBorder="1" applyAlignment="1">
      <alignment horizontal="right" vertical="center"/>
    </xf>
    <xf numFmtId="166" fontId="1" fillId="9" borderId="0" xfId="11" applyNumberFormat="1" applyFont="1" applyFill="1" applyBorder="1" applyAlignment="1" applyProtection="1">
      <alignment vertical="center"/>
    </xf>
    <xf numFmtId="39" fontId="1" fillId="9" borderId="51" xfId="9" applyNumberFormat="1" applyFont="1" applyFill="1" applyBorder="1" applyAlignment="1">
      <alignment vertical="center"/>
    </xf>
    <xf numFmtId="0" fontId="1" fillId="9" borderId="52" xfId="9" applyNumberFormat="1" applyFont="1" applyFill="1" applyBorder="1" applyAlignment="1">
      <alignment vertical="center"/>
    </xf>
    <xf numFmtId="0" fontId="1" fillId="9" borderId="52" xfId="9" applyFont="1" applyFill="1" applyBorder="1" applyAlignment="1">
      <alignment horizontal="right" vertical="center"/>
    </xf>
    <xf numFmtId="168" fontId="1" fillId="13" borderId="64" xfId="2" applyNumberFormat="1" applyFont="1" applyFill="1" applyBorder="1"/>
    <xf numFmtId="0" fontId="1" fillId="9" borderId="65" xfId="9" applyFont="1" applyFill="1" applyBorder="1"/>
    <xf numFmtId="0" fontId="1" fillId="9" borderId="52" xfId="9" applyFont="1" applyFill="1" applyBorder="1" applyAlignment="1">
      <alignment vertical="center"/>
    </xf>
    <xf numFmtId="0" fontId="1" fillId="9" borderId="53" xfId="9" applyFont="1" applyFill="1" applyBorder="1" applyAlignment="1">
      <alignment horizontal="right" vertical="center"/>
    </xf>
    <xf numFmtId="39" fontId="1" fillId="9" borderId="58" xfId="9" applyNumberFormat="1" applyFont="1" applyFill="1" applyBorder="1" applyAlignment="1">
      <alignment vertical="center"/>
    </xf>
    <xf numFmtId="0" fontId="1" fillId="9" borderId="59" xfId="9" applyNumberFormat="1" applyFont="1" applyFill="1" applyBorder="1" applyAlignment="1">
      <alignment vertical="center"/>
    </xf>
    <xf numFmtId="0" fontId="1" fillId="9" borderId="0" xfId="9" applyFont="1" applyFill="1" applyBorder="1" applyAlignment="1">
      <alignment horizontal="right" vertical="center"/>
    </xf>
    <xf numFmtId="168" fontId="1" fillId="13" borderId="74" xfId="2" applyNumberFormat="1" applyFont="1" applyFill="1" applyBorder="1"/>
    <xf numFmtId="0" fontId="1" fillId="9" borderId="75" xfId="9" applyFont="1" applyFill="1" applyBorder="1"/>
    <xf numFmtId="0" fontId="1" fillId="9" borderId="59" xfId="9" applyFont="1" applyFill="1" applyBorder="1" applyAlignment="1">
      <alignment vertical="center"/>
    </xf>
    <xf numFmtId="0" fontId="1" fillId="9" borderId="61" xfId="9" applyFont="1" applyFill="1" applyBorder="1" applyAlignment="1">
      <alignment horizontal="right" vertical="center"/>
    </xf>
    <xf numFmtId="0" fontId="1" fillId="9" borderId="31" xfId="9" applyNumberFormat="1" applyFont="1" applyFill="1" applyBorder="1" applyAlignment="1">
      <alignment vertical="center"/>
    </xf>
    <xf numFmtId="168" fontId="1" fillId="14" borderId="31" xfId="2" applyNumberFormat="1" applyFont="1" applyFill="1" applyBorder="1"/>
    <xf numFmtId="0" fontId="1" fillId="9" borderId="31" xfId="9" applyFont="1" applyFill="1" applyBorder="1" applyAlignment="1">
      <alignment vertical="center"/>
    </xf>
    <xf numFmtId="0" fontId="1" fillId="9" borderId="49" xfId="9" applyNumberFormat="1" applyFont="1" applyFill="1" applyBorder="1" applyAlignment="1">
      <alignment horizontal="right" vertical="center"/>
    </xf>
    <xf numFmtId="0" fontId="1" fillId="9" borderId="63" xfId="9" applyFont="1" applyFill="1" applyBorder="1" applyAlignment="1">
      <alignment vertical="center"/>
    </xf>
    <xf numFmtId="39" fontId="1" fillId="9" borderId="54" xfId="9" applyNumberFormat="1" applyFont="1" applyFill="1" applyBorder="1" applyAlignment="1">
      <alignment vertical="center"/>
    </xf>
    <xf numFmtId="0" fontId="1" fillId="9" borderId="55" xfId="9" applyNumberFormat="1" applyFont="1" applyFill="1" applyBorder="1" applyAlignment="1">
      <alignment vertical="center"/>
    </xf>
    <xf numFmtId="168" fontId="1" fillId="13" borderId="66" xfId="2" applyNumberFormat="1" applyFont="1" applyFill="1" applyBorder="1"/>
    <xf numFmtId="0" fontId="1" fillId="9" borderId="67" xfId="9" applyFont="1" applyFill="1" applyBorder="1" applyAlignment="1">
      <alignment vertical="center"/>
    </xf>
    <xf numFmtId="0" fontId="1" fillId="9" borderId="55" xfId="9" applyFont="1" applyFill="1" applyBorder="1" applyAlignment="1">
      <alignment vertical="center"/>
    </xf>
    <xf numFmtId="0" fontId="1" fillId="9" borderId="56" xfId="9" applyFont="1" applyFill="1" applyBorder="1" applyAlignment="1">
      <alignment horizontal="right" vertical="center"/>
    </xf>
    <xf numFmtId="168" fontId="1" fillId="14" borderId="68" xfId="2" applyNumberFormat="1" applyFont="1" applyFill="1" applyBorder="1"/>
    <xf numFmtId="0" fontId="1" fillId="9" borderId="69" xfId="9" applyFont="1" applyFill="1" applyBorder="1" applyAlignment="1">
      <alignment vertical="center"/>
    </xf>
    <xf numFmtId="166" fontId="1" fillId="9" borderId="0" xfId="11" applyNumberFormat="1" applyFont="1" applyFill="1" applyBorder="1" applyAlignment="1" applyProtection="1">
      <alignment horizontal="right" vertical="center"/>
    </xf>
    <xf numFmtId="0" fontId="1" fillId="9" borderId="0" xfId="9" applyFont="1" applyFill="1" applyBorder="1" applyAlignment="1">
      <alignment vertical="center"/>
    </xf>
    <xf numFmtId="0" fontId="1" fillId="0" borderId="0" xfId="9" applyFont="1" applyFill="1"/>
    <xf numFmtId="0" fontId="4" fillId="0" borderId="30" xfId="9" applyFont="1" applyFill="1" applyBorder="1" applyAlignment="1">
      <alignment vertical="center"/>
    </xf>
    <xf numFmtId="0" fontId="1" fillId="0" borderId="31" xfId="9" applyFont="1" applyFill="1" applyBorder="1" applyAlignment="1">
      <alignment vertical="center"/>
    </xf>
    <xf numFmtId="168" fontId="1" fillId="0" borderId="46" xfId="2" applyNumberFormat="1" applyFont="1" applyFill="1" applyBorder="1" applyAlignment="1">
      <alignment vertical="center"/>
    </xf>
    <xf numFmtId="0" fontId="1" fillId="15" borderId="0" xfId="0" applyFont="1" applyFill="1" applyAlignment="1">
      <alignment vertical="top" wrapText="1"/>
    </xf>
    <xf numFmtId="3" fontId="27" fillId="0" borderId="0" xfId="0" applyNumberFormat="1" applyFont="1"/>
    <xf numFmtId="170" fontId="1" fillId="14" borderId="37" xfId="6" applyNumberFormat="1" applyFont="1" applyFill="1" applyBorder="1"/>
    <xf numFmtId="170" fontId="1" fillId="14" borderId="40" xfId="6" applyNumberFormat="1" applyFont="1" applyFill="1" applyBorder="1"/>
    <xf numFmtId="171" fontId="1" fillId="9" borderId="49" xfId="6" applyNumberFormat="1" applyFont="1" applyFill="1" applyBorder="1"/>
    <xf numFmtId="171" fontId="1" fillId="9" borderId="55" xfId="6" applyNumberFormat="1" applyFont="1" applyFill="1" applyBorder="1"/>
    <xf numFmtId="0" fontId="1" fillId="2" borderId="25" xfId="0" applyFont="1" applyFill="1" applyBorder="1"/>
    <xf numFmtId="164" fontId="1" fillId="12" borderId="37" xfId="2" applyNumberFormat="1" applyFont="1" applyFill="1" applyBorder="1"/>
    <xf numFmtId="164" fontId="1" fillId="12" borderId="43" xfId="2" applyNumberFormat="1" applyFont="1" applyFill="1" applyBorder="1"/>
    <xf numFmtId="164" fontId="1" fillId="12" borderId="40" xfId="2" applyNumberFormat="1" applyFont="1" applyFill="1" applyBorder="1"/>
    <xf numFmtId="164" fontId="1" fillId="9" borderId="0" xfId="9" applyNumberFormat="1" applyFont="1" applyFill="1" applyBorder="1"/>
    <xf numFmtId="164" fontId="23" fillId="10" borderId="31" xfId="9" applyNumberFormat="1" applyFont="1" applyFill="1" applyBorder="1" applyAlignment="1">
      <alignment horizontal="center"/>
    </xf>
    <xf numFmtId="164" fontId="1" fillId="12" borderId="46" xfId="2" applyNumberFormat="1" applyFont="1" applyFill="1" applyBorder="1"/>
    <xf numFmtId="164" fontId="1" fillId="12" borderId="49" xfId="2" applyNumberFormat="1" applyFont="1" applyFill="1" applyBorder="1"/>
    <xf numFmtId="164" fontId="1" fillId="12" borderId="52" xfId="2" applyNumberFormat="1" applyFont="1" applyFill="1" applyBorder="1"/>
    <xf numFmtId="164" fontId="1" fillId="12" borderId="55" xfId="2" applyNumberFormat="1" applyFont="1" applyFill="1" applyBorder="1"/>
    <xf numFmtId="0" fontId="1" fillId="2" borderId="33" xfId="0" applyFont="1" applyFill="1" applyBorder="1"/>
    <xf numFmtId="0" fontId="1" fillId="2" borderId="9" xfId="8" applyFont="1" applyFill="1" applyBorder="1" applyAlignment="1" applyProtection="1">
      <protection locked="0"/>
    </xf>
    <xf numFmtId="0" fontId="1" fillId="2" borderId="11" xfId="8" applyFont="1" applyFill="1" applyBorder="1" applyAlignment="1" applyProtection="1">
      <protection locked="0"/>
    </xf>
    <xf numFmtId="0" fontId="28" fillId="2" borderId="15" xfId="14" applyFill="1" applyBorder="1" applyAlignment="1" applyProtection="1">
      <protection locked="0"/>
    </xf>
    <xf numFmtId="0" fontId="12" fillId="0" borderId="0" xfId="8" applyFont="1" applyFill="1" applyBorder="1" applyAlignment="1" applyProtection="1">
      <alignment horizontal="center" vertical="top"/>
    </xf>
    <xf numFmtId="0" fontId="5" fillId="0" borderId="0" xfId="0" applyFont="1" applyAlignment="1"/>
    <xf numFmtId="0" fontId="12" fillId="0" borderId="0" xfId="8" quotePrefix="1" applyFont="1" applyFill="1" applyBorder="1" applyAlignment="1" applyProtection="1">
      <alignment horizontal="center" vertical="top"/>
    </xf>
    <xf numFmtId="17" fontId="17" fillId="8" borderId="6" xfId="8" quotePrefix="1" applyNumberFormat="1" applyFont="1" applyFill="1" applyBorder="1" applyAlignment="1" applyProtection="1">
      <alignment horizontal="left" vertical="top"/>
    </xf>
    <xf numFmtId="0" fontId="18" fillId="0" borderId="0" xfId="0" applyNumberFormat="1" applyFont="1" applyBorder="1" applyAlignment="1"/>
    <xf numFmtId="0" fontId="4" fillId="2" borderId="0" xfId="8" applyFont="1" applyFill="1" applyAlignment="1" applyProtection="1">
      <alignment wrapText="1"/>
    </xf>
    <xf numFmtId="0" fontId="5" fillId="4" borderId="35" xfId="0" applyNumberFormat="1" applyFont="1" applyFill="1" applyBorder="1" applyAlignment="1">
      <alignment horizontal="left" vertical="top" wrapText="1"/>
    </xf>
    <xf numFmtId="0" fontId="5" fillId="4" borderId="21" xfId="0" applyNumberFormat="1" applyFont="1" applyFill="1" applyBorder="1" applyAlignment="1">
      <alignment horizontal="left" vertical="top" wrapText="1"/>
    </xf>
  </cellXfs>
  <cellStyles count="15">
    <cellStyle name="_x000d__x000a_JournalTemplate=C:\COMFO\CTALK\JOURSTD.TPL_x000d__x000a_LbStateAddress=3 3 0 251 1 89 2 311_x000d__x000a_LbStateJou" xfId="10"/>
    <cellStyle name="Euro" xfId="1"/>
    <cellStyle name="Hyperlink" xfId="14" builtinId="8"/>
    <cellStyle name="Komma" xfId="2" builtinId="3"/>
    <cellStyle name="Komma 2" xfId="11"/>
    <cellStyle name="Komma_Tarievenmandje - definitief3" xfId="3"/>
    <cellStyle name="Normal_# klanten" xfId="4"/>
    <cellStyle name="Normal_Data_2_wrm1_30" xfId="5"/>
    <cellStyle name="Procent" xfId="6" builtinId="5"/>
    <cellStyle name="Procent 2" xfId="13"/>
    <cellStyle name="Standaard" xfId="0" builtinId="0"/>
    <cellStyle name="Standaard 2" xfId="9"/>
    <cellStyle name="Standaard_20100727 Rekenmodel NE5R v1.9" xfId="7"/>
    <cellStyle name="Standaard_Handboek TSO (260202)" xfId="8"/>
    <cellStyle name="Standaard_Tarievenmand 2002" xfId="12"/>
  </cellStyles>
  <dxfs count="4">
    <dxf>
      <font>
        <condense val="0"/>
        <extend val="0"/>
        <color auto="1"/>
      </font>
      <fill>
        <patternFill patternType="solid">
          <fgColor indexed="27"/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FF"/>
      <color rgb="FFFFFF99"/>
      <color rgb="FFCCFFCC"/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delingsdata%20DREV\14%20DREV%20PROJecten\04%20Tarievenbesluiten\2013\104093%20RNB-G%202013\Proces%203%20-%20Concept%20module\Concept%20module%20tarieven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Toelichting"/>
      <sheetName val="Richtlijnen Controle Tarieven"/>
      <sheetName val="Opgave vermogenskosten PAV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1:V43"/>
  <sheetViews>
    <sheetView showGridLines="0" topLeftCell="A10" zoomScale="70" zoomScaleNormal="70" zoomScaleSheetLayoutView="40" workbookViewId="0">
      <selection activeCell="B57" sqref="B57"/>
    </sheetView>
  </sheetViews>
  <sheetFormatPr defaultRowHeight="12.75" x14ac:dyDescent="0.2"/>
  <cols>
    <col min="1" max="1" width="10.85546875" style="32" customWidth="1"/>
    <col min="2" max="2" width="61" style="32" bestFit="1" customWidth="1"/>
    <col min="3" max="17" width="10.85546875" style="32" customWidth="1"/>
    <col min="18" max="16384" width="9.140625" style="32"/>
  </cols>
  <sheetData>
    <row r="11" spans="1:22" ht="60" x14ac:dyDescent="0.2">
      <c r="A11" s="281" t="s">
        <v>10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</row>
    <row r="13" spans="1:22" ht="60" x14ac:dyDescent="0.2">
      <c r="A13" s="281" t="s">
        <v>18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</row>
    <row r="15" spans="1:22" ht="60" x14ac:dyDescent="0.2">
      <c r="A15" s="283">
        <v>2014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</row>
    <row r="16" spans="1:22" ht="32.25" customHeight="1" x14ac:dyDescent="0.2">
      <c r="C16" s="6"/>
      <c r="D16" s="6"/>
      <c r="E16" s="6"/>
      <c r="F16" s="6"/>
      <c r="G16" s="6"/>
      <c r="H16" s="6"/>
      <c r="I16" s="33"/>
    </row>
    <row r="17" spans="1:22" ht="32.25" customHeight="1" x14ac:dyDescent="0.2">
      <c r="C17" s="6"/>
      <c r="D17" s="6"/>
      <c r="E17" s="6"/>
      <c r="F17" s="6"/>
      <c r="G17" s="6"/>
      <c r="H17" s="6"/>
      <c r="I17" s="33"/>
    </row>
    <row r="18" spans="1:22" ht="32.25" customHeight="1" x14ac:dyDescent="0.2">
      <c r="C18" s="6"/>
      <c r="D18" s="6"/>
      <c r="E18" s="6"/>
      <c r="F18" s="6"/>
      <c r="G18" s="6"/>
      <c r="H18" s="6"/>
      <c r="I18" s="33"/>
    </row>
    <row r="19" spans="1:22" ht="32.25" customHeight="1" x14ac:dyDescent="0.2">
      <c r="C19" s="6"/>
      <c r="D19" s="6"/>
      <c r="E19" s="6"/>
      <c r="F19" s="6"/>
      <c r="G19" s="6"/>
      <c r="H19" s="6"/>
      <c r="I19" s="33"/>
    </row>
    <row r="20" spans="1:22" ht="15.75" customHeight="1" x14ac:dyDescent="0.2">
      <c r="C20" s="6"/>
      <c r="D20" s="6"/>
      <c r="E20" s="6"/>
      <c r="F20" s="6"/>
      <c r="G20" s="6"/>
      <c r="H20" s="6"/>
      <c r="I20" s="33"/>
    </row>
    <row r="21" spans="1:22" ht="15.75" customHeight="1" x14ac:dyDescent="0.2">
      <c r="C21" s="6"/>
      <c r="D21" s="6"/>
      <c r="E21" s="6"/>
      <c r="F21" s="6"/>
      <c r="G21" s="6"/>
      <c r="H21" s="6"/>
      <c r="I21" s="33"/>
    </row>
    <row r="22" spans="1:22" ht="15.75" customHeight="1" x14ac:dyDescent="0.2">
      <c r="C22" s="6"/>
      <c r="D22" s="6"/>
      <c r="E22" s="6"/>
      <c r="F22" s="6"/>
      <c r="G22" s="6"/>
      <c r="H22" s="6"/>
      <c r="I22" s="33"/>
    </row>
    <row r="26" spans="1:22" s="34" customFormat="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1:22" s="34" customForma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1:22" s="34" customForma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22" s="34" customForma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22" s="34" customForma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22" s="34" customForma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22" s="34" customFormat="1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1:22" s="34" customFormat="1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s="34" customFormat="1" x14ac:dyDescent="0.2">
      <c r="A34" s="35"/>
      <c r="B34" s="67" t="s">
        <v>42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x14ac:dyDescent="0.2">
      <c r="A35" s="35"/>
      <c r="B35" s="68"/>
      <c r="C35" s="35"/>
      <c r="D35" s="36"/>
      <c r="E35" s="36"/>
      <c r="F35" s="36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x14ac:dyDescent="0.2">
      <c r="A36" s="35"/>
      <c r="B36" s="69" t="s">
        <v>43</v>
      </c>
      <c r="C36" s="35"/>
      <c r="D36" s="36"/>
      <c r="E36" s="36"/>
      <c r="F36" s="36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x14ac:dyDescent="0.2">
      <c r="A37" s="35"/>
      <c r="B37" s="70"/>
      <c r="C37" s="35"/>
      <c r="D37" s="36"/>
      <c r="E37" s="36"/>
      <c r="F37" s="36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x14ac:dyDescent="0.2">
      <c r="A38" s="35"/>
      <c r="B38" s="71" t="s">
        <v>44</v>
      </c>
      <c r="C38" s="35"/>
      <c r="D38" s="36"/>
      <c r="E38" s="36"/>
      <c r="F38" s="36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x14ac:dyDescent="0.2">
      <c r="A39" s="35"/>
      <c r="B39" s="70"/>
      <c r="C39" s="35"/>
      <c r="D39" s="36"/>
      <c r="E39" s="36"/>
      <c r="F39" s="36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x14ac:dyDescent="0.2">
      <c r="A40" s="35"/>
      <c r="B40" s="72" t="s">
        <v>45</v>
      </c>
      <c r="C40" s="35"/>
      <c r="D40" s="36"/>
      <c r="E40" s="36"/>
      <c r="F40" s="36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x14ac:dyDescent="0.2">
      <c r="A41" s="35"/>
      <c r="B41" s="68"/>
      <c r="C41" s="35"/>
      <c r="D41" s="36"/>
      <c r="E41" s="36"/>
      <c r="F41" s="36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x14ac:dyDescent="0.2">
      <c r="A42" s="35"/>
      <c r="B42" s="73" t="s">
        <v>46</v>
      </c>
      <c r="C42" s="35"/>
      <c r="D42" s="36"/>
      <c r="E42" s="36"/>
      <c r="F42" s="36"/>
      <c r="G42" s="38"/>
      <c r="H42" s="38"/>
      <c r="I42" s="38"/>
      <c r="J42" s="38"/>
      <c r="K42" s="38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</row>
    <row r="43" spans="1:22" x14ac:dyDescent="0.2">
      <c r="A43" s="35"/>
      <c r="B43" s="68"/>
      <c r="C43" s="35"/>
      <c r="D43" s="35"/>
      <c r="E43" s="35"/>
      <c r="F43" s="35"/>
      <c r="G43" s="38"/>
      <c r="H43" s="38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</sheetData>
  <mergeCells count="3">
    <mergeCell ref="A11:V11"/>
    <mergeCell ref="A13:V13"/>
    <mergeCell ref="A15:V15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Header>&amp;C&amp;"Times New Roman,Standaard"&amp;12Bijlage bij module Tariefvoorstellen Gas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S62"/>
  <sheetViews>
    <sheetView showGridLines="0" zoomScaleNormal="100" zoomScaleSheetLayoutView="40" workbookViewId="0">
      <pane ySplit="1" topLeftCell="A41" activePane="bottomLeft" state="frozen"/>
      <selection activeCell="C59" sqref="C59"/>
      <selection pane="bottomLeft" activeCell="C50" sqref="C50:E51"/>
    </sheetView>
  </sheetViews>
  <sheetFormatPr defaultColWidth="10.28515625" defaultRowHeight="12.75" x14ac:dyDescent="0.2"/>
  <cols>
    <col min="1" max="1" width="7" style="4" customWidth="1"/>
    <col min="2" max="2" width="7.5703125" style="3" customWidth="1"/>
    <col min="3" max="3" width="21" style="3" customWidth="1"/>
    <col min="4" max="4" width="10.5703125" style="3" customWidth="1"/>
    <col min="5" max="5" width="9.85546875" style="3" customWidth="1"/>
    <col min="6" max="6" width="10.28515625" style="3" customWidth="1"/>
    <col min="7" max="7" width="22.5703125" style="3" customWidth="1"/>
    <col min="8" max="8" width="28" style="3" customWidth="1"/>
    <col min="9" max="9" width="14.42578125" style="3" customWidth="1"/>
    <col min="10" max="11" width="10.28515625" style="3" customWidth="1"/>
    <col min="12" max="12" width="16.5703125" style="3" customWidth="1"/>
    <col min="13" max="18" width="10.28515625" style="3" customWidth="1"/>
    <col min="19" max="19" width="7" style="39" customWidth="1"/>
    <col min="20" max="16384" width="10.28515625" style="3"/>
  </cols>
  <sheetData>
    <row r="1" spans="1:19" s="2" customFormat="1" ht="32.25" customHeight="1" x14ac:dyDescent="0.4">
      <c r="A1" s="95"/>
      <c r="B1" s="95"/>
      <c r="C1" s="96" t="s">
        <v>17</v>
      </c>
      <c r="D1" s="97"/>
      <c r="E1" s="98"/>
      <c r="F1" s="99"/>
      <c r="G1" s="99"/>
      <c r="H1" s="99"/>
      <c r="I1" s="100"/>
      <c r="J1" s="100"/>
      <c r="K1" s="101"/>
      <c r="L1" s="101"/>
      <c r="M1" s="102"/>
      <c r="N1" s="101"/>
      <c r="O1" s="101"/>
      <c r="P1" s="101"/>
      <c r="Q1" s="103"/>
      <c r="R1" s="103"/>
      <c r="S1" s="101"/>
    </row>
    <row r="2" spans="1:19" s="27" customFormat="1" ht="24" customHeight="1" x14ac:dyDescent="0.2">
      <c r="A2" s="104"/>
      <c r="S2" s="105"/>
    </row>
    <row r="3" spans="1:19" ht="23.25" x14ac:dyDescent="0.2">
      <c r="A3" s="104"/>
      <c r="C3" s="106" t="s">
        <v>59</v>
      </c>
      <c r="D3" s="107"/>
      <c r="E3" s="107"/>
      <c r="F3" s="108"/>
      <c r="G3" s="108"/>
      <c r="H3" s="109"/>
      <c r="I3" s="109"/>
      <c r="J3" s="110"/>
      <c r="K3" s="110"/>
      <c r="L3" s="110"/>
      <c r="M3" s="110"/>
      <c r="N3" s="110"/>
      <c r="O3" s="110"/>
      <c r="P3" s="110"/>
      <c r="Q3" s="111"/>
      <c r="R3" s="5"/>
      <c r="S3" s="110"/>
    </row>
    <row r="4" spans="1:19" ht="10.5" customHeight="1" x14ac:dyDescent="0.35">
      <c r="A4" s="101"/>
      <c r="C4" s="284"/>
      <c r="D4" s="285"/>
      <c r="E4" s="285"/>
      <c r="F4" s="285"/>
      <c r="G4" s="285"/>
      <c r="H4" s="112"/>
      <c r="I4" s="109"/>
      <c r="J4" s="110"/>
      <c r="K4" s="110"/>
      <c r="L4" s="110"/>
      <c r="M4" s="110"/>
      <c r="N4" s="110"/>
      <c r="O4" s="110"/>
      <c r="P4" s="110"/>
      <c r="Q4" s="111"/>
      <c r="R4" s="5"/>
      <c r="S4" s="110"/>
    </row>
    <row r="5" spans="1:19" ht="30" customHeight="1" x14ac:dyDescent="0.35">
      <c r="A5" s="101"/>
      <c r="C5" s="113"/>
      <c r="D5" s="114"/>
      <c r="E5" s="114"/>
      <c r="F5" s="114"/>
      <c r="G5" s="115" t="s">
        <v>39</v>
      </c>
      <c r="H5" s="66">
        <v>41561</v>
      </c>
      <c r="I5" s="109"/>
      <c r="J5" s="110"/>
      <c r="K5" s="110"/>
      <c r="L5" s="110"/>
      <c r="M5" s="110"/>
      <c r="N5" s="110"/>
      <c r="O5" s="110"/>
      <c r="P5" s="110"/>
      <c r="Q5" s="111"/>
      <c r="R5" s="5"/>
      <c r="S5" s="110"/>
    </row>
    <row r="6" spans="1:19" ht="10.5" customHeight="1" x14ac:dyDescent="0.2">
      <c r="A6" s="101"/>
      <c r="C6" s="116"/>
      <c r="D6" s="117"/>
      <c r="E6" s="117"/>
      <c r="F6" s="117"/>
      <c r="G6" s="117"/>
      <c r="H6" s="118"/>
      <c r="I6" s="119"/>
      <c r="J6" s="120"/>
      <c r="K6" s="120"/>
      <c r="L6" s="120"/>
      <c r="M6" s="120"/>
      <c r="N6" s="120"/>
      <c r="O6" s="120"/>
      <c r="P6" s="120"/>
      <c r="Q6" s="121"/>
      <c r="R6" s="5"/>
      <c r="S6" s="110"/>
    </row>
    <row r="7" spans="1:19" ht="15" customHeight="1" x14ac:dyDescent="0.2">
      <c r="A7" s="104"/>
      <c r="C7" s="7"/>
      <c r="D7" s="8"/>
      <c r="E7" s="8"/>
      <c r="F7" s="8"/>
      <c r="G7" s="8"/>
      <c r="H7" s="8"/>
      <c r="I7" s="8"/>
      <c r="J7" s="5"/>
      <c r="K7" s="5"/>
      <c r="L7" s="5"/>
      <c r="M7" s="5"/>
      <c r="N7" s="5"/>
      <c r="O7" s="5"/>
      <c r="P7" s="5"/>
      <c r="Q7" s="9"/>
      <c r="R7" s="5"/>
      <c r="S7" s="110"/>
    </row>
    <row r="8" spans="1:19" ht="15" customHeight="1" x14ac:dyDescent="0.2">
      <c r="A8" s="104"/>
      <c r="C8" s="7"/>
      <c r="D8" s="10"/>
      <c r="E8" s="10"/>
      <c r="F8" s="10"/>
      <c r="G8" s="10"/>
      <c r="H8" s="10"/>
      <c r="I8" s="10"/>
      <c r="J8" s="11"/>
      <c r="K8" s="11"/>
      <c r="L8" s="11"/>
      <c r="M8" s="11"/>
      <c r="N8" s="11"/>
      <c r="O8" s="11"/>
      <c r="P8" s="11"/>
      <c r="Q8" s="12"/>
      <c r="R8" s="5"/>
      <c r="S8" s="110"/>
    </row>
    <row r="9" spans="1:19" x14ac:dyDescent="0.2">
      <c r="A9" s="104"/>
      <c r="C9" s="13" t="s">
        <v>9</v>
      </c>
      <c r="D9" s="14"/>
      <c r="E9" s="15"/>
      <c r="F9" s="15"/>
      <c r="G9" s="15"/>
      <c r="H9" s="15"/>
      <c r="I9" s="15"/>
      <c r="J9" s="16"/>
      <c r="K9" s="15"/>
      <c r="L9" s="15"/>
      <c r="M9" s="15"/>
      <c r="N9" s="15"/>
      <c r="O9" s="15"/>
      <c r="P9" s="16"/>
      <c r="Q9" s="17"/>
      <c r="R9" s="18"/>
      <c r="S9" s="122"/>
    </row>
    <row r="10" spans="1:19" x14ac:dyDescent="0.2">
      <c r="A10" s="104"/>
      <c r="C10" s="7" t="s">
        <v>0</v>
      </c>
      <c r="D10" s="278" t="s">
        <v>135</v>
      </c>
      <c r="E10" s="63"/>
      <c r="F10" s="63"/>
      <c r="G10" s="63"/>
      <c r="H10" s="63"/>
      <c r="I10" s="63"/>
      <c r="J10" s="64"/>
      <c r="K10" s="63"/>
      <c r="L10" s="63"/>
      <c r="M10" s="63"/>
      <c r="N10" s="63"/>
      <c r="O10" s="63"/>
      <c r="P10" s="64"/>
      <c r="Q10" s="65"/>
      <c r="R10" s="18"/>
      <c r="S10" s="122"/>
    </row>
    <row r="11" spans="1:19" x14ac:dyDescent="0.2">
      <c r="A11" s="104"/>
      <c r="C11" s="7" t="s">
        <v>1</v>
      </c>
      <c r="D11" s="19"/>
      <c r="E11" s="20"/>
      <c r="F11" s="20"/>
      <c r="G11" s="20"/>
      <c r="H11" s="20"/>
      <c r="I11" s="20"/>
      <c r="J11" s="21"/>
      <c r="K11" s="20"/>
      <c r="L11" s="20"/>
      <c r="M11" s="20"/>
      <c r="N11" s="20"/>
      <c r="O11" s="20"/>
      <c r="P11" s="21"/>
      <c r="Q11" s="22"/>
      <c r="R11" s="18"/>
      <c r="S11" s="122"/>
    </row>
    <row r="12" spans="1:19" x14ac:dyDescent="0.2">
      <c r="A12" s="104"/>
      <c r="C12" s="7" t="s">
        <v>2</v>
      </c>
      <c r="D12" s="19"/>
      <c r="E12" s="20"/>
      <c r="F12" s="20"/>
      <c r="G12" s="20"/>
      <c r="H12" s="20"/>
      <c r="I12" s="20"/>
      <c r="J12" s="21"/>
      <c r="K12" s="20"/>
      <c r="L12" s="20"/>
      <c r="M12" s="20"/>
      <c r="N12" s="20"/>
      <c r="O12" s="20"/>
      <c r="P12" s="21"/>
      <c r="Q12" s="22"/>
      <c r="R12" s="18"/>
      <c r="S12" s="122"/>
    </row>
    <row r="13" spans="1:19" x14ac:dyDescent="0.2">
      <c r="A13" s="104"/>
      <c r="C13" s="7" t="s">
        <v>3</v>
      </c>
      <c r="D13" s="19"/>
      <c r="E13" s="20"/>
      <c r="F13" s="20"/>
      <c r="G13" s="20"/>
      <c r="H13" s="20"/>
      <c r="I13" s="20"/>
      <c r="J13" s="21"/>
      <c r="K13" s="20"/>
      <c r="L13" s="20"/>
      <c r="M13" s="20"/>
      <c r="N13" s="20"/>
      <c r="O13" s="20"/>
      <c r="P13" s="21"/>
      <c r="Q13" s="22"/>
      <c r="R13" s="18"/>
      <c r="S13" s="122"/>
    </row>
    <row r="14" spans="1:19" x14ac:dyDescent="0.2">
      <c r="A14" s="104"/>
      <c r="C14" s="7" t="s">
        <v>4</v>
      </c>
      <c r="D14" s="279"/>
      <c r="E14" s="20"/>
      <c r="F14" s="20"/>
      <c r="G14" s="20"/>
      <c r="H14" s="20"/>
      <c r="I14" s="20"/>
      <c r="J14" s="21"/>
      <c r="K14" s="20"/>
      <c r="L14" s="20"/>
      <c r="M14" s="20"/>
      <c r="N14" s="20"/>
      <c r="O14" s="20"/>
      <c r="P14" s="21"/>
      <c r="Q14" s="22"/>
      <c r="R14" s="18"/>
      <c r="S14" s="122"/>
    </row>
    <row r="15" spans="1:19" x14ac:dyDescent="0.2">
      <c r="A15" s="104"/>
      <c r="C15" s="7" t="s">
        <v>5</v>
      </c>
      <c r="D15" s="279"/>
      <c r="E15" s="20"/>
      <c r="F15" s="20"/>
      <c r="G15" s="20"/>
      <c r="H15" s="20"/>
      <c r="I15" s="20"/>
      <c r="J15" s="21"/>
      <c r="K15" s="20"/>
      <c r="L15" s="20"/>
      <c r="M15" s="20"/>
      <c r="N15" s="20"/>
      <c r="O15" s="20"/>
      <c r="P15" s="21"/>
      <c r="Q15" s="22"/>
      <c r="R15" s="18"/>
      <c r="S15" s="122"/>
    </row>
    <row r="16" spans="1:19" x14ac:dyDescent="0.2">
      <c r="A16" s="104"/>
      <c r="C16" s="23" t="s">
        <v>6</v>
      </c>
      <c r="D16" s="280"/>
      <c r="E16" s="24"/>
      <c r="F16" s="24"/>
      <c r="G16" s="24"/>
      <c r="H16" s="24"/>
      <c r="I16" s="24"/>
      <c r="J16" s="25"/>
      <c r="K16" s="24"/>
      <c r="L16" s="24"/>
      <c r="M16" s="24"/>
      <c r="N16" s="24"/>
      <c r="O16" s="24"/>
      <c r="P16" s="25"/>
      <c r="Q16" s="26"/>
      <c r="R16" s="18"/>
      <c r="S16" s="122"/>
    </row>
    <row r="17" spans="1:19" x14ac:dyDescent="0.2">
      <c r="A17" s="104"/>
      <c r="C17" s="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7"/>
      <c r="S17" s="123"/>
    </row>
    <row r="18" spans="1:19" x14ac:dyDescent="0.2">
      <c r="A18" s="104"/>
      <c r="C18" s="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8"/>
      <c r="R18" s="27"/>
      <c r="S18" s="123"/>
    </row>
    <row r="19" spans="1:19" x14ac:dyDescent="0.2">
      <c r="A19" s="104"/>
      <c r="C19" s="29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27"/>
      <c r="S19" s="123"/>
    </row>
    <row r="20" spans="1:19" x14ac:dyDescent="0.2">
      <c r="A20" s="104"/>
      <c r="C20" s="29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27"/>
      <c r="S20" s="123"/>
    </row>
    <row r="21" spans="1:19" x14ac:dyDescent="0.2">
      <c r="A21" s="104"/>
      <c r="C21" s="29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  <c r="R21" s="27"/>
      <c r="S21" s="123"/>
    </row>
    <row r="22" spans="1:19" x14ac:dyDescent="0.2">
      <c r="A22" s="104"/>
      <c r="C22" s="29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  <c r="R22" s="27"/>
      <c r="S22" s="123"/>
    </row>
    <row r="23" spans="1:19" x14ac:dyDescent="0.2">
      <c r="A23" s="104"/>
      <c r="C23" s="29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  <c r="R23" s="27"/>
      <c r="S23" s="123"/>
    </row>
    <row r="24" spans="1:19" x14ac:dyDescent="0.2">
      <c r="A24" s="104"/>
      <c r="C24" s="29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  <c r="R24" s="27"/>
      <c r="S24" s="123"/>
    </row>
    <row r="25" spans="1:19" x14ac:dyDescent="0.2">
      <c r="A25" s="104"/>
      <c r="C25" s="2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8"/>
      <c r="R25" s="27"/>
      <c r="S25" s="123"/>
    </row>
    <row r="26" spans="1:19" x14ac:dyDescent="0.2">
      <c r="A26" s="104"/>
      <c r="C26" s="29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  <c r="R26" s="27"/>
      <c r="S26" s="123"/>
    </row>
    <row r="27" spans="1:19" x14ac:dyDescent="0.2">
      <c r="A27" s="104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27"/>
      <c r="S27" s="123"/>
    </row>
    <row r="28" spans="1:19" x14ac:dyDescent="0.2">
      <c r="A28" s="104"/>
      <c r="C28" s="29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27"/>
      <c r="S28" s="123"/>
    </row>
    <row r="29" spans="1:19" x14ac:dyDescent="0.2">
      <c r="A29" s="104"/>
      <c r="C29" s="29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  <c r="R29" s="27"/>
      <c r="S29" s="123"/>
    </row>
    <row r="30" spans="1:19" x14ac:dyDescent="0.2">
      <c r="A30" s="104"/>
      <c r="C30" s="29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8"/>
      <c r="R30" s="27"/>
      <c r="S30" s="123"/>
    </row>
    <row r="31" spans="1:19" x14ac:dyDescent="0.2">
      <c r="A31" s="104"/>
      <c r="C31" s="29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27"/>
      <c r="S31" s="123"/>
    </row>
    <row r="32" spans="1:19" x14ac:dyDescent="0.2">
      <c r="A32" s="104"/>
      <c r="C32" s="29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27"/>
      <c r="S32" s="123"/>
    </row>
    <row r="33" spans="1:19" x14ac:dyDescent="0.2">
      <c r="A33" s="104"/>
      <c r="C33" s="29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27"/>
      <c r="S33" s="123"/>
    </row>
    <row r="34" spans="1:19" x14ac:dyDescent="0.2">
      <c r="A34" s="104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  <c r="R34" s="27"/>
      <c r="S34" s="123"/>
    </row>
    <row r="35" spans="1:19" x14ac:dyDescent="0.2">
      <c r="A35" s="104"/>
      <c r="C35" s="29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27"/>
      <c r="S35" s="123"/>
    </row>
    <row r="36" spans="1:19" x14ac:dyDescent="0.2">
      <c r="A36" s="104"/>
      <c r="C36" s="29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8"/>
      <c r="R36" s="27"/>
      <c r="S36" s="123"/>
    </row>
    <row r="37" spans="1:19" x14ac:dyDescent="0.2">
      <c r="A37" s="104"/>
      <c r="C37" s="29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27"/>
      <c r="S37" s="123"/>
    </row>
    <row r="38" spans="1:19" x14ac:dyDescent="0.2">
      <c r="A38" s="104"/>
      <c r="C38" s="29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8"/>
      <c r="R38" s="27"/>
      <c r="S38" s="123"/>
    </row>
    <row r="39" spans="1:19" x14ac:dyDescent="0.2">
      <c r="A39" s="104"/>
      <c r="C39" s="29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8"/>
      <c r="R39" s="27"/>
      <c r="S39" s="123"/>
    </row>
    <row r="40" spans="1:19" x14ac:dyDescent="0.2">
      <c r="A40" s="104"/>
      <c r="C40" s="29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27"/>
      <c r="S40" s="123"/>
    </row>
    <row r="41" spans="1:19" x14ac:dyDescent="0.2">
      <c r="A41" s="104"/>
      <c r="C41" s="29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27"/>
      <c r="S41" s="123"/>
    </row>
    <row r="42" spans="1:19" x14ac:dyDescent="0.2">
      <c r="A42" s="104"/>
      <c r="C42" s="29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8"/>
      <c r="R42" s="27"/>
      <c r="S42" s="123"/>
    </row>
    <row r="43" spans="1:19" x14ac:dyDescent="0.2">
      <c r="A43" s="104"/>
      <c r="C43" s="29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27"/>
      <c r="S43" s="123"/>
    </row>
    <row r="44" spans="1:19" x14ac:dyDescent="0.2">
      <c r="A44" s="104"/>
      <c r="C44" s="29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8"/>
      <c r="R44" s="27"/>
      <c r="S44" s="123"/>
    </row>
    <row r="45" spans="1:19" x14ac:dyDescent="0.2">
      <c r="A45" s="104"/>
      <c r="C45" s="29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8"/>
      <c r="R45" s="27"/>
      <c r="S45" s="123"/>
    </row>
    <row r="46" spans="1:19" x14ac:dyDescent="0.2">
      <c r="A46" s="104"/>
      <c r="C46" s="29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27"/>
      <c r="S46" s="123"/>
    </row>
    <row r="47" spans="1:19" x14ac:dyDescent="0.2">
      <c r="A47" s="104"/>
      <c r="C47" s="29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27"/>
      <c r="S47" s="123"/>
    </row>
    <row r="48" spans="1:19" x14ac:dyDescent="0.2">
      <c r="A48" s="104"/>
      <c r="C48" s="2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7"/>
      <c r="S48" s="123"/>
    </row>
    <row r="49" spans="1:19" x14ac:dyDescent="0.2">
      <c r="A49" s="104"/>
      <c r="C49" s="2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27"/>
      <c r="S49" s="123"/>
    </row>
    <row r="50" spans="1:19" x14ac:dyDescent="0.2">
      <c r="A50" s="104"/>
      <c r="C50" s="124"/>
      <c r="D50" s="125"/>
      <c r="E50" s="125"/>
      <c r="F50" s="125"/>
      <c r="G50" s="125"/>
      <c r="H50" s="125"/>
      <c r="I50" s="125"/>
      <c r="J50" s="105"/>
      <c r="K50" s="105"/>
      <c r="L50" s="105"/>
      <c r="M50" s="105"/>
      <c r="N50" s="105"/>
      <c r="O50" s="105"/>
      <c r="P50" s="105"/>
      <c r="Q50" s="126"/>
      <c r="R50" s="27"/>
      <c r="S50" s="123"/>
    </row>
    <row r="51" spans="1:19" x14ac:dyDescent="0.2">
      <c r="A51" s="104"/>
      <c r="C51" s="127"/>
      <c r="D51" s="128"/>
      <c r="E51" s="129"/>
      <c r="F51" s="129"/>
      <c r="G51" s="129"/>
      <c r="H51" s="129"/>
      <c r="I51" s="129"/>
      <c r="J51" s="105"/>
      <c r="K51" s="105"/>
      <c r="L51" s="105"/>
      <c r="M51" s="105"/>
      <c r="N51" s="105"/>
      <c r="O51" s="105"/>
      <c r="P51" s="105"/>
      <c r="Q51" s="126"/>
      <c r="R51" s="27"/>
      <c r="S51" s="123"/>
    </row>
    <row r="52" spans="1:19" x14ac:dyDescent="0.2">
      <c r="A52" s="104"/>
      <c r="C52" s="127"/>
      <c r="D52" s="128"/>
      <c r="E52" s="129"/>
      <c r="F52" s="129"/>
      <c r="G52" s="129"/>
      <c r="H52" s="129"/>
      <c r="I52" s="129"/>
      <c r="J52" s="105"/>
      <c r="K52" s="105"/>
      <c r="L52" s="105"/>
      <c r="M52" s="105"/>
      <c r="N52" s="105"/>
      <c r="O52" s="105"/>
      <c r="P52" s="105"/>
      <c r="Q52" s="126"/>
      <c r="R52" s="27"/>
      <c r="S52" s="123"/>
    </row>
    <row r="53" spans="1:19" x14ac:dyDescent="0.2">
      <c r="A53" s="104"/>
      <c r="C53" s="29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8"/>
      <c r="R53" s="27"/>
      <c r="S53" s="123"/>
    </row>
    <row r="54" spans="1:19" x14ac:dyDescent="0.2">
      <c r="A54" s="104"/>
      <c r="C54" s="130" t="s">
        <v>55</v>
      </c>
      <c r="D54" s="129"/>
      <c r="E54" s="129"/>
      <c r="F54" s="129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8"/>
      <c r="R54" s="27"/>
      <c r="S54" s="123"/>
    </row>
    <row r="55" spans="1:19" x14ac:dyDescent="0.2">
      <c r="A55" s="104"/>
      <c r="C55" s="130" t="s">
        <v>7</v>
      </c>
      <c r="D55" s="129"/>
      <c r="E55" s="129"/>
      <c r="F55" s="129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8"/>
      <c r="R55" s="27"/>
      <c r="S55" s="123"/>
    </row>
    <row r="56" spans="1:19" x14ac:dyDescent="0.2">
      <c r="A56" s="104"/>
      <c r="C56" s="130" t="s">
        <v>8</v>
      </c>
      <c r="D56" s="129"/>
      <c r="E56" s="129"/>
      <c r="F56" s="129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8"/>
      <c r="R56" s="27"/>
      <c r="S56" s="123"/>
    </row>
    <row r="57" spans="1:19" x14ac:dyDescent="0.2">
      <c r="A57" s="104"/>
      <c r="C57" s="130" t="s">
        <v>56</v>
      </c>
      <c r="D57" s="129"/>
      <c r="E57" s="129"/>
      <c r="F57" s="129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8"/>
      <c r="R57" s="27"/>
      <c r="S57" s="123"/>
    </row>
    <row r="58" spans="1:19" x14ac:dyDescent="0.2">
      <c r="A58" s="104"/>
      <c r="C58" s="130" t="s">
        <v>57</v>
      </c>
      <c r="D58" s="129"/>
      <c r="E58" s="129"/>
      <c r="F58" s="129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27"/>
      <c r="S58" s="123"/>
    </row>
    <row r="59" spans="1:19" x14ac:dyDescent="0.2">
      <c r="A59" s="104"/>
      <c r="C59" s="131" t="s">
        <v>58</v>
      </c>
      <c r="D59" s="132"/>
      <c r="E59" s="132"/>
      <c r="F59" s="132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1"/>
      <c r="R59" s="27"/>
      <c r="S59" s="123"/>
    </row>
    <row r="60" spans="1:19" x14ac:dyDescent="0.2">
      <c r="A60" s="104"/>
      <c r="S60" s="123"/>
    </row>
    <row r="61" spans="1:19" x14ac:dyDescent="0.2">
      <c r="A61" s="104"/>
      <c r="S61" s="123"/>
    </row>
    <row r="62" spans="1:19" ht="32.25" customHeight="1" x14ac:dyDescent="0.2">
      <c r="A62" s="104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05"/>
    </row>
  </sheetData>
  <mergeCells count="1">
    <mergeCell ref="C4:G4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topLeftCell="A111" zoomScale="85" zoomScaleNormal="85" zoomScaleSheetLayoutView="85" workbookViewId="0">
      <selection activeCell="F54" sqref="F54"/>
    </sheetView>
  </sheetViews>
  <sheetFormatPr defaultRowHeight="30" x14ac:dyDescent="0.4"/>
  <cols>
    <col min="1" max="1" width="3.140625" style="133" customWidth="1"/>
    <col min="2" max="2" width="3.140625" style="140" customWidth="1"/>
    <col min="3" max="3" width="52.28515625" style="159" customWidth="1"/>
    <col min="4" max="6" width="13.28515625" style="159" customWidth="1"/>
    <col min="7" max="7" width="2.85546875" style="159" customWidth="1"/>
    <col min="8" max="8" width="52.28515625" style="159" customWidth="1"/>
    <col min="9" max="11" width="13.28515625" style="159" customWidth="1"/>
    <col min="12" max="12" width="2.85546875" style="159" customWidth="1"/>
    <col min="13" max="13" width="3.140625" style="140" customWidth="1"/>
    <col min="14" max="14" width="3.140625" style="133" customWidth="1"/>
  </cols>
  <sheetData>
    <row r="1" spans="1:17" s="1" customFormat="1" ht="29.25" customHeight="1" x14ac:dyDescent="0.2">
      <c r="A1" s="91"/>
      <c r="B1" s="91"/>
      <c r="C1" s="92" t="s">
        <v>74</v>
      </c>
      <c r="D1" s="92"/>
      <c r="E1" s="93"/>
      <c r="F1" s="93"/>
      <c r="G1" s="93"/>
      <c r="H1" s="92"/>
      <c r="I1" s="92"/>
      <c r="J1" s="93"/>
      <c r="K1" s="93"/>
      <c r="L1" s="91"/>
      <c r="M1" s="91"/>
      <c r="N1" s="91"/>
      <c r="O1" s="41"/>
      <c r="P1" s="41"/>
      <c r="Q1" s="41"/>
    </row>
    <row r="2" spans="1:17" ht="15" customHeight="1" x14ac:dyDescent="0.4">
      <c r="C2" s="157"/>
      <c r="D2" s="157"/>
      <c r="E2" s="157"/>
      <c r="F2" s="157"/>
      <c r="G2" s="157"/>
      <c r="H2" s="157"/>
      <c r="I2" s="157"/>
      <c r="J2" s="157"/>
      <c r="K2" s="157"/>
      <c r="L2" s="157"/>
      <c r="O2" s="141"/>
      <c r="P2" s="141"/>
      <c r="Q2" s="141"/>
    </row>
    <row r="3" spans="1:17" x14ac:dyDescent="0.4">
      <c r="C3" s="143" t="s">
        <v>26</v>
      </c>
      <c r="D3" s="78"/>
      <c r="E3" s="78"/>
      <c r="F3" s="78"/>
      <c r="G3" s="78"/>
      <c r="H3" s="78"/>
      <c r="I3" s="78"/>
      <c r="J3" s="78"/>
      <c r="K3" s="78"/>
      <c r="L3" s="78"/>
    </row>
    <row r="4" spans="1:17" ht="15" customHeight="1" x14ac:dyDescent="0.4"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7" x14ac:dyDescent="0.4">
      <c r="C5" s="79" t="s">
        <v>127</v>
      </c>
      <c r="D5" s="80" t="s">
        <v>114</v>
      </c>
      <c r="E5" s="80" t="s">
        <v>75</v>
      </c>
      <c r="F5" s="81" t="s">
        <v>76</v>
      </c>
      <c r="G5" s="158"/>
    </row>
    <row r="6" spans="1:17" x14ac:dyDescent="0.4">
      <c r="C6" s="160" t="s">
        <v>77</v>
      </c>
      <c r="D6" s="161">
        <v>2018637.8370405796</v>
      </c>
      <c r="E6" s="162">
        <v>18</v>
      </c>
      <c r="F6" s="163" t="s">
        <v>16</v>
      </c>
      <c r="G6" s="158"/>
      <c r="H6" s="164"/>
    </row>
    <row r="7" spans="1:17" x14ac:dyDescent="0.4">
      <c r="C7" s="165" t="s">
        <v>78</v>
      </c>
      <c r="D7" s="166">
        <v>6741460.3096565902</v>
      </c>
      <c r="E7" s="167">
        <v>26.517900000000001</v>
      </c>
      <c r="F7" s="168" t="s">
        <v>79</v>
      </c>
      <c r="G7" s="158"/>
    </row>
    <row r="8" spans="1:17" ht="15" customHeight="1" x14ac:dyDescent="0.4">
      <c r="C8" s="158"/>
      <c r="D8" s="158"/>
      <c r="E8" s="158"/>
      <c r="F8" s="158"/>
      <c r="G8" s="158"/>
      <c r="H8" s="158"/>
      <c r="I8" s="158"/>
      <c r="J8" s="158"/>
      <c r="K8" s="158"/>
      <c r="L8" s="158"/>
    </row>
    <row r="9" spans="1:17" x14ac:dyDescent="0.4">
      <c r="C9" s="79" t="s">
        <v>126</v>
      </c>
      <c r="D9" s="80" t="s">
        <v>114</v>
      </c>
      <c r="E9" s="80" t="s">
        <v>75</v>
      </c>
      <c r="F9" s="81" t="s">
        <v>76</v>
      </c>
      <c r="J9" s="158"/>
      <c r="K9" s="158"/>
      <c r="L9" s="158"/>
    </row>
    <row r="10" spans="1:17" x14ac:dyDescent="0.4">
      <c r="C10" s="160" t="s">
        <v>77</v>
      </c>
      <c r="D10" s="161">
        <v>8444.5632882651498</v>
      </c>
      <c r="E10" s="162">
        <v>18</v>
      </c>
      <c r="F10" s="163" t="s">
        <v>16</v>
      </c>
      <c r="J10" s="158"/>
      <c r="K10" s="158"/>
      <c r="L10" s="158"/>
    </row>
    <row r="11" spans="1:17" x14ac:dyDescent="0.4">
      <c r="C11" s="165" t="s">
        <v>78</v>
      </c>
      <c r="D11" s="166">
        <v>646096.93713264691</v>
      </c>
      <c r="E11" s="167">
        <v>26.517900000000001</v>
      </c>
      <c r="F11" s="168" t="s">
        <v>79</v>
      </c>
      <c r="J11" s="158"/>
      <c r="K11" s="158"/>
      <c r="L11" s="158"/>
    </row>
    <row r="12" spans="1:17" ht="15" customHeight="1" x14ac:dyDescent="0.4">
      <c r="C12" s="158"/>
      <c r="D12" s="158"/>
      <c r="E12" s="158"/>
      <c r="F12" s="158"/>
      <c r="G12" s="158"/>
      <c r="H12" s="158"/>
      <c r="I12" s="158"/>
      <c r="J12" s="158"/>
      <c r="K12" s="158"/>
      <c r="L12" s="158"/>
    </row>
    <row r="13" spans="1:17" x14ac:dyDescent="0.4">
      <c r="C13" s="79" t="s">
        <v>125</v>
      </c>
      <c r="D13" s="80" t="s">
        <v>114</v>
      </c>
      <c r="E13" s="80" t="s">
        <v>75</v>
      </c>
      <c r="F13" s="81" t="s">
        <v>76</v>
      </c>
      <c r="G13" s="158"/>
    </row>
    <row r="14" spans="1:17" x14ac:dyDescent="0.4">
      <c r="C14" s="160" t="s">
        <v>77</v>
      </c>
      <c r="D14" s="161">
        <v>2318.0557286788703</v>
      </c>
      <c r="E14" s="162">
        <v>1044</v>
      </c>
      <c r="F14" s="163" t="s">
        <v>16</v>
      </c>
      <c r="G14" s="158"/>
    </row>
    <row r="15" spans="1:17" x14ac:dyDescent="0.4">
      <c r="C15" s="169" t="s">
        <v>80</v>
      </c>
      <c r="D15" s="170">
        <v>0</v>
      </c>
      <c r="E15" s="171"/>
      <c r="F15" s="172" t="s">
        <v>79</v>
      </c>
      <c r="G15" s="158"/>
    </row>
    <row r="16" spans="1:17" x14ac:dyDescent="0.4">
      <c r="C16" s="169" t="s">
        <v>81</v>
      </c>
      <c r="D16" s="170">
        <v>0</v>
      </c>
      <c r="E16" s="171"/>
      <c r="F16" s="172" t="s">
        <v>79</v>
      </c>
      <c r="G16" s="158"/>
    </row>
    <row r="17" spans="2:13" x14ac:dyDescent="0.4">
      <c r="B17"/>
      <c r="C17" s="165" t="s">
        <v>82</v>
      </c>
      <c r="D17" s="166">
        <v>746574.67327855539</v>
      </c>
      <c r="E17" s="167">
        <v>24</v>
      </c>
      <c r="F17" s="168" t="s">
        <v>79</v>
      </c>
      <c r="G17" s="158"/>
      <c r="H17" s="158"/>
      <c r="I17" s="158"/>
      <c r="J17" s="158"/>
      <c r="K17" s="158"/>
      <c r="L17" s="158"/>
      <c r="M17"/>
    </row>
    <row r="18" spans="2:13" ht="15" customHeight="1" x14ac:dyDescent="0.4">
      <c r="B1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/>
    </row>
    <row r="19" spans="2:13" x14ac:dyDescent="0.4">
      <c r="B19"/>
      <c r="C19" s="79" t="s">
        <v>83</v>
      </c>
      <c r="D19" s="80" t="s">
        <v>114</v>
      </c>
      <c r="E19" s="80" t="s">
        <v>75</v>
      </c>
      <c r="F19" s="81" t="s">
        <v>76</v>
      </c>
      <c r="J19" s="158"/>
      <c r="K19" s="158"/>
      <c r="L19" s="158"/>
      <c r="M19"/>
    </row>
    <row r="20" spans="2:13" x14ac:dyDescent="0.4">
      <c r="B20"/>
      <c r="C20" s="160" t="s">
        <v>77</v>
      </c>
      <c r="D20" s="161">
        <v>1</v>
      </c>
      <c r="E20" s="162">
        <v>1044</v>
      </c>
      <c r="F20" s="163" t="s">
        <v>16</v>
      </c>
      <c r="J20" s="158"/>
      <c r="K20" s="158"/>
      <c r="L20" s="158"/>
      <c r="M20"/>
    </row>
    <row r="21" spans="2:13" x14ac:dyDescent="0.4">
      <c r="B21"/>
      <c r="C21" s="173" t="s">
        <v>78</v>
      </c>
      <c r="D21" s="166">
        <v>60000</v>
      </c>
      <c r="E21" s="167">
        <v>13</v>
      </c>
      <c r="F21" s="168" t="s">
        <v>79</v>
      </c>
      <c r="J21" s="158"/>
      <c r="K21" s="158"/>
      <c r="L21" s="158"/>
      <c r="M21"/>
    </row>
    <row r="22" spans="2:13" ht="15" customHeight="1" x14ac:dyDescent="0.4">
      <c r="B22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/>
    </row>
    <row r="23" spans="2:13" x14ac:dyDescent="0.4">
      <c r="B23"/>
      <c r="C23" s="143" t="s">
        <v>27</v>
      </c>
      <c r="D23" s="78"/>
      <c r="E23" s="78"/>
      <c r="F23" s="78"/>
      <c r="G23" s="78"/>
      <c r="H23" s="78"/>
      <c r="I23" s="78"/>
      <c r="J23" s="78"/>
      <c r="K23" s="78"/>
      <c r="L23" s="78"/>
      <c r="M23"/>
    </row>
    <row r="24" spans="2:13" ht="15" customHeight="1" x14ac:dyDescent="0.4">
      <c r="B24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/>
    </row>
    <row r="25" spans="2:13" x14ac:dyDescent="0.4">
      <c r="B25"/>
      <c r="C25" s="82" t="s">
        <v>98</v>
      </c>
      <c r="D25" s="174"/>
      <c r="E25" s="175"/>
      <c r="F25" s="176"/>
      <c r="G25" s="158"/>
      <c r="H25" s="82" t="s">
        <v>124</v>
      </c>
      <c r="I25" s="174"/>
      <c r="J25" s="175"/>
      <c r="K25" s="176"/>
      <c r="L25" s="158"/>
      <c r="M25"/>
    </row>
    <row r="26" spans="2:13" ht="15" customHeight="1" x14ac:dyDescent="0.4">
      <c r="B26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/>
    </row>
    <row r="27" spans="2:13" x14ac:dyDescent="0.4">
      <c r="B27"/>
      <c r="C27" s="79" t="s">
        <v>84</v>
      </c>
      <c r="D27" s="80" t="s">
        <v>114</v>
      </c>
      <c r="E27" s="80" t="s">
        <v>75</v>
      </c>
      <c r="F27" s="81" t="s">
        <v>76</v>
      </c>
      <c r="G27" s="158"/>
      <c r="H27" s="79" t="s">
        <v>84</v>
      </c>
      <c r="I27" s="80" t="s">
        <v>114</v>
      </c>
      <c r="J27" s="80" t="s">
        <v>75</v>
      </c>
      <c r="K27" s="81" t="s">
        <v>76</v>
      </c>
      <c r="L27" s="158"/>
      <c r="M27"/>
    </row>
    <row r="28" spans="2:13" x14ac:dyDescent="0.4">
      <c r="B28"/>
      <c r="C28" s="177" t="s">
        <v>99</v>
      </c>
      <c r="D28" s="170">
        <v>14397.763727903106</v>
      </c>
      <c r="E28" s="178">
        <v>684</v>
      </c>
      <c r="F28" s="179" t="s">
        <v>14</v>
      </c>
      <c r="G28" s="158"/>
      <c r="H28" s="177" t="s">
        <v>99</v>
      </c>
      <c r="I28" s="170">
        <v>1977711.7453203599</v>
      </c>
      <c r="J28" s="274">
        <v>17.36</v>
      </c>
      <c r="K28" s="179" t="s">
        <v>14</v>
      </c>
      <c r="L28" s="158"/>
      <c r="M28"/>
    </row>
    <row r="29" spans="2:13" x14ac:dyDescent="0.4">
      <c r="B29"/>
      <c r="C29" s="181" t="s">
        <v>100</v>
      </c>
      <c r="D29" s="170">
        <v>166.56916048495694</v>
      </c>
      <c r="E29" s="182">
        <v>1296</v>
      </c>
      <c r="F29" s="183" t="s">
        <v>14</v>
      </c>
      <c r="G29" s="158"/>
      <c r="H29" s="181" t="s">
        <v>100</v>
      </c>
      <c r="I29" s="170">
        <v>4849.0895288625497</v>
      </c>
      <c r="J29" s="275">
        <v>29.9</v>
      </c>
      <c r="K29" s="183" t="s">
        <v>14</v>
      </c>
      <c r="L29" s="158"/>
      <c r="M29"/>
    </row>
    <row r="30" spans="2:13" x14ac:dyDescent="0.4">
      <c r="B30"/>
      <c r="C30" s="181" t="s">
        <v>101</v>
      </c>
      <c r="D30" s="170">
        <v>205.01287658678424</v>
      </c>
      <c r="E30" s="182">
        <v>1327</v>
      </c>
      <c r="F30" s="183" t="s">
        <v>14</v>
      </c>
      <c r="G30" s="158"/>
      <c r="H30" s="181" t="s">
        <v>101</v>
      </c>
      <c r="I30" s="170">
        <v>27627.476785386138</v>
      </c>
      <c r="J30" s="275">
        <v>29.9</v>
      </c>
      <c r="K30" s="183" t="s">
        <v>14</v>
      </c>
      <c r="L30" s="158"/>
      <c r="M30"/>
    </row>
    <row r="31" spans="2:13" x14ac:dyDescent="0.4">
      <c r="B31"/>
      <c r="C31" s="185" t="s">
        <v>102</v>
      </c>
      <c r="D31" s="166">
        <v>131.33434382319933</v>
      </c>
      <c r="E31" s="186">
        <v>1824</v>
      </c>
      <c r="F31" s="187" t="s">
        <v>14</v>
      </c>
      <c r="G31" s="158"/>
      <c r="H31" s="185" t="s">
        <v>102</v>
      </c>
      <c r="I31" s="166">
        <v>8602.3974507738694</v>
      </c>
      <c r="J31" s="276">
        <v>37.4</v>
      </c>
      <c r="K31" s="187" t="s">
        <v>14</v>
      </c>
      <c r="L31" s="158"/>
      <c r="M31"/>
    </row>
    <row r="32" spans="2:13" ht="15" customHeight="1" x14ac:dyDescent="0.4">
      <c r="B32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/>
    </row>
    <row r="33" spans="2:13" x14ac:dyDescent="0.4">
      <c r="B33"/>
      <c r="C33" s="79" t="s">
        <v>95</v>
      </c>
      <c r="D33" s="80" t="s">
        <v>114</v>
      </c>
      <c r="E33" s="80" t="s">
        <v>75</v>
      </c>
      <c r="F33" s="81" t="s">
        <v>76</v>
      </c>
      <c r="G33" s="158"/>
      <c r="H33" s="79" t="s">
        <v>95</v>
      </c>
      <c r="I33" s="80" t="s">
        <v>114</v>
      </c>
      <c r="J33" s="80" t="s">
        <v>75</v>
      </c>
      <c r="K33" s="81" t="s">
        <v>76</v>
      </c>
      <c r="L33" s="158"/>
      <c r="M33"/>
    </row>
    <row r="34" spans="2:13" x14ac:dyDescent="0.4">
      <c r="B34"/>
      <c r="C34" s="177" t="s">
        <v>99</v>
      </c>
      <c r="D34" s="170">
        <v>0</v>
      </c>
      <c r="E34" s="178"/>
      <c r="F34" s="179" t="s">
        <v>14</v>
      </c>
      <c r="G34" s="158"/>
      <c r="H34" s="177" t="s">
        <v>99</v>
      </c>
      <c r="I34" s="170">
        <v>0</v>
      </c>
      <c r="J34" s="180"/>
      <c r="K34" s="179" t="s">
        <v>14</v>
      </c>
      <c r="L34" s="158"/>
      <c r="M34"/>
    </row>
    <row r="35" spans="2:13" x14ac:dyDescent="0.4">
      <c r="B35"/>
      <c r="C35" s="181" t="s">
        <v>100</v>
      </c>
      <c r="D35" s="170">
        <v>0</v>
      </c>
      <c r="E35" s="182"/>
      <c r="F35" s="183" t="s">
        <v>14</v>
      </c>
      <c r="G35" s="158"/>
      <c r="H35" s="181" t="s">
        <v>100</v>
      </c>
      <c r="I35" s="170">
        <v>0</v>
      </c>
      <c r="J35" s="184"/>
      <c r="K35" s="183" t="s">
        <v>14</v>
      </c>
      <c r="L35" s="158"/>
      <c r="M35"/>
    </row>
    <row r="36" spans="2:13" x14ac:dyDescent="0.4">
      <c r="B36"/>
      <c r="C36" s="181" t="s">
        <v>101</v>
      </c>
      <c r="D36" s="170">
        <v>0</v>
      </c>
      <c r="E36" s="182"/>
      <c r="F36" s="183" t="s">
        <v>14</v>
      </c>
      <c r="G36" s="158"/>
      <c r="H36" s="181" t="s">
        <v>101</v>
      </c>
      <c r="I36" s="170">
        <v>0</v>
      </c>
      <c r="J36" s="184"/>
      <c r="K36" s="183" t="s">
        <v>14</v>
      </c>
      <c r="L36" s="158"/>
      <c r="M36"/>
    </row>
    <row r="37" spans="2:13" x14ac:dyDescent="0.4">
      <c r="B37"/>
      <c r="C37" s="185" t="s">
        <v>102</v>
      </c>
      <c r="D37" s="166">
        <v>0</v>
      </c>
      <c r="E37" s="186"/>
      <c r="F37" s="187" t="s">
        <v>14</v>
      </c>
      <c r="G37" s="158"/>
      <c r="H37" s="185" t="s">
        <v>102</v>
      </c>
      <c r="I37" s="166">
        <v>0</v>
      </c>
      <c r="J37" s="188"/>
      <c r="K37" s="187" t="s">
        <v>14</v>
      </c>
      <c r="L37" s="158"/>
      <c r="M37"/>
    </row>
    <row r="38" spans="2:13" ht="15" customHeight="1" x14ac:dyDescent="0.4">
      <c r="B3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/>
    </row>
    <row r="39" spans="2:13" x14ac:dyDescent="0.4">
      <c r="B39"/>
      <c r="C39" s="79" t="s">
        <v>96</v>
      </c>
      <c r="D39" s="80" t="s">
        <v>114</v>
      </c>
      <c r="E39" s="80" t="s">
        <v>75</v>
      </c>
      <c r="F39" s="81" t="s">
        <v>76</v>
      </c>
      <c r="G39" s="158"/>
      <c r="H39" s="79" t="s">
        <v>96</v>
      </c>
      <c r="I39" s="80" t="s">
        <v>114</v>
      </c>
      <c r="J39" s="80" t="s">
        <v>75</v>
      </c>
      <c r="K39" s="81" t="s">
        <v>76</v>
      </c>
      <c r="L39" s="158"/>
      <c r="M39"/>
    </row>
    <row r="40" spans="2:13" x14ac:dyDescent="0.4">
      <c r="B40"/>
      <c r="C40" s="189" t="s">
        <v>103</v>
      </c>
      <c r="D40" s="190">
        <v>0</v>
      </c>
      <c r="E40" s="191"/>
      <c r="F40" s="192" t="s">
        <v>14</v>
      </c>
      <c r="G40" s="158"/>
      <c r="H40" s="189" t="s">
        <v>103</v>
      </c>
      <c r="I40" s="190">
        <v>0</v>
      </c>
      <c r="J40" s="193"/>
      <c r="K40" s="192" t="s">
        <v>14</v>
      </c>
      <c r="L40" s="158"/>
      <c r="M40"/>
    </row>
    <row r="41" spans="2:13" ht="15" customHeight="1" x14ac:dyDescent="0.4">
      <c r="B41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/>
    </row>
    <row r="42" spans="2:13" x14ac:dyDescent="0.4">
      <c r="B42"/>
      <c r="C42" s="82" t="s">
        <v>117</v>
      </c>
      <c r="D42" s="174"/>
      <c r="E42" s="175"/>
      <c r="F42" s="176"/>
      <c r="G42" s="158"/>
      <c r="H42" s="82" t="s">
        <v>128</v>
      </c>
      <c r="I42" s="174"/>
      <c r="J42" s="175"/>
      <c r="K42" s="176"/>
      <c r="L42" s="158"/>
      <c r="M42"/>
    </row>
    <row r="43" spans="2:13" ht="15" customHeight="1" x14ac:dyDescent="0.4">
      <c r="B43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/>
    </row>
    <row r="44" spans="2:13" x14ac:dyDescent="0.4">
      <c r="B44"/>
      <c r="C44" s="79" t="s">
        <v>84</v>
      </c>
      <c r="D44" s="80" t="s">
        <v>114</v>
      </c>
      <c r="E44" s="80" t="s">
        <v>75</v>
      </c>
      <c r="F44" s="81" t="s">
        <v>76</v>
      </c>
      <c r="G44" s="158"/>
      <c r="H44" s="79" t="s">
        <v>84</v>
      </c>
      <c r="I44" s="80" t="s">
        <v>114</v>
      </c>
      <c r="J44" s="80" t="s">
        <v>75</v>
      </c>
      <c r="K44" s="81" t="s">
        <v>76</v>
      </c>
      <c r="L44" s="158"/>
      <c r="M44"/>
    </row>
    <row r="45" spans="2:13" x14ac:dyDescent="0.4">
      <c r="B45"/>
      <c r="C45" s="160" t="s">
        <v>85</v>
      </c>
      <c r="D45" s="161">
        <v>44.138016722990187</v>
      </c>
      <c r="E45" s="194">
        <v>1171</v>
      </c>
      <c r="F45" s="163" t="s">
        <v>14</v>
      </c>
      <c r="G45" s="158"/>
      <c r="H45" s="160" t="s">
        <v>85</v>
      </c>
      <c r="I45" s="161">
        <v>2718.1035215193433</v>
      </c>
      <c r="J45" s="268">
        <v>45.4</v>
      </c>
      <c r="K45" s="163" t="s">
        <v>14</v>
      </c>
      <c r="L45" s="158"/>
      <c r="M45"/>
    </row>
    <row r="46" spans="2:13" x14ac:dyDescent="0.4">
      <c r="B46"/>
      <c r="C46" s="169" t="s">
        <v>86</v>
      </c>
      <c r="D46" s="170">
        <v>60.598659754342741</v>
      </c>
      <c r="E46" s="195">
        <v>1171</v>
      </c>
      <c r="F46" s="172" t="s">
        <v>14</v>
      </c>
      <c r="G46" s="158"/>
      <c r="H46" s="169" t="s">
        <v>86</v>
      </c>
      <c r="I46" s="170">
        <v>3347.6866336168182</v>
      </c>
      <c r="J46" s="269">
        <v>45.4</v>
      </c>
      <c r="K46" s="172" t="s">
        <v>14</v>
      </c>
      <c r="L46" s="158"/>
      <c r="M46"/>
    </row>
    <row r="47" spans="2:13" x14ac:dyDescent="0.4">
      <c r="B47"/>
      <c r="C47" s="169" t="s">
        <v>87</v>
      </c>
      <c r="D47" s="170">
        <v>26.961346216325563</v>
      </c>
      <c r="E47" s="195">
        <v>2559</v>
      </c>
      <c r="F47" s="172" t="s">
        <v>14</v>
      </c>
      <c r="G47" s="158"/>
      <c r="H47" s="169" t="s">
        <v>87</v>
      </c>
      <c r="I47" s="170">
        <v>1673.718934988404</v>
      </c>
      <c r="J47" s="269">
        <v>99.9</v>
      </c>
      <c r="K47" s="172" t="s">
        <v>14</v>
      </c>
      <c r="L47" s="158"/>
      <c r="M47"/>
    </row>
    <row r="48" spans="2:13" x14ac:dyDescent="0.4">
      <c r="B48"/>
      <c r="C48" s="169" t="s">
        <v>88</v>
      </c>
      <c r="D48" s="170">
        <v>12.964271572473523</v>
      </c>
      <c r="E48" s="195">
        <v>2559</v>
      </c>
      <c r="F48" s="172" t="s">
        <v>14</v>
      </c>
      <c r="G48" s="158"/>
      <c r="H48" s="169" t="s">
        <v>88</v>
      </c>
      <c r="I48" s="170">
        <v>851.61106987371329</v>
      </c>
      <c r="J48" s="269">
        <v>99.9</v>
      </c>
      <c r="K48" s="172" t="s">
        <v>14</v>
      </c>
      <c r="L48" s="158"/>
      <c r="M48"/>
    </row>
    <row r="49" spans="2:13" x14ac:dyDescent="0.4">
      <c r="B49"/>
      <c r="C49" s="169" t="s">
        <v>89</v>
      </c>
      <c r="D49" s="170">
        <v>6.013114880028958</v>
      </c>
      <c r="E49" s="195">
        <v>2559</v>
      </c>
      <c r="F49" s="172" t="s">
        <v>14</v>
      </c>
      <c r="G49" s="158"/>
      <c r="H49" s="169" t="s">
        <v>89</v>
      </c>
      <c r="I49" s="170">
        <v>679.24862959107213</v>
      </c>
      <c r="J49" s="269">
        <v>99.9</v>
      </c>
      <c r="K49" s="172" t="s">
        <v>14</v>
      </c>
      <c r="L49" s="158"/>
      <c r="M49"/>
    </row>
    <row r="50" spans="2:13" x14ac:dyDescent="0.4">
      <c r="B50"/>
      <c r="C50" s="169" t="s">
        <v>90</v>
      </c>
      <c r="D50" s="170">
        <v>0.66666666666666663</v>
      </c>
      <c r="E50" s="195">
        <v>2559</v>
      </c>
      <c r="F50" s="172" t="s">
        <v>14</v>
      </c>
      <c r="G50" s="158"/>
      <c r="H50" s="169" t="s">
        <v>90</v>
      </c>
      <c r="I50" s="170">
        <v>282.71042648101064</v>
      </c>
      <c r="J50" s="269">
        <v>99.9</v>
      </c>
      <c r="K50" s="172" t="s">
        <v>14</v>
      </c>
      <c r="L50" s="158"/>
      <c r="M50"/>
    </row>
    <row r="51" spans="2:13" x14ac:dyDescent="0.4">
      <c r="B51"/>
      <c r="C51" s="169" t="s">
        <v>91</v>
      </c>
      <c r="D51" s="170">
        <v>0</v>
      </c>
      <c r="E51" s="195">
        <v>2559</v>
      </c>
      <c r="F51" s="172" t="s">
        <v>14</v>
      </c>
      <c r="G51" s="158"/>
      <c r="H51" s="169" t="s">
        <v>91</v>
      </c>
      <c r="I51" s="170">
        <v>156.29552775577582</v>
      </c>
      <c r="J51" s="269">
        <v>99.9</v>
      </c>
      <c r="K51" s="172" t="s">
        <v>14</v>
      </c>
      <c r="L51" s="158"/>
      <c r="M51"/>
    </row>
    <row r="52" spans="2:13" x14ac:dyDescent="0.4">
      <c r="B52"/>
      <c r="C52" s="169" t="s">
        <v>92</v>
      </c>
      <c r="D52" s="170">
        <v>1.3333333333333333</v>
      </c>
      <c r="E52" s="195">
        <v>2559</v>
      </c>
      <c r="F52" s="172" t="s">
        <v>14</v>
      </c>
      <c r="G52" s="158"/>
      <c r="H52" s="169" t="s">
        <v>92</v>
      </c>
      <c r="I52" s="170">
        <v>54.666666978379588</v>
      </c>
      <c r="J52" s="269">
        <v>99.9</v>
      </c>
      <c r="K52" s="172" t="s">
        <v>14</v>
      </c>
      <c r="L52" s="158"/>
      <c r="M52"/>
    </row>
    <row r="53" spans="2:13" x14ac:dyDescent="0.4">
      <c r="B53"/>
      <c r="C53" s="169" t="s">
        <v>93</v>
      </c>
      <c r="D53" s="170">
        <v>0</v>
      </c>
      <c r="E53" s="195">
        <v>2559</v>
      </c>
      <c r="F53" s="172" t="s">
        <v>14</v>
      </c>
      <c r="G53" s="158"/>
      <c r="H53" s="169" t="s">
        <v>93</v>
      </c>
      <c r="I53" s="170">
        <v>18</v>
      </c>
      <c r="J53" s="269">
        <v>99.9</v>
      </c>
      <c r="K53" s="172" t="s">
        <v>14</v>
      </c>
      <c r="L53" s="158"/>
      <c r="M53"/>
    </row>
    <row r="54" spans="2:13" x14ac:dyDescent="0.4">
      <c r="B54"/>
      <c r="C54" s="165" t="s">
        <v>94</v>
      </c>
      <c r="D54" s="166">
        <v>0.33333333333333331</v>
      </c>
      <c r="E54" s="196">
        <v>2559</v>
      </c>
      <c r="F54" s="168" t="s">
        <v>14</v>
      </c>
      <c r="G54" s="158"/>
      <c r="H54" s="165" t="s">
        <v>94</v>
      </c>
      <c r="I54" s="166">
        <v>15</v>
      </c>
      <c r="J54" s="270">
        <v>99.9</v>
      </c>
      <c r="K54" s="168" t="s">
        <v>14</v>
      </c>
      <c r="L54" s="158"/>
      <c r="M54"/>
    </row>
    <row r="55" spans="2:13" ht="15" customHeight="1" x14ac:dyDescent="0.4">
      <c r="B55"/>
      <c r="C55" s="158"/>
      <c r="D55" s="158"/>
      <c r="E55" s="158"/>
      <c r="F55" s="158"/>
      <c r="G55" s="158"/>
      <c r="H55" s="158"/>
      <c r="I55" s="158"/>
      <c r="J55" s="271"/>
      <c r="K55" s="158"/>
      <c r="L55" s="158"/>
      <c r="M55"/>
    </row>
    <row r="56" spans="2:13" x14ac:dyDescent="0.4">
      <c r="B56"/>
      <c r="C56" s="79" t="s">
        <v>95</v>
      </c>
      <c r="D56" s="80" t="s">
        <v>114</v>
      </c>
      <c r="E56" s="80" t="s">
        <v>75</v>
      </c>
      <c r="F56" s="81" t="s">
        <v>76</v>
      </c>
      <c r="G56" s="158"/>
      <c r="H56" s="79" t="s">
        <v>95</v>
      </c>
      <c r="I56" s="80" t="s">
        <v>114</v>
      </c>
      <c r="J56" s="272" t="s">
        <v>75</v>
      </c>
      <c r="K56" s="81" t="s">
        <v>76</v>
      </c>
      <c r="L56" s="158"/>
      <c r="M56"/>
    </row>
    <row r="57" spans="2:13" x14ac:dyDescent="0.4">
      <c r="B57"/>
      <c r="C57" s="160" t="s">
        <v>85</v>
      </c>
      <c r="D57" s="161">
        <v>2.3333333333333335</v>
      </c>
      <c r="E57" s="194">
        <v>1171</v>
      </c>
      <c r="F57" s="163" t="s">
        <v>14</v>
      </c>
      <c r="G57" s="158"/>
      <c r="H57" s="160" t="s">
        <v>85</v>
      </c>
      <c r="I57" s="161">
        <v>31.887277238196749</v>
      </c>
      <c r="J57" s="268">
        <v>45.4</v>
      </c>
      <c r="K57" s="163" t="s">
        <v>14</v>
      </c>
      <c r="L57" s="158"/>
      <c r="M57"/>
    </row>
    <row r="58" spans="2:13" x14ac:dyDescent="0.4">
      <c r="B58"/>
      <c r="C58" s="169" t="s">
        <v>86</v>
      </c>
      <c r="D58" s="170">
        <v>8.6666666666666661</v>
      </c>
      <c r="E58" s="195">
        <v>1171</v>
      </c>
      <c r="F58" s="172" t="s">
        <v>14</v>
      </c>
      <c r="G58" s="158"/>
      <c r="H58" s="169" t="s">
        <v>86</v>
      </c>
      <c r="I58" s="170">
        <v>105.96713563754302</v>
      </c>
      <c r="J58" s="269">
        <v>45.4</v>
      </c>
      <c r="K58" s="172" t="s">
        <v>14</v>
      </c>
      <c r="L58" s="158"/>
      <c r="M58"/>
    </row>
    <row r="59" spans="2:13" x14ac:dyDescent="0.4">
      <c r="B59"/>
      <c r="C59" s="169" t="s">
        <v>87</v>
      </c>
      <c r="D59" s="170">
        <v>6.333333333333333</v>
      </c>
      <c r="E59" s="195">
        <v>2559</v>
      </c>
      <c r="F59" s="172" t="s">
        <v>14</v>
      </c>
      <c r="G59" s="158"/>
      <c r="H59" s="169" t="s">
        <v>87</v>
      </c>
      <c r="I59" s="170">
        <v>129.78635115102438</v>
      </c>
      <c r="J59" s="269">
        <v>99.9</v>
      </c>
      <c r="K59" s="172" t="s">
        <v>14</v>
      </c>
      <c r="L59" s="158"/>
      <c r="M59"/>
    </row>
    <row r="60" spans="2:13" x14ac:dyDescent="0.4">
      <c r="B60"/>
      <c r="C60" s="169" t="s">
        <v>88</v>
      </c>
      <c r="D60" s="170">
        <v>3.5126763367463028</v>
      </c>
      <c r="E60" s="195">
        <v>2559</v>
      </c>
      <c r="F60" s="172" t="s">
        <v>14</v>
      </c>
      <c r="G60" s="158"/>
      <c r="H60" s="169" t="s">
        <v>88</v>
      </c>
      <c r="I60" s="170">
        <v>181.65440739045823</v>
      </c>
      <c r="J60" s="269">
        <v>99.9</v>
      </c>
      <c r="K60" s="172" t="s">
        <v>14</v>
      </c>
      <c r="L60" s="158"/>
      <c r="M60"/>
    </row>
    <row r="61" spans="2:13" x14ac:dyDescent="0.4">
      <c r="B61"/>
      <c r="C61" s="169" t="s">
        <v>89</v>
      </c>
      <c r="D61" s="170">
        <v>3.6666666666666665</v>
      </c>
      <c r="E61" s="195">
        <v>2559</v>
      </c>
      <c r="F61" s="172" t="s">
        <v>14</v>
      </c>
      <c r="G61" s="158"/>
      <c r="H61" s="169" t="s">
        <v>89</v>
      </c>
      <c r="I61" s="170">
        <v>214.46506973195423</v>
      </c>
      <c r="J61" s="269">
        <v>99.9</v>
      </c>
      <c r="K61" s="172" t="s">
        <v>14</v>
      </c>
      <c r="L61" s="158"/>
      <c r="M61"/>
    </row>
    <row r="62" spans="2:13" x14ac:dyDescent="0.4">
      <c r="B62"/>
      <c r="C62" s="169" t="s">
        <v>90</v>
      </c>
      <c r="D62" s="170">
        <v>2.7153988478812732</v>
      </c>
      <c r="E62" s="195">
        <v>2559</v>
      </c>
      <c r="F62" s="172" t="s">
        <v>14</v>
      </c>
      <c r="G62" s="158"/>
      <c r="H62" s="169" t="s">
        <v>90</v>
      </c>
      <c r="I62" s="170">
        <v>114.85985812015377</v>
      </c>
      <c r="J62" s="269">
        <v>99.9</v>
      </c>
      <c r="K62" s="172" t="s">
        <v>14</v>
      </c>
      <c r="L62" s="158"/>
      <c r="M62"/>
    </row>
    <row r="63" spans="2:13" x14ac:dyDescent="0.4">
      <c r="B63"/>
      <c r="C63" s="169" t="s">
        <v>91</v>
      </c>
      <c r="D63" s="170">
        <v>5.666666666666667</v>
      </c>
      <c r="E63" s="195">
        <v>2559</v>
      </c>
      <c r="F63" s="172" t="s">
        <v>14</v>
      </c>
      <c r="G63" s="158"/>
      <c r="H63" s="169" t="s">
        <v>91</v>
      </c>
      <c r="I63" s="170">
        <v>128.68777471494741</v>
      </c>
      <c r="J63" s="269">
        <v>99.9</v>
      </c>
      <c r="K63" s="172" t="s">
        <v>14</v>
      </c>
      <c r="L63" s="158"/>
      <c r="M63"/>
    </row>
    <row r="64" spans="2:13" x14ac:dyDescent="0.4">
      <c r="B64"/>
      <c r="C64" s="169" t="s">
        <v>92</v>
      </c>
      <c r="D64" s="170">
        <v>0.66666666666666663</v>
      </c>
      <c r="E64" s="195">
        <v>2559</v>
      </c>
      <c r="F64" s="172" t="s">
        <v>14</v>
      </c>
      <c r="G64" s="158"/>
      <c r="H64" s="169" t="s">
        <v>92</v>
      </c>
      <c r="I64" s="170">
        <v>24.628180221211508</v>
      </c>
      <c r="J64" s="269">
        <v>99.9</v>
      </c>
      <c r="K64" s="172" t="s">
        <v>14</v>
      </c>
      <c r="L64" s="158"/>
      <c r="M64"/>
    </row>
    <row r="65" spans="2:13" x14ac:dyDescent="0.4">
      <c r="B65"/>
      <c r="C65" s="169" t="s">
        <v>93</v>
      </c>
      <c r="D65" s="170">
        <v>1.3333333333333333</v>
      </c>
      <c r="E65" s="195">
        <v>2559</v>
      </c>
      <c r="F65" s="172" t="s">
        <v>14</v>
      </c>
      <c r="G65" s="158"/>
      <c r="H65" s="169" t="s">
        <v>93</v>
      </c>
      <c r="I65" s="170">
        <v>59.279208207257007</v>
      </c>
      <c r="J65" s="269">
        <v>99.9</v>
      </c>
      <c r="K65" s="172" t="s">
        <v>14</v>
      </c>
      <c r="L65" s="158"/>
      <c r="M65"/>
    </row>
    <row r="66" spans="2:13" x14ac:dyDescent="0.4">
      <c r="B66"/>
      <c r="C66" s="165" t="s">
        <v>94</v>
      </c>
      <c r="D66" s="166">
        <v>1.6365017973982985</v>
      </c>
      <c r="E66" s="196">
        <v>2559</v>
      </c>
      <c r="F66" s="168" t="s">
        <v>14</v>
      </c>
      <c r="G66" s="158"/>
      <c r="H66" s="165" t="s">
        <v>94</v>
      </c>
      <c r="I66" s="166">
        <v>23.31751778402095</v>
      </c>
      <c r="J66" s="270">
        <v>99.9</v>
      </c>
      <c r="K66" s="168" t="s">
        <v>14</v>
      </c>
      <c r="L66" s="158"/>
      <c r="M66"/>
    </row>
    <row r="67" spans="2:13" ht="15" customHeight="1" x14ac:dyDescent="0.4">
      <c r="B67"/>
      <c r="C67" s="158"/>
      <c r="D67" s="158"/>
      <c r="E67" s="158"/>
      <c r="F67" s="158"/>
      <c r="G67" s="158"/>
      <c r="H67" s="158"/>
      <c r="I67" s="158"/>
      <c r="J67" s="271"/>
      <c r="K67" s="158"/>
      <c r="L67" s="158"/>
      <c r="M67"/>
    </row>
    <row r="68" spans="2:13" x14ac:dyDescent="0.4">
      <c r="B68"/>
      <c r="C68" s="79" t="s">
        <v>96</v>
      </c>
      <c r="D68" s="80" t="s">
        <v>114</v>
      </c>
      <c r="E68" s="80" t="s">
        <v>75</v>
      </c>
      <c r="F68" s="81" t="s">
        <v>76</v>
      </c>
      <c r="G68" s="158"/>
      <c r="H68" s="79" t="s">
        <v>96</v>
      </c>
      <c r="I68" s="80" t="s">
        <v>114</v>
      </c>
      <c r="J68" s="272" t="s">
        <v>75</v>
      </c>
      <c r="K68" s="81" t="s">
        <v>76</v>
      </c>
      <c r="L68" s="158"/>
      <c r="M68"/>
    </row>
    <row r="69" spans="2:13" x14ac:dyDescent="0.4">
      <c r="B69"/>
      <c r="C69" s="197" t="s">
        <v>97</v>
      </c>
      <c r="D69" s="190">
        <v>0</v>
      </c>
      <c r="E69" s="191"/>
      <c r="F69" s="198" t="s">
        <v>14</v>
      </c>
      <c r="G69" s="158"/>
      <c r="H69" s="197" t="s">
        <v>97</v>
      </c>
      <c r="I69" s="190">
        <v>3</v>
      </c>
      <c r="J69" s="273">
        <v>120253</v>
      </c>
      <c r="K69" s="198" t="s">
        <v>14</v>
      </c>
      <c r="L69" s="158"/>
      <c r="M69"/>
    </row>
    <row r="70" spans="2:13" ht="15" customHeight="1" x14ac:dyDescent="0.4">
      <c r="B70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/>
    </row>
    <row r="71" spans="2:13" x14ac:dyDescent="0.4">
      <c r="B71"/>
      <c r="C71" s="82" t="s">
        <v>118</v>
      </c>
      <c r="D71" s="174"/>
      <c r="E71" s="175"/>
      <c r="F71" s="176"/>
      <c r="G71" s="158"/>
      <c r="H71" s="158"/>
      <c r="I71" s="158"/>
      <c r="J71" s="158"/>
      <c r="K71" s="199"/>
      <c r="L71" s="158"/>
      <c r="M71"/>
    </row>
    <row r="72" spans="2:13" ht="15" customHeight="1" x14ac:dyDescent="0.4">
      <c r="B72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/>
    </row>
    <row r="73" spans="2:13" x14ac:dyDescent="0.4">
      <c r="B73"/>
      <c r="C73" s="79" t="s">
        <v>84</v>
      </c>
      <c r="D73" s="80" t="s">
        <v>114</v>
      </c>
      <c r="E73" s="80" t="s">
        <v>75</v>
      </c>
      <c r="F73" s="81" t="s">
        <v>76</v>
      </c>
      <c r="G73" s="158"/>
      <c r="H73" s="158"/>
      <c r="I73" s="158"/>
      <c r="J73" s="158"/>
      <c r="K73" s="158"/>
      <c r="L73" s="158"/>
      <c r="M73"/>
    </row>
    <row r="74" spans="2:13" x14ac:dyDescent="0.4">
      <c r="B74"/>
      <c r="C74" s="177" t="s">
        <v>99</v>
      </c>
      <c r="D74" s="170">
        <v>26755.346681058374</v>
      </c>
      <c r="E74" s="178">
        <v>20.5</v>
      </c>
      <c r="F74" s="179" t="s">
        <v>25</v>
      </c>
      <c r="G74" s="158"/>
      <c r="H74" s="158"/>
      <c r="I74" s="158"/>
      <c r="J74" s="158"/>
      <c r="K74" s="158"/>
      <c r="L74" s="158"/>
      <c r="M74"/>
    </row>
    <row r="75" spans="2:13" x14ac:dyDescent="0.4">
      <c r="B75"/>
      <c r="C75" s="181" t="s">
        <v>100</v>
      </c>
      <c r="D75" s="170">
        <v>5716.8951515151521</v>
      </c>
      <c r="E75" s="182">
        <v>25.3</v>
      </c>
      <c r="F75" s="183" t="s">
        <v>25</v>
      </c>
      <c r="G75" s="158"/>
      <c r="H75" s="158"/>
      <c r="I75" s="158"/>
      <c r="J75" s="158"/>
      <c r="K75" s="158"/>
      <c r="L75" s="158"/>
      <c r="M75"/>
    </row>
    <row r="76" spans="2:13" x14ac:dyDescent="0.4">
      <c r="B76"/>
      <c r="C76" s="181" t="s">
        <v>101</v>
      </c>
      <c r="D76" s="170">
        <v>1966.5660561167231</v>
      </c>
      <c r="E76" s="182">
        <v>25.3</v>
      </c>
      <c r="F76" s="183" t="s">
        <v>25</v>
      </c>
      <c r="G76" s="158"/>
      <c r="H76" s="158"/>
      <c r="I76" s="158"/>
      <c r="J76" s="158"/>
      <c r="K76" s="158"/>
      <c r="L76" s="158"/>
      <c r="M76"/>
    </row>
    <row r="77" spans="2:13" x14ac:dyDescent="0.4">
      <c r="B77"/>
      <c r="C77" s="185" t="s">
        <v>102</v>
      </c>
      <c r="D77" s="166">
        <v>932.55115600448937</v>
      </c>
      <c r="E77" s="186">
        <v>25.3</v>
      </c>
      <c r="F77" s="187" t="s">
        <v>25</v>
      </c>
      <c r="G77" s="158"/>
      <c r="H77" s="158"/>
      <c r="I77" s="158"/>
      <c r="J77" s="158"/>
      <c r="K77" s="158"/>
      <c r="L77" s="158"/>
      <c r="M77"/>
    </row>
    <row r="78" spans="2:13" ht="15" customHeight="1" x14ac:dyDescent="0.4">
      <c r="B7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/>
    </row>
    <row r="79" spans="2:13" x14ac:dyDescent="0.4">
      <c r="B79"/>
      <c r="C79" s="79" t="s">
        <v>95</v>
      </c>
      <c r="D79" s="80" t="s">
        <v>114</v>
      </c>
      <c r="E79" s="80" t="s">
        <v>75</v>
      </c>
      <c r="F79" s="81" t="s">
        <v>76</v>
      </c>
      <c r="G79" s="158"/>
      <c r="H79" s="158"/>
      <c r="I79" s="158"/>
      <c r="J79" s="158"/>
      <c r="K79" s="158"/>
      <c r="L79" s="158"/>
      <c r="M79"/>
    </row>
    <row r="80" spans="2:13" x14ac:dyDescent="0.4">
      <c r="B80"/>
      <c r="C80" s="177" t="s">
        <v>99</v>
      </c>
      <c r="D80" s="170">
        <v>0</v>
      </c>
      <c r="E80" s="178"/>
      <c r="F80" s="179" t="s">
        <v>25</v>
      </c>
      <c r="G80" s="158"/>
      <c r="H80" s="158"/>
      <c r="I80" s="158"/>
      <c r="J80" s="158"/>
      <c r="K80" s="158"/>
      <c r="L80" s="158"/>
      <c r="M80"/>
    </row>
    <row r="81" spans="2:13" x14ac:dyDescent="0.4">
      <c r="B81"/>
      <c r="C81" s="181" t="s">
        <v>100</v>
      </c>
      <c r="D81" s="170">
        <v>0</v>
      </c>
      <c r="E81" s="182"/>
      <c r="F81" s="183" t="s">
        <v>25</v>
      </c>
      <c r="G81" s="158"/>
      <c r="H81" s="158"/>
      <c r="I81" s="158"/>
      <c r="J81" s="158"/>
      <c r="K81" s="158"/>
      <c r="L81" s="158"/>
      <c r="M81"/>
    </row>
    <row r="82" spans="2:13" x14ac:dyDescent="0.4">
      <c r="B82"/>
      <c r="C82" s="181" t="s">
        <v>101</v>
      </c>
      <c r="D82" s="170">
        <v>0</v>
      </c>
      <c r="E82" s="182"/>
      <c r="F82" s="183" t="s">
        <v>25</v>
      </c>
      <c r="G82" s="158"/>
      <c r="H82" s="158"/>
      <c r="I82" s="158"/>
      <c r="J82" s="158"/>
      <c r="K82" s="158"/>
      <c r="L82" s="158"/>
      <c r="M82"/>
    </row>
    <row r="83" spans="2:13" x14ac:dyDescent="0.4">
      <c r="B83"/>
      <c r="C83" s="185" t="s">
        <v>102</v>
      </c>
      <c r="D83" s="166">
        <v>0</v>
      </c>
      <c r="E83" s="186"/>
      <c r="F83" s="187" t="s">
        <v>25</v>
      </c>
      <c r="G83" s="158"/>
      <c r="H83" s="158"/>
      <c r="I83" s="158"/>
      <c r="J83" s="158"/>
      <c r="K83" s="158"/>
      <c r="L83" s="158"/>
      <c r="M83"/>
    </row>
    <row r="84" spans="2:13" ht="15" customHeight="1" x14ac:dyDescent="0.4">
      <c r="B84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/>
    </row>
    <row r="85" spans="2:13" x14ac:dyDescent="0.4">
      <c r="B85"/>
      <c r="C85" s="79" t="s">
        <v>96</v>
      </c>
      <c r="D85" s="80" t="s">
        <v>114</v>
      </c>
      <c r="E85" s="80" t="s">
        <v>75</v>
      </c>
      <c r="F85" s="81" t="s">
        <v>76</v>
      </c>
      <c r="G85" s="158"/>
      <c r="H85" s="158"/>
      <c r="I85" s="158"/>
      <c r="J85" s="158"/>
      <c r="K85" s="158"/>
      <c r="L85" s="158"/>
      <c r="M85"/>
    </row>
    <row r="86" spans="2:13" x14ac:dyDescent="0.4">
      <c r="B86"/>
      <c r="C86" s="189" t="s">
        <v>103</v>
      </c>
      <c r="D86" s="190">
        <v>0</v>
      </c>
      <c r="E86" s="200"/>
      <c r="F86" s="192" t="s">
        <v>25</v>
      </c>
      <c r="G86" s="158"/>
      <c r="H86" s="158"/>
      <c r="I86" s="158"/>
      <c r="J86" s="158"/>
      <c r="K86" s="158"/>
      <c r="L86" s="158"/>
      <c r="M86"/>
    </row>
    <row r="87" spans="2:13" ht="15" customHeight="1" x14ac:dyDescent="0.4">
      <c r="B87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/>
    </row>
    <row r="88" spans="2:13" x14ac:dyDescent="0.4">
      <c r="B88"/>
      <c r="C88" s="142" t="s">
        <v>104</v>
      </c>
      <c r="D88" s="78"/>
      <c r="E88" s="78"/>
      <c r="F88" s="78"/>
      <c r="G88" s="78"/>
      <c r="H88" s="78"/>
      <c r="I88" s="78"/>
      <c r="J88" s="78"/>
      <c r="K88" s="78"/>
      <c r="L88" s="78"/>
      <c r="M88"/>
    </row>
    <row r="89" spans="2:13" ht="15" customHeight="1" x14ac:dyDescent="0.4">
      <c r="B89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/>
    </row>
    <row r="90" spans="2:13" x14ac:dyDescent="0.4">
      <c r="B90"/>
      <c r="C90" s="82" t="s">
        <v>49</v>
      </c>
      <c r="D90" s="139"/>
      <c r="E90" s="139"/>
      <c r="F90" s="139"/>
      <c r="G90" s="139"/>
      <c r="H90" s="144"/>
      <c r="M90"/>
    </row>
    <row r="91" spans="2:13" x14ac:dyDescent="0.4">
      <c r="B91"/>
      <c r="C91" s="177" t="s">
        <v>105</v>
      </c>
      <c r="D91" s="201"/>
      <c r="E91" s="161">
        <v>271519284</v>
      </c>
      <c r="F91" s="202" t="s">
        <v>116</v>
      </c>
      <c r="H91" s="179"/>
      <c r="I91" s="262"/>
      <c r="M91"/>
    </row>
    <row r="92" spans="2:13" x14ac:dyDescent="0.4">
      <c r="B92"/>
      <c r="C92" s="181" t="s">
        <v>106</v>
      </c>
      <c r="D92" s="203"/>
      <c r="E92" s="156">
        <v>36487483.205919206</v>
      </c>
      <c r="F92" s="203" t="s">
        <v>107</v>
      </c>
      <c r="H92" s="183"/>
      <c r="M92"/>
    </row>
    <row r="93" spans="2:13" x14ac:dyDescent="0.4">
      <c r="B93"/>
      <c r="C93" s="181" t="s">
        <v>64</v>
      </c>
      <c r="D93" s="203"/>
      <c r="E93" s="204">
        <f>E91-E92</f>
        <v>235031800.79408079</v>
      </c>
      <c r="F93" s="203"/>
      <c r="H93" s="183"/>
      <c r="M93"/>
    </row>
    <row r="94" spans="2:13" x14ac:dyDescent="0.4">
      <c r="B94"/>
      <c r="C94" s="181" t="s">
        <v>115</v>
      </c>
      <c r="D94" s="203"/>
      <c r="E94" s="156">
        <v>253508619.33771959</v>
      </c>
      <c r="F94" s="203" t="s">
        <v>65</v>
      </c>
      <c r="H94" s="183"/>
      <c r="M94"/>
    </row>
    <row r="95" spans="2:13" x14ac:dyDescent="0.4">
      <c r="B95"/>
      <c r="C95" s="205" t="s">
        <v>108</v>
      </c>
      <c r="D95" s="206"/>
      <c r="E95" s="207">
        <f>E94-E92</f>
        <v>217021136.13180038</v>
      </c>
      <c r="F95" s="206" t="s">
        <v>109</v>
      </c>
      <c r="H95" s="208"/>
      <c r="M95"/>
    </row>
    <row r="96" spans="2:13" x14ac:dyDescent="0.4">
      <c r="B96"/>
      <c r="C96" s="145" t="s">
        <v>53</v>
      </c>
      <c r="D96" s="201"/>
      <c r="E96" s="263">
        <f>((E95/E93)-1)*100%</f>
        <v>-7.6630756354797103E-2</v>
      </c>
      <c r="F96" s="265"/>
      <c r="G96" s="201"/>
      <c r="H96" s="179"/>
      <c r="M96"/>
    </row>
    <row r="97" spans="2:13" x14ac:dyDescent="0.4">
      <c r="B97"/>
      <c r="C97" s="146" t="s">
        <v>47</v>
      </c>
      <c r="D97" s="209"/>
      <c r="E97" s="264">
        <f>((E94/E91)-1)*100%</f>
        <v>-6.633291159636534E-2</v>
      </c>
      <c r="F97" s="266"/>
      <c r="G97" s="209"/>
      <c r="H97" s="187"/>
      <c r="M97"/>
    </row>
    <row r="98" spans="2:13" ht="15" customHeight="1" x14ac:dyDescent="0.4">
      <c r="B9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/>
    </row>
    <row r="99" spans="2:13" x14ac:dyDescent="0.4">
      <c r="B99"/>
      <c r="C99" s="82" t="s">
        <v>50</v>
      </c>
      <c r="D99" s="139"/>
      <c r="E99" s="139"/>
      <c r="F99" s="139"/>
      <c r="G99" s="139"/>
      <c r="H99" s="144"/>
      <c r="M99"/>
    </row>
    <row r="100" spans="2:13" x14ac:dyDescent="0.4">
      <c r="B100"/>
      <c r="C100" s="210" t="s">
        <v>66</v>
      </c>
      <c r="D100" s="148"/>
      <c r="E100" s="156">
        <v>48789596.299032927</v>
      </c>
      <c r="F100" s="202" t="s">
        <v>123</v>
      </c>
      <c r="G100" s="211"/>
      <c r="H100" s="212"/>
      <c r="M100"/>
    </row>
    <row r="101" spans="2:13" x14ac:dyDescent="0.4">
      <c r="B101"/>
      <c r="C101" s="213" t="s">
        <v>67</v>
      </c>
      <c r="D101" s="83"/>
      <c r="E101" s="156">
        <v>48395622.00612139</v>
      </c>
      <c r="F101" s="214" t="s">
        <v>122</v>
      </c>
      <c r="G101" s="214"/>
      <c r="H101" s="187"/>
      <c r="M101"/>
    </row>
    <row r="102" spans="2:13" x14ac:dyDescent="0.4">
      <c r="B102"/>
      <c r="C102" s="147" t="s">
        <v>48</v>
      </c>
      <c r="D102" s="84"/>
      <c r="E102" s="215">
        <f>((E101/E100)-1)*100%</f>
        <v>-8.0749652138307759E-3</v>
      </c>
      <c r="F102" s="84"/>
      <c r="G102" s="85"/>
      <c r="H102" s="86"/>
      <c r="M102"/>
    </row>
    <row r="103" spans="2:13" ht="15" customHeight="1" x14ac:dyDescent="0.4">
      <c r="B103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/>
    </row>
    <row r="104" spans="2:13" x14ac:dyDescent="0.4">
      <c r="B104"/>
      <c r="C104" s="143" t="s">
        <v>19</v>
      </c>
      <c r="D104" s="216"/>
      <c r="E104" s="216"/>
      <c r="F104" s="216"/>
      <c r="G104" s="216"/>
      <c r="H104" s="216"/>
      <c r="I104" s="216"/>
      <c r="J104" s="143"/>
      <c r="K104" s="216"/>
      <c r="L104" s="216"/>
      <c r="M104"/>
    </row>
    <row r="105" spans="2:13" ht="15" customHeight="1" x14ac:dyDescent="0.4">
      <c r="B105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/>
    </row>
    <row r="106" spans="2:13" x14ac:dyDescent="0.4">
      <c r="B106"/>
      <c r="C106" s="258" t="s">
        <v>60</v>
      </c>
      <c r="D106" s="259"/>
      <c r="E106" s="218" t="s">
        <v>119</v>
      </c>
      <c r="F106" s="260">
        <v>301904241.34384102</v>
      </c>
      <c r="G106" s="244"/>
      <c r="H106" s="244" t="s">
        <v>122</v>
      </c>
      <c r="I106" s="219"/>
      <c r="M106"/>
    </row>
    <row r="107" spans="2:13" ht="15" customHeight="1" x14ac:dyDescent="0.4">
      <c r="B107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/>
    </row>
    <row r="108" spans="2:13" x14ac:dyDescent="0.4">
      <c r="B108"/>
      <c r="C108" s="220" t="s">
        <v>110</v>
      </c>
      <c r="D108" s="221"/>
      <c r="E108" s="222" t="s">
        <v>119</v>
      </c>
      <c r="F108" s="223">
        <f>SUMPRODUCT(D6:D7,E6:E7)</f>
        <v>215104851.41217294</v>
      </c>
      <c r="G108" s="224"/>
      <c r="H108" s="225"/>
      <c r="I108" s="226"/>
      <c r="J108" s="227"/>
      <c r="K108" s="88"/>
      <c r="M108"/>
    </row>
    <row r="109" spans="2:13" x14ac:dyDescent="0.4">
      <c r="B109"/>
      <c r="C109" s="228" t="s">
        <v>111</v>
      </c>
      <c r="D109" s="229"/>
      <c r="E109" s="230" t="s">
        <v>119</v>
      </c>
      <c r="F109" s="231">
        <f>SUMPRODUCT(D10:D11,E10:E11)</f>
        <v>17285136.108378593</v>
      </c>
      <c r="G109" s="232"/>
      <c r="H109" s="233"/>
      <c r="I109" s="234"/>
      <c r="J109" s="227"/>
      <c r="K109" s="88"/>
      <c r="M109"/>
    </row>
    <row r="110" spans="2:13" x14ac:dyDescent="0.4">
      <c r="B110"/>
      <c r="C110" s="228" t="s">
        <v>112</v>
      </c>
      <c r="D110" s="229"/>
      <c r="E110" s="230" t="s">
        <v>119</v>
      </c>
      <c r="F110" s="231">
        <f>SUMPRODUCT(D14:D17,E14:E17)</f>
        <v>20337842.33942607</v>
      </c>
      <c r="G110" s="232"/>
      <c r="H110" s="233"/>
      <c r="I110" s="234"/>
      <c r="J110" s="227"/>
      <c r="K110" s="88"/>
      <c r="M110"/>
    </row>
    <row r="111" spans="2:13" x14ac:dyDescent="0.4">
      <c r="B111"/>
      <c r="C111" s="235" t="s">
        <v>113</v>
      </c>
      <c r="D111" s="236"/>
      <c r="E111" s="237" t="s">
        <v>119</v>
      </c>
      <c r="F111" s="238">
        <f>SUMPRODUCT(D20:D21,E20:E21)</f>
        <v>781044</v>
      </c>
      <c r="G111" s="239"/>
      <c r="H111" s="240"/>
      <c r="I111" s="241"/>
      <c r="J111" s="227"/>
      <c r="K111" s="88"/>
      <c r="M111"/>
    </row>
    <row r="112" spans="2:13" x14ac:dyDescent="0.4">
      <c r="B112"/>
      <c r="C112" s="89" t="s">
        <v>121</v>
      </c>
      <c r="D112" s="242"/>
      <c r="E112" s="218" t="s">
        <v>119</v>
      </c>
      <c r="F112" s="243">
        <f>SUM(F108:F111)</f>
        <v>253508873.8599776</v>
      </c>
      <c r="G112" s="244"/>
      <c r="H112" s="244"/>
      <c r="I112" s="219"/>
      <c r="J112" s="227"/>
      <c r="K112" s="88"/>
      <c r="M112"/>
    </row>
    <row r="113" spans="1:14" ht="15" customHeight="1" x14ac:dyDescent="0.4"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</row>
    <row r="114" spans="1:14" x14ac:dyDescent="0.4">
      <c r="C114" s="220" t="s">
        <v>61</v>
      </c>
      <c r="D114" s="221"/>
      <c r="E114" s="245" t="s">
        <v>119</v>
      </c>
      <c r="F114" s="223">
        <f>SUMPRODUCT(D28:D31,E28:E31) + SUMPRODUCT(D34:D37,E34:E37) + D40* E40 + SUMPRODUCT(D74:D77,E74:E77) + SUMPRODUCT(D80:D83,E80:E83)+ D86*E86 + SUMPRODUCT(I28:I31,J28:J31) + SUMPRODUCT(I34:I37,J34:J37) + I40*J40</f>
        <v>46967874.568216518</v>
      </c>
      <c r="G114" s="246"/>
      <c r="H114" s="225"/>
      <c r="I114" s="226"/>
      <c r="J114" s="227"/>
      <c r="K114" s="88"/>
    </row>
    <row r="115" spans="1:14" x14ac:dyDescent="0.4">
      <c r="C115" s="247" t="s">
        <v>62</v>
      </c>
      <c r="D115" s="248"/>
      <c r="E115" s="237" t="s">
        <v>119</v>
      </c>
      <c r="F115" s="249">
        <f>SUMPRODUCT(D45:D54,E45:E54) + SUMPRODUCT(D57:D66,E57:E66) + D69*E69 + SUMPRODUCT(I45:I54,J45:J54) + SUMPRODUCT(I57:I66,J57:J66) + I69*J69</f>
        <v>1427126.9502758717</v>
      </c>
      <c r="G115" s="250"/>
      <c r="H115" s="251"/>
      <c r="I115" s="252"/>
      <c r="J115" s="227"/>
      <c r="K115" s="88"/>
    </row>
    <row r="116" spans="1:14" x14ac:dyDescent="0.4">
      <c r="C116" s="89" t="s">
        <v>120</v>
      </c>
      <c r="D116" s="242"/>
      <c r="E116" s="218" t="s">
        <v>119</v>
      </c>
      <c r="F116" s="253">
        <f>F114+F115</f>
        <v>48395001.518492386</v>
      </c>
      <c r="G116" s="254"/>
      <c r="H116" s="244"/>
      <c r="I116" s="219"/>
      <c r="J116" s="227"/>
      <c r="K116" s="88"/>
    </row>
    <row r="117" spans="1:14" ht="15" customHeight="1" x14ac:dyDescent="0.4"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</row>
    <row r="118" spans="1:14" x14ac:dyDescent="0.4">
      <c r="C118" s="149" t="s">
        <v>63</v>
      </c>
      <c r="D118" s="217"/>
      <c r="E118" s="218" t="s">
        <v>119</v>
      </c>
      <c r="F118" s="253">
        <f>SUM(F108:F111,F114:F115)</f>
        <v>301903875.37847</v>
      </c>
      <c r="G118" s="254"/>
      <c r="H118" s="244"/>
      <c r="I118" s="219"/>
      <c r="J118" s="255"/>
      <c r="K118" s="88"/>
    </row>
    <row r="119" spans="1:14" x14ac:dyDescent="0.4">
      <c r="C119" s="158"/>
      <c r="D119" s="87"/>
      <c r="E119" s="87"/>
      <c r="F119" s="256"/>
      <c r="G119" s="90"/>
      <c r="H119" s="90"/>
      <c r="I119" s="90"/>
      <c r="J119" s="90"/>
      <c r="K119" s="88"/>
    </row>
    <row r="120" spans="1:14" x14ac:dyDescent="0.4">
      <c r="C120" s="151" t="s">
        <v>15</v>
      </c>
      <c r="D120" s="152"/>
      <c r="E120" s="152"/>
      <c r="F120" s="152"/>
      <c r="G120" s="152"/>
      <c r="H120" s="152" t="str">
        <f>IF(F118&gt;F106, "OMZET TARIEVENVOORSTEL VOLDOET NIET", "OMZET TARIEVENVOORSTEL VOLDOET")</f>
        <v>OMZET TARIEVENVOORSTEL VOLDOET</v>
      </c>
      <c r="I120" s="153"/>
    </row>
    <row r="121" spans="1:14" ht="15" customHeight="1" x14ac:dyDescent="0.4"/>
    <row r="122" spans="1:14" ht="15" customHeight="1" x14ac:dyDescent="0.4"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</row>
    <row r="123" spans="1:14" s="141" customFormat="1" x14ac:dyDescent="0.4">
      <c r="A123" s="150"/>
      <c r="B123" s="140"/>
      <c r="C123" s="257"/>
      <c r="D123" s="257"/>
      <c r="E123" s="257"/>
      <c r="F123" s="257"/>
      <c r="G123" s="257"/>
      <c r="H123" s="257"/>
      <c r="I123" s="257"/>
      <c r="J123" s="257"/>
      <c r="K123" s="257"/>
      <c r="L123" s="257"/>
      <c r="M123" s="140"/>
      <c r="N123" s="150"/>
    </row>
    <row r="124" spans="1:14" s="141" customFormat="1" x14ac:dyDescent="0.4">
      <c r="A124" s="150"/>
      <c r="B124" s="140"/>
      <c r="C124" s="257"/>
      <c r="D124" s="257"/>
      <c r="E124" s="257"/>
      <c r="F124" s="257"/>
      <c r="G124" s="257"/>
      <c r="H124" s="257"/>
      <c r="I124" s="257"/>
      <c r="J124" s="257"/>
      <c r="K124" s="257"/>
      <c r="L124" s="257"/>
      <c r="M124" s="140"/>
      <c r="N124" s="150"/>
    </row>
    <row r="125" spans="1:14" s="141" customFormat="1" x14ac:dyDescent="0.4">
      <c r="A125" s="150"/>
      <c r="B125" s="140"/>
      <c r="C125" s="257"/>
      <c r="D125" s="257"/>
      <c r="E125" s="257"/>
      <c r="F125" s="257"/>
      <c r="G125" s="257"/>
      <c r="H125" s="257"/>
      <c r="I125" s="257"/>
      <c r="J125" s="257"/>
      <c r="K125" s="257"/>
      <c r="L125" s="257"/>
      <c r="M125" s="140"/>
      <c r="N125" s="150"/>
    </row>
    <row r="126" spans="1:14" s="141" customFormat="1" x14ac:dyDescent="0.4">
      <c r="A126" s="150"/>
      <c r="B126" s="140"/>
      <c r="C126" s="257"/>
      <c r="D126" s="257"/>
      <c r="E126" s="257"/>
      <c r="F126" s="257"/>
      <c r="G126" s="257"/>
      <c r="H126" s="257"/>
      <c r="I126" s="257"/>
      <c r="J126" s="257"/>
      <c r="K126" s="257"/>
      <c r="L126" s="257"/>
      <c r="M126" s="140"/>
      <c r="N126" s="150"/>
    </row>
    <row r="127" spans="1:14" s="141" customFormat="1" x14ac:dyDescent="0.4">
      <c r="A127" s="150"/>
      <c r="B127" s="140"/>
      <c r="C127" s="257"/>
      <c r="D127" s="257"/>
      <c r="E127" s="257"/>
      <c r="F127" s="257"/>
      <c r="G127" s="257"/>
      <c r="H127" s="257"/>
      <c r="I127" s="257"/>
      <c r="J127" s="257"/>
      <c r="K127" s="257"/>
      <c r="L127" s="257"/>
      <c r="M127" s="140"/>
      <c r="N127" s="150"/>
    </row>
    <row r="128" spans="1:14" s="141" customFormat="1" x14ac:dyDescent="0.4">
      <c r="A128" s="150"/>
      <c r="B128" s="140"/>
      <c r="C128" s="257"/>
      <c r="D128" s="257"/>
      <c r="E128" s="257"/>
      <c r="F128" s="257"/>
      <c r="G128" s="257"/>
      <c r="H128" s="257"/>
      <c r="I128" s="257"/>
      <c r="J128" s="257"/>
      <c r="K128" s="257"/>
      <c r="L128" s="257"/>
      <c r="M128" s="140"/>
      <c r="N128" s="150"/>
    </row>
    <row r="129" spans="1:14" s="141" customFormat="1" x14ac:dyDescent="0.4">
      <c r="A129" s="150"/>
      <c r="B129" s="140"/>
      <c r="C129" s="257"/>
      <c r="D129" s="257"/>
      <c r="E129" s="257"/>
      <c r="F129" s="257"/>
      <c r="G129" s="257"/>
      <c r="H129" s="257"/>
      <c r="I129" s="257"/>
      <c r="J129" s="257"/>
      <c r="K129" s="257"/>
      <c r="L129" s="257"/>
      <c r="M129" s="140"/>
      <c r="N129" s="150"/>
    </row>
    <row r="130" spans="1:14" s="141" customFormat="1" x14ac:dyDescent="0.4">
      <c r="A130" s="150"/>
      <c r="B130" s="140"/>
      <c r="C130" s="257"/>
      <c r="D130" s="257"/>
      <c r="E130" s="257"/>
      <c r="F130" s="257"/>
      <c r="G130" s="257"/>
      <c r="H130" s="257"/>
      <c r="I130" s="257"/>
      <c r="J130" s="257"/>
      <c r="K130" s="257"/>
      <c r="L130" s="257"/>
      <c r="M130" s="140"/>
      <c r="N130" s="150"/>
    </row>
    <row r="131" spans="1:14" s="141" customFormat="1" x14ac:dyDescent="0.4">
      <c r="A131" s="150"/>
      <c r="B131" s="140"/>
      <c r="C131" s="257"/>
      <c r="D131" s="257"/>
      <c r="E131" s="257"/>
      <c r="F131" s="257"/>
      <c r="G131" s="257"/>
      <c r="H131" s="257"/>
      <c r="I131" s="257"/>
      <c r="J131" s="257"/>
      <c r="K131" s="257"/>
      <c r="L131" s="257"/>
      <c r="M131" s="140"/>
      <c r="N131" s="150"/>
    </row>
    <row r="132" spans="1:14" s="141" customFormat="1" x14ac:dyDescent="0.4">
      <c r="A132" s="150"/>
      <c r="B132" s="140"/>
      <c r="C132" s="257"/>
      <c r="D132" s="257"/>
      <c r="E132" s="257"/>
      <c r="F132" s="257"/>
      <c r="G132" s="257"/>
      <c r="H132" s="257"/>
      <c r="I132" s="257"/>
      <c r="J132" s="257"/>
      <c r="K132" s="257"/>
      <c r="L132" s="257"/>
      <c r="M132" s="140"/>
      <c r="N132" s="150"/>
    </row>
    <row r="133" spans="1:14" s="141" customFormat="1" x14ac:dyDescent="0.4">
      <c r="A133" s="150"/>
      <c r="B133" s="140"/>
      <c r="C133" s="257"/>
      <c r="D133" s="257"/>
      <c r="E133" s="257"/>
      <c r="F133" s="257"/>
      <c r="G133" s="257"/>
      <c r="H133" s="257"/>
      <c r="I133" s="257"/>
      <c r="J133" s="257"/>
      <c r="K133" s="257"/>
      <c r="L133" s="257"/>
      <c r="M133" s="140"/>
      <c r="N133" s="150"/>
    </row>
    <row r="134" spans="1:14" s="141" customFormat="1" x14ac:dyDescent="0.4">
      <c r="A134" s="150"/>
      <c r="B134" s="140"/>
      <c r="C134" s="257"/>
      <c r="D134" s="257"/>
      <c r="E134" s="257"/>
      <c r="F134" s="257"/>
      <c r="G134" s="257"/>
      <c r="H134" s="257"/>
      <c r="I134" s="257"/>
      <c r="J134" s="257"/>
      <c r="K134" s="257"/>
      <c r="L134" s="257"/>
      <c r="M134" s="140"/>
      <c r="N134" s="150"/>
    </row>
    <row r="135" spans="1:14" s="141" customFormat="1" x14ac:dyDescent="0.4">
      <c r="A135" s="150"/>
      <c r="B135" s="140"/>
      <c r="C135" s="257"/>
      <c r="D135" s="257"/>
      <c r="E135" s="257"/>
      <c r="F135" s="257"/>
      <c r="G135" s="257"/>
      <c r="H135" s="257"/>
      <c r="I135" s="257"/>
      <c r="J135" s="257"/>
      <c r="K135" s="257"/>
      <c r="L135" s="257"/>
      <c r="M135" s="140"/>
      <c r="N135" s="150"/>
    </row>
    <row r="136" spans="1:14" s="141" customFormat="1" x14ac:dyDescent="0.4">
      <c r="A136" s="150"/>
      <c r="B136" s="140"/>
      <c r="C136" s="257"/>
      <c r="D136" s="257"/>
      <c r="E136" s="257"/>
      <c r="F136" s="257"/>
      <c r="G136" s="257"/>
      <c r="H136" s="257"/>
      <c r="I136" s="257"/>
      <c r="J136" s="257"/>
      <c r="K136" s="257"/>
      <c r="L136" s="257"/>
      <c r="M136" s="140"/>
      <c r="N136" s="150"/>
    </row>
    <row r="137" spans="1:14" s="141" customFormat="1" x14ac:dyDescent="0.4">
      <c r="A137" s="150"/>
      <c r="B137" s="140"/>
      <c r="C137" s="257"/>
      <c r="D137" s="257"/>
      <c r="E137" s="257"/>
      <c r="F137" s="257"/>
      <c r="G137" s="257"/>
      <c r="H137" s="257"/>
      <c r="I137" s="257"/>
      <c r="J137" s="257"/>
      <c r="K137" s="257"/>
      <c r="L137" s="257"/>
      <c r="M137" s="140"/>
      <c r="N137" s="150"/>
    </row>
    <row r="138" spans="1:14" s="141" customFormat="1" x14ac:dyDescent="0.4">
      <c r="A138" s="150"/>
      <c r="B138" s="140"/>
      <c r="C138" s="257"/>
      <c r="D138" s="257"/>
      <c r="E138" s="257"/>
      <c r="F138" s="257"/>
      <c r="G138" s="257"/>
      <c r="H138" s="257"/>
      <c r="I138" s="257"/>
      <c r="J138" s="257"/>
      <c r="K138" s="257"/>
      <c r="L138" s="257"/>
      <c r="M138" s="140"/>
      <c r="N138" s="150"/>
    </row>
    <row r="139" spans="1:14" s="141" customFormat="1" x14ac:dyDescent="0.4">
      <c r="A139" s="150"/>
      <c r="B139" s="140"/>
      <c r="C139" s="257"/>
      <c r="D139" s="257"/>
      <c r="E139" s="257"/>
      <c r="F139" s="257"/>
      <c r="G139" s="257"/>
      <c r="H139" s="257"/>
      <c r="I139" s="257"/>
      <c r="J139" s="257"/>
      <c r="K139" s="257"/>
      <c r="L139" s="257"/>
      <c r="M139" s="140"/>
      <c r="N139" s="150"/>
    </row>
    <row r="140" spans="1:14" s="141" customFormat="1" x14ac:dyDescent="0.4">
      <c r="A140" s="150"/>
      <c r="B140" s="140"/>
      <c r="C140" s="257"/>
      <c r="D140" s="257"/>
      <c r="E140" s="257"/>
      <c r="F140" s="257"/>
      <c r="G140" s="257"/>
      <c r="H140" s="257"/>
      <c r="I140" s="257"/>
      <c r="J140" s="257"/>
      <c r="K140" s="257"/>
      <c r="L140" s="257"/>
      <c r="M140" s="140"/>
      <c r="N140" s="150"/>
    </row>
    <row r="141" spans="1:14" s="141" customFormat="1" x14ac:dyDescent="0.4">
      <c r="A141" s="150"/>
      <c r="B141" s="140"/>
      <c r="C141" s="257"/>
      <c r="D141" s="257"/>
      <c r="E141" s="257"/>
      <c r="F141" s="257"/>
      <c r="G141" s="257"/>
      <c r="H141" s="257"/>
      <c r="I141" s="257"/>
      <c r="J141" s="257"/>
      <c r="K141" s="257"/>
      <c r="L141" s="257"/>
      <c r="M141" s="140"/>
      <c r="N141" s="150"/>
    </row>
    <row r="142" spans="1:14" s="141" customFormat="1" x14ac:dyDescent="0.4">
      <c r="A142" s="150"/>
      <c r="B142" s="140"/>
      <c r="C142" s="257"/>
      <c r="D142" s="257"/>
      <c r="E142" s="257"/>
      <c r="F142" s="257"/>
      <c r="G142" s="257"/>
      <c r="H142" s="257"/>
      <c r="I142" s="257"/>
      <c r="J142" s="257"/>
      <c r="K142" s="257"/>
      <c r="L142" s="257"/>
      <c r="M142" s="140"/>
      <c r="N142" s="150"/>
    </row>
    <row r="143" spans="1:14" s="141" customFormat="1" x14ac:dyDescent="0.4">
      <c r="A143" s="150"/>
      <c r="B143" s="140"/>
      <c r="C143" s="257"/>
      <c r="D143" s="257"/>
      <c r="E143" s="257"/>
      <c r="F143" s="257"/>
      <c r="G143" s="257"/>
      <c r="H143" s="257"/>
      <c r="I143" s="257"/>
      <c r="J143" s="257"/>
      <c r="K143" s="257"/>
      <c r="L143" s="257"/>
      <c r="M143" s="140"/>
      <c r="N143" s="150"/>
    </row>
    <row r="144" spans="1:14" s="141" customFormat="1" x14ac:dyDescent="0.4">
      <c r="A144" s="150"/>
      <c r="B144" s="140"/>
      <c r="C144" s="257"/>
      <c r="D144" s="257"/>
      <c r="E144" s="257"/>
      <c r="F144" s="257"/>
      <c r="G144" s="257"/>
      <c r="H144" s="257"/>
      <c r="I144" s="257"/>
      <c r="J144" s="257"/>
      <c r="K144" s="257"/>
      <c r="L144" s="257"/>
      <c r="M144" s="140"/>
      <c r="N144" s="150"/>
    </row>
    <row r="145" spans="1:14" s="141" customFormat="1" x14ac:dyDescent="0.4">
      <c r="A145" s="150"/>
      <c r="B145" s="140"/>
      <c r="C145" s="257"/>
      <c r="D145" s="257"/>
      <c r="E145" s="257"/>
      <c r="F145" s="257"/>
      <c r="G145" s="257"/>
      <c r="H145" s="257"/>
      <c r="I145" s="257"/>
      <c r="J145" s="257"/>
      <c r="K145" s="257"/>
      <c r="L145" s="257"/>
      <c r="M145" s="140"/>
      <c r="N145" s="150"/>
    </row>
  </sheetData>
  <conditionalFormatting sqref="G119:J119">
    <cfRule type="cellIs" dxfId="3" priority="1" stopIfTrue="1" operator="equal">
      <formula>"Tariefvoorstel voldoet niet"</formula>
    </cfRule>
  </conditionalFormatting>
  <pageMargins left="0.7" right="0.7" top="0.75" bottom="0.75" header="0.3" footer="0.3"/>
  <pageSetup paperSize="9" scale="43" orientation="portrait" r:id="rId1"/>
  <rowBreaks count="2" manualBreakCount="2">
    <brk id="22" max="16383" man="1"/>
    <brk id="86" max="13" man="1"/>
  </rowBreaks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F78"/>
  <sheetViews>
    <sheetView showGridLines="0" showZeros="0" zoomScaleNormal="100" zoomScaleSheetLayoutView="40" workbookViewId="0">
      <pane ySplit="1" topLeftCell="A26" activePane="bottomLeft" state="frozen"/>
      <selection activeCell="C59" sqref="C59"/>
      <selection pane="bottomLeft"/>
    </sheetView>
  </sheetViews>
  <sheetFormatPr defaultRowHeight="12.75" x14ac:dyDescent="0.2"/>
  <cols>
    <col min="1" max="1" width="7" style="4" customWidth="1"/>
    <col min="2" max="2" width="3.85546875" style="3" customWidth="1"/>
    <col min="3" max="3" width="5.85546875" style="3" customWidth="1"/>
    <col min="4" max="4" width="187.42578125" style="3" customWidth="1"/>
    <col min="5" max="5" width="20.28515625" style="3" customWidth="1"/>
    <col min="6" max="6" width="7" style="3" customWidth="1"/>
    <col min="7" max="16384" width="9.140625" style="3"/>
  </cols>
  <sheetData>
    <row r="1" spans="1:6" s="2" customFormat="1" ht="28.5" customHeight="1" x14ac:dyDescent="0.4">
      <c r="A1" s="95"/>
      <c r="B1" s="95"/>
      <c r="C1" s="96" t="s">
        <v>11</v>
      </c>
      <c r="D1" s="97"/>
      <c r="E1" s="134"/>
      <c r="F1" s="101"/>
    </row>
    <row r="2" spans="1:6" x14ac:dyDescent="0.2">
      <c r="A2" s="104"/>
      <c r="F2" s="123"/>
    </row>
    <row r="3" spans="1:6" ht="15.75" x14ac:dyDescent="0.25">
      <c r="A3" s="104"/>
      <c r="C3" s="43" t="s">
        <v>30</v>
      </c>
      <c r="F3" s="123"/>
    </row>
    <row r="4" spans="1:6" x14ac:dyDescent="0.2">
      <c r="A4" s="104"/>
      <c r="F4" s="123"/>
    </row>
    <row r="5" spans="1:6" x14ac:dyDescent="0.2">
      <c r="A5" s="104"/>
      <c r="D5" s="3" t="s">
        <v>33</v>
      </c>
      <c r="F5" s="123"/>
    </row>
    <row r="6" spans="1:6" x14ac:dyDescent="0.2">
      <c r="A6" s="104"/>
      <c r="D6" s="44" t="s">
        <v>38</v>
      </c>
      <c r="F6" s="123"/>
    </row>
    <row r="7" spans="1:6" x14ac:dyDescent="0.2">
      <c r="A7" s="104"/>
      <c r="D7" s="286"/>
      <c r="F7" s="123"/>
    </row>
    <row r="8" spans="1:6" x14ac:dyDescent="0.2">
      <c r="A8" s="104"/>
      <c r="D8" s="286"/>
      <c r="F8" s="123"/>
    </row>
    <row r="9" spans="1:6" x14ac:dyDescent="0.2">
      <c r="A9" s="104"/>
      <c r="D9" s="286"/>
      <c r="F9" s="123"/>
    </row>
    <row r="10" spans="1:6" x14ac:dyDescent="0.2">
      <c r="A10" s="104"/>
      <c r="D10" s="44" t="s">
        <v>37</v>
      </c>
      <c r="F10" s="123"/>
    </row>
    <row r="11" spans="1:6" x14ac:dyDescent="0.2">
      <c r="A11" s="104"/>
      <c r="D11" s="286"/>
      <c r="F11" s="123"/>
    </row>
    <row r="12" spans="1:6" x14ac:dyDescent="0.2">
      <c r="A12" s="104"/>
      <c r="D12" s="286"/>
      <c r="F12" s="123"/>
    </row>
    <row r="13" spans="1:6" x14ac:dyDescent="0.2">
      <c r="A13" s="104"/>
      <c r="D13" s="286"/>
      <c r="F13" s="123"/>
    </row>
    <row r="14" spans="1:6" x14ac:dyDescent="0.2">
      <c r="A14" s="104"/>
      <c r="F14" s="123"/>
    </row>
    <row r="15" spans="1:6" x14ac:dyDescent="0.2">
      <c r="A15" s="104"/>
      <c r="D15" s="3" t="s">
        <v>34</v>
      </c>
      <c r="F15" s="123"/>
    </row>
    <row r="16" spans="1:6" x14ac:dyDescent="0.2">
      <c r="A16" s="104"/>
      <c r="D16" s="44" t="s">
        <v>38</v>
      </c>
      <c r="F16" s="123"/>
    </row>
    <row r="17" spans="1:6" x14ac:dyDescent="0.2">
      <c r="A17" s="104"/>
      <c r="D17" s="286"/>
      <c r="F17" s="123"/>
    </row>
    <row r="18" spans="1:6" x14ac:dyDescent="0.2">
      <c r="A18" s="104"/>
      <c r="D18" s="286"/>
      <c r="F18" s="123"/>
    </row>
    <row r="19" spans="1:6" x14ac:dyDescent="0.2">
      <c r="A19" s="104"/>
      <c r="D19" s="286"/>
      <c r="F19" s="123"/>
    </row>
    <row r="20" spans="1:6" x14ac:dyDescent="0.2">
      <c r="A20" s="104"/>
      <c r="D20" s="44" t="s">
        <v>37</v>
      </c>
      <c r="F20" s="123"/>
    </row>
    <row r="21" spans="1:6" x14ac:dyDescent="0.2">
      <c r="A21" s="104"/>
      <c r="D21" s="286"/>
      <c r="F21" s="123"/>
    </row>
    <row r="22" spans="1:6" x14ac:dyDescent="0.2">
      <c r="A22" s="104"/>
      <c r="D22" s="286"/>
      <c r="F22" s="123"/>
    </row>
    <row r="23" spans="1:6" x14ac:dyDescent="0.2">
      <c r="A23" s="104"/>
      <c r="D23" s="286"/>
      <c r="F23" s="123"/>
    </row>
    <row r="24" spans="1:6" x14ac:dyDescent="0.2">
      <c r="A24" s="104"/>
      <c r="F24" s="123"/>
    </row>
    <row r="25" spans="1:6" x14ac:dyDescent="0.2">
      <c r="A25" s="104"/>
      <c r="D25" s="3" t="s">
        <v>35</v>
      </c>
      <c r="F25" s="123"/>
    </row>
    <row r="26" spans="1:6" x14ac:dyDescent="0.2">
      <c r="A26" s="104"/>
      <c r="D26" s="44" t="s">
        <v>38</v>
      </c>
      <c r="F26" s="123"/>
    </row>
    <row r="27" spans="1:6" x14ac:dyDescent="0.2">
      <c r="A27" s="104"/>
      <c r="D27" s="286"/>
      <c r="F27" s="123"/>
    </row>
    <row r="28" spans="1:6" x14ac:dyDescent="0.2">
      <c r="A28" s="104"/>
      <c r="D28" s="286"/>
      <c r="F28" s="123"/>
    </row>
    <row r="29" spans="1:6" x14ac:dyDescent="0.2">
      <c r="A29" s="104"/>
      <c r="D29" s="286"/>
      <c r="F29" s="123"/>
    </row>
    <row r="30" spans="1:6" x14ac:dyDescent="0.2">
      <c r="A30" s="104"/>
      <c r="D30" s="44" t="s">
        <v>37</v>
      </c>
      <c r="F30" s="123"/>
    </row>
    <row r="31" spans="1:6" x14ac:dyDescent="0.2">
      <c r="A31" s="104"/>
      <c r="D31" s="286"/>
      <c r="F31" s="123"/>
    </row>
    <row r="32" spans="1:6" x14ac:dyDescent="0.2">
      <c r="A32" s="104"/>
      <c r="D32" s="286"/>
      <c r="F32" s="123"/>
    </row>
    <row r="33" spans="1:6" x14ac:dyDescent="0.2">
      <c r="A33" s="104"/>
      <c r="D33" s="286"/>
      <c r="F33" s="123"/>
    </row>
    <row r="34" spans="1:6" x14ac:dyDescent="0.2">
      <c r="A34" s="104"/>
      <c r="D34" s="39"/>
      <c r="F34" s="123"/>
    </row>
    <row r="35" spans="1:6" x14ac:dyDescent="0.2">
      <c r="A35" s="104"/>
      <c r="D35" s="3" t="s">
        <v>36</v>
      </c>
      <c r="F35" s="123"/>
    </row>
    <row r="36" spans="1:6" x14ac:dyDescent="0.2">
      <c r="A36" s="104"/>
      <c r="D36" s="44" t="s">
        <v>38</v>
      </c>
      <c r="F36" s="123"/>
    </row>
    <row r="37" spans="1:6" x14ac:dyDescent="0.2">
      <c r="A37" s="104"/>
      <c r="D37" s="286"/>
      <c r="F37" s="123"/>
    </row>
    <row r="38" spans="1:6" x14ac:dyDescent="0.2">
      <c r="A38" s="104"/>
      <c r="D38" s="286"/>
      <c r="F38" s="123"/>
    </row>
    <row r="39" spans="1:6" x14ac:dyDescent="0.2">
      <c r="A39" s="104"/>
      <c r="D39" s="286"/>
      <c r="F39" s="123"/>
    </row>
    <row r="40" spans="1:6" x14ac:dyDescent="0.2">
      <c r="A40" s="104"/>
      <c r="D40" s="44" t="s">
        <v>37</v>
      </c>
      <c r="F40" s="123"/>
    </row>
    <row r="41" spans="1:6" x14ac:dyDescent="0.2">
      <c r="A41" s="104"/>
      <c r="D41" s="286"/>
      <c r="F41" s="123"/>
    </row>
    <row r="42" spans="1:6" x14ac:dyDescent="0.2">
      <c r="A42" s="104"/>
      <c r="D42" s="286"/>
      <c r="F42" s="123"/>
    </row>
    <row r="43" spans="1:6" x14ac:dyDescent="0.2">
      <c r="A43" s="104"/>
      <c r="D43" s="286"/>
      <c r="F43" s="123"/>
    </row>
    <row r="44" spans="1:6" x14ac:dyDescent="0.2">
      <c r="A44" s="104"/>
      <c r="D44" s="39"/>
      <c r="F44" s="123"/>
    </row>
    <row r="45" spans="1:6" x14ac:dyDescent="0.2">
      <c r="A45" s="104"/>
      <c r="D45" s="39"/>
      <c r="F45" s="123"/>
    </row>
    <row r="46" spans="1:6" ht="15.75" x14ac:dyDescent="0.25">
      <c r="A46" s="104"/>
      <c r="C46" s="43" t="s">
        <v>29</v>
      </c>
      <c r="F46" s="123"/>
    </row>
    <row r="47" spans="1:6" x14ac:dyDescent="0.2">
      <c r="A47" s="104"/>
      <c r="F47" s="123"/>
    </row>
    <row r="48" spans="1:6" x14ac:dyDescent="0.2">
      <c r="A48" s="104"/>
      <c r="D48" s="44" t="s">
        <v>31</v>
      </c>
      <c r="F48" s="123"/>
    </row>
    <row r="49" spans="1:6" x14ac:dyDescent="0.2">
      <c r="A49" s="104"/>
      <c r="D49" s="286"/>
      <c r="F49" s="123"/>
    </row>
    <row r="50" spans="1:6" x14ac:dyDescent="0.2">
      <c r="A50" s="104"/>
      <c r="D50" s="286"/>
      <c r="F50" s="123"/>
    </row>
    <row r="51" spans="1:6" x14ac:dyDescent="0.2">
      <c r="A51" s="104"/>
      <c r="D51" s="286"/>
      <c r="F51" s="123"/>
    </row>
    <row r="52" spans="1:6" x14ac:dyDescent="0.2">
      <c r="A52" s="104"/>
      <c r="D52" s="44" t="s">
        <v>32</v>
      </c>
      <c r="F52" s="123"/>
    </row>
    <row r="53" spans="1:6" x14ac:dyDescent="0.2">
      <c r="A53" s="104"/>
      <c r="D53" s="286"/>
      <c r="F53" s="123"/>
    </row>
    <row r="54" spans="1:6" x14ac:dyDescent="0.2">
      <c r="A54" s="104"/>
      <c r="D54" s="286"/>
      <c r="F54" s="123"/>
    </row>
    <row r="55" spans="1:6" x14ac:dyDescent="0.2">
      <c r="A55" s="104"/>
      <c r="D55" s="286"/>
      <c r="F55" s="123"/>
    </row>
    <row r="56" spans="1:6" x14ac:dyDescent="0.2">
      <c r="A56" s="104"/>
      <c r="D56" s="44" t="s">
        <v>28</v>
      </c>
      <c r="F56" s="123"/>
    </row>
    <row r="57" spans="1:6" x14ac:dyDescent="0.2">
      <c r="A57" s="104"/>
      <c r="D57" s="286"/>
      <c r="F57" s="123"/>
    </row>
    <row r="58" spans="1:6" x14ac:dyDescent="0.2">
      <c r="A58" s="104"/>
      <c r="D58" s="286"/>
      <c r="F58" s="123"/>
    </row>
    <row r="59" spans="1:6" x14ac:dyDescent="0.2">
      <c r="A59" s="104"/>
      <c r="D59" s="286"/>
      <c r="F59" s="123"/>
    </row>
    <row r="60" spans="1:6" x14ac:dyDescent="0.2">
      <c r="A60" s="104"/>
      <c r="D60" s="39"/>
      <c r="F60" s="123"/>
    </row>
    <row r="61" spans="1:6" x14ac:dyDescent="0.2">
      <c r="A61" s="104"/>
      <c r="F61" s="123"/>
    </row>
    <row r="62" spans="1:6" ht="15.75" x14ac:dyDescent="0.25">
      <c r="A62" s="104"/>
      <c r="C62" s="43" t="s">
        <v>12</v>
      </c>
      <c r="F62" s="123"/>
    </row>
    <row r="63" spans="1:6" x14ac:dyDescent="0.2">
      <c r="A63" s="104"/>
      <c r="F63" s="123"/>
    </row>
    <row r="64" spans="1:6" x14ac:dyDescent="0.2">
      <c r="A64" s="104"/>
      <c r="D64" s="286"/>
      <c r="F64" s="123"/>
    </row>
    <row r="65" spans="1:6" x14ac:dyDescent="0.2">
      <c r="A65" s="104"/>
      <c r="D65" s="286"/>
      <c r="F65" s="123"/>
    </row>
    <row r="66" spans="1:6" x14ac:dyDescent="0.2">
      <c r="A66" s="104"/>
      <c r="D66" s="286"/>
      <c r="F66" s="123"/>
    </row>
    <row r="67" spans="1:6" x14ac:dyDescent="0.2">
      <c r="A67" s="104"/>
      <c r="D67" s="286"/>
      <c r="F67" s="123"/>
    </row>
    <row r="68" spans="1:6" x14ac:dyDescent="0.2">
      <c r="A68" s="104"/>
      <c r="F68" s="123"/>
    </row>
    <row r="69" spans="1:6" x14ac:dyDescent="0.2">
      <c r="A69" s="104"/>
      <c r="F69" s="123"/>
    </row>
    <row r="70" spans="1:6" ht="15.75" x14ac:dyDescent="0.25">
      <c r="A70" s="104"/>
      <c r="C70" s="43" t="s">
        <v>13</v>
      </c>
      <c r="F70" s="123"/>
    </row>
    <row r="71" spans="1:6" x14ac:dyDescent="0.2">
      <c r="A71" s="104"/>
      <c r="F71" s="123"/>
    </row>
    <row r="72" spans="1:6" x14ac:dyDescent="0.2">
      <c r="A72" s="104"/>
      <c r="D72" s="286"/>
      <c r="F72" s="123"/>
    </row>
    <row r="73" spans="1:6" x14ac:dyDescent="0.2">
      <c r="A73" s="104"/>
      <c r="D73" s="286"/>
      <c r="F73" s="123"/>
    </row>
    <row r="74" spans="1:6" x14ac:dyDescent="0.2">
      <c r="A74" s="104"/>
      <c r="D74" s="286"/>
      <c r="F74" s="123"/>
    </row>
    <row r="75" spans="1:6" x14ac:dyDescent="0.2">
      <c r="A75" s="104"/>
      <c r="D75" s="286"/>
      <c r="F75" s="123"/>
    </row>
    <row r="76" spans="1:6" x14ac:dyDescent="0.2">
      <c r="A76" s="104"/>
      <c r="F76" s="123"/>
    </row>
    <row r="77" spans="1:6" x14ac:dyDescent="0.2">
      <c r="A77" s="104"/>
      <c r="F77" s="123"/>
    </row>
    <row r="78" spans="1:6" ht="28.5" customHeight="1" x14ac:dyDescent="0.2">
      <c r="A78" s="104"/>
      <c r="B78" s="123"/>
      <c r="C78" s="123"/>
      <c r="D78" s="123"/>
      <c r="E78" s="123"/>
      <c r="F78" s="123"/>
    </row>
  </sheetData>
  <mergeCells count="13">
    <mergeCell ref="D31:D33"/>
    <mergeCell ref="D7:D9"/>
    <mergeCell ref="D11:D13"/>
    <mergeCell ref="D17:D19"/>
    <mergeCell ref="D21:D23"/>
    <mergeCell ref="D27:D29"/>
    <mergeCell ref="D37:D39"/>
    <mergeCell ref="D41:D43"/>
    <mergeCell ref="D72:D75"/>
    <mergeCell ref="D49:D51"/>
    <mergeCell ref="D53:D55"/>
    <mergeCell ref="D57:D59"/>
    <mergeCell ref="D64:D67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abSelected="1" zoomScaleNormal="100" workbookViewId="0">
      <pane ySplit="1" topLeftCell="A2" activePane="bottomLeft" state="frozen"/>
      <selection activeCell="C59" sqref="C59"/>
      <selection pane="bottomLeft" activeCell="M9" sqref="M9"/>
    </sheetView>
  </sheetViews>
  <sheetFormatPr defaultRowHeight="12.75" x14ac:dyDescent="0.2"/>
  <cols>
    <col min="1" max="2" width="2.7109375" style="40" customWidth="1"/>
    <col min="3" max="3" width="9.140625" style="40"/>
    <col min="4" max="4" width="79.85546875" style="40" customWidth="1"/>
    <col min="5" max="5" width="2.7109375" style="40" customWidth="1"/>
    <col min="6" max="6" width="10.42578125" style="40" bestFit="1" customWidth="1"/>
    <col min="7" max="7" width="2.7109375" style="40" customWidth="1"/>
    <col min="8" max="8" width="56.5703125" style="40" customWidth="1"/>
    <col min="9" max="10" width="2.7109375" style="40" customWidth="1"/>
    <col min="11" max="16384" width="9.140625" style="40"/>
  </cols>
  <sheetData>
    <row r="1" spans="1:12" ht="30" x14ac:dyDescent="0.4">
      <c r="A1" s="95"/>
      <c r="B1" s="95"/>
      <c r="C1" s="92" t="s">
        <v>20</v>
      </c>
      <c r="D1" s="92"/>
      <c r="E1" s="96"/>
      <c r="F1" s="97"/>
      <c r="G1" s="134"/>
      <c r="H1" s="135" t="s">
        <v>54</v>
      </c>
      <c r="I1" s="136"/>
      <c r="J1" s="101"/>
      <c r="K1" s="37"/>
      <c r="L1" s="37"/>
    </row>
    <row r="2" spans="1:12" ht="13.5" thickBot="1" x14ac:dyDescent="0.25">
      <c r="A2" s="95"/>
      <c r="B2" s="45"/>
      <c r="C2" s="37"/>
      <c r="D2" s="37"/>
      <c r="E2" s="37"/>
      <c r="F2" s="37"/>
      <c r="G2" s="37"/>
      <c r="H2" s="37"/>
      <c r="I2" s="37"/>
      <c r="J2" s="101"/>
      <c r="K2" s="37"/>
      <c r="L2" s="37"/>
    </row>
    <row r="3" spans="1:12" ht="13.5" thickBot="1" x14ac:dyDescent="0.25">
      <c r="A3" s="95"/>
      <c r="B3" s="45"/>
      <c r="C3" s="137" t="s">
        <v>21</v>
      </c>
      <c r="D3" s="94" t="s">
        <v>22</v>
      </c>
      <c r="E3" s="37"/>
      <c r="F3" s="138" t="s">
        <v>23</v>
      </c>
      <c r="G3" s="46"/>
      <c r="H3" s="138" t="s">
        <v>24</v>
      </c>
      <c r="I3" s="37"/>
      <c r="J3" s="101"/>
      <c r="K3" s="37"/>
      <c r="L3" s="37"/>
    </row>
    <row r="4" spans="1:12" x14ac:dyDescent="0.2">
      <c r="A4" s="95"/>
      <c r="B4" s="45"/>
      <c r="C4" s="37"/>
      <c r="D4" s="37"/>
      <c r="E4" s="37"/>
      <c r="F4" s="37"/>
      <c r="G4" s="42"/>
      <c r="H4" s="37"/>
      <c r="I4" s="37"/>
      <c r="J4" s="101"/>
      <c r="K4" s="37"/>
      <c r="L4" s="37"/>
    </row>
    <row r="5" spans="1:12" ht="25.5" x14ac:dyDescent="0.2">
      <c r="A5" s="95"/>
      <c r="B5" s="45"/>
      <c r="C5" s="47">
        <v>1</v>
      </c>
      <c r="D5" s="48" t="s">
        <v>68</v>
      </c>
      <c r="E5" s="37"/>
      <c r="F5" s="49" t="s">
        <v>133</v>
      </c>
      <c r="G5" s="42"/>
      <c r="H5" s="76"/>
      <c r="I5" s="37"/>
      <c r="J5" s="101"/>
      <c r="K5" s="37"/>
      <c r="L5" s="37"/>
    </row>
    <row r="6" spans="1:12" x14ac:dyDescent="0.2">
      <c r="A6" s="95"/>
      <c r="B6" s="45"/>
      <c r="C6" s="47">
        <v>2</v>
      </c>
      <c r="D6" s="48" t="s">
        <v>69</v>
      </c>
      <c r="E6" s="37"/>
      <c r="F6" s="267" t="s">
        <v>133</v>
      </c>
      <c r="G6" s="42"/>
      <c r="H6" s="76"/>
      <c r="I6" s="37"/>
      <c r="J6" s="101"/>
      <c r="K6" s="37"/>
      <c r="L6" s="37"/>
    </row>
    <row r="7" spans="1:12" x14ac:dyDescent="0.2">
      <c r="A7" s="95"/>
      <c r="B7" s="45"/>
      <c r="C7" s="47">
        <v>3</v>
      </c>
      <c r="D7" s="48" t="s">
        <v>52</v>
      </c>
      <c r="E7" s="37"/>
      <c r="F7" s="267" t="s">
        <v>133</v>
      </c>
      <c r="G7" s="42"/>
      <c r="H7" s="76"/>
      <c r="I7" s="37"/>
      <c r="J7" s="101"/>
      <c r="K7" s="37"/>
      <c r="L7" s="37"/>
    </row>
    <row r="8" spans="1:12" ht="25.5" x14ac:dyDescent="0.2">
      <c r="A8" s="95"/>
      <c r="B8" s="45"/>
      <c r="C8" s="47">
        <v>4</v>
      </c>
      <c r="D8" s="261" t="s">
        <v>131</v>
      </c>
      <c r="E8" s="37"/>
      <c r="F8" s="267" t="s">
        <v>133</v>
      </c>
      <c r="G8" s="50"/>
      <c r="H8" s="76"/>
      <c r="I8" s="37"/>
      <c r="J8" s="101"/>
      <c r="K8" s="37"/>
      <c r="L8" s="37"/>
    </row>
    <row r="9" spans="1:12" ht="13.5" customHeight="1" x14ac:dyDescent="0.2">
      <c r="A9" s="95"/>
      <c r="B9" s="45"/>
      <c r="C9" s="47"/>
      <c r="D9" s="48"/>
      <c r="E9" s="37"/>
      <c r="F9" s="62"/>
      <c r="G9" s="42"/>
      <c r="H9" s="74"/>
      <c r="I9" s="37"/>
      <c r="J9" s="101"/>
      <c r="K9" s="37"/>
      <c r="L9" s="37"/>
    </row>
    <row r="10" spans="1:12" ht="13.5" customHeight="1" x14ac:dyDescent="0.2">
      <c r="A10" s="95"/>
      <c r="B10" s="45"/>
      <c r="C10" s="47"/>
      <c r="D10" s="51" t="s">
        <v>26</v>
      </c>
      <c r="E10" s="37"/>
      <c r="F10" s="61"/>
      <c r="G10" s="42"/>
      <c r="H10" s="75"/>
      <c r="I10" s="37"/>
      <c r="J10" s="101"/>
      <c r="K10" s="37"/>
      <c r="L10" s="37"/>
    </row>
    <row r="11" spans="1:12" ht="25.5" x14ac:dyDescent="0.2">
      <c r="A11" s="95"/>
      <c r="B11" s="45"/>
      <c r="C11" s="47">
        <v>5</v>
      </c>
      <c r="D11" s="261" t="s">
        <v>132</v>
      </c>
      <c r="E11" s="37"/>
      <c r="F11" s="277" t="s">
        <v>133</v>
      </c>
      <c r="G11" s="50"/>
      <c r="H11" s="77"/>
      <c r="I11" s="37"/>
      <c r="J11" s="101"/>
      <c r="K11" s="37"/>
      <c r="L11" s="37"/>
    </row>
    <row r="12" spans="1:12" ht="38.25" x14ac:dyDescent="0.2">
      <c r="A12" s="95"/>
      <c r="B12" s="45"/>
      <c r="C12" s="47">
        <v>6</v>
      </c>
      <c r="D12" s="48" t="s">
        <v>51</v>
      </c>
      <c r="E12" s="37"/>
      <c r="F12" s="267" t="s">
        <v>133</v>
      </c>
      <c r="G12" s="50"/>
      <c r="H12" s="76"/>
      <c r="I12" s="37"/>
      <c r="J12" s="101"/>
      <c r="K12" s="37"/>
      <c r="L12" s="37"/>
    </row>
    <row r="13" spans="1:12" ht="25.5" x14ac:dyDescent="0.2">
      <c r="A13" s="95"/>
      <c r="B13" s="45"/>
      <c r="C13" s="47">
        <v>7</v>
      </c>
      <c r="D13" s="53" t="s">
        <v>71</v>
      </c>
      <c r="E13" s="37"/>
      <c r="F13" s="267" t="s">
        <v>134</v>
      </c>
      <c r="G13" s="50"/>
      <c r="H13" s="76"/>
      <c r="I13" s="37"/>
      <c r="J13" s="101"/>
      <c r="K13" s="37"/>
      <c r="L13" s="37"/>
    </row>
    <row r="14" spans="1:12" x14ac:dyDescent="0.2">
      <c r="A14" s="95"/>
      <c r="B14" s="45"/>
      <c r="C14" s="47"/>
      <c r="D14" s="53"/>
      <c r="E14" s="37"/>
      <c r="F14" s="4"/>
      <c r="G14" s="42"/>
      <c r="H14" s="74"/>
      <c r="I14" s="37"/>
      <c r="J14" s="101"/>
      <c r="K14" s="37"/>
      <c r="L14" s="37"/>
    </row>
    <row r="15" spans="1:12" x14ac:dyDescent="0.2">
      <c r="A15" s="95"/>
      <c r="B15" s="45"/>
      <c r="C15" s="47"/>
      <c r="D15" s="51" t="s">
        <v>27</v>
      </c>
      <c r="E15" s="42"/>
      <c r="F15" s="52"/>
      <c r="G15" s="42"/>
      <c r="H15" s="75"/>
      <c r="I15" s="37"/>
      <c r="J15" s="101"/>
      <c r="K15" s="37"/>
      <c r="L15" s="37"/>
    </row>
    <row r="16" spans="1:12" ht="38.25" x14ac:dyDescent="0.2">
      <c r="A16" s="95"/>
      <c r="B16" s="45"/>
      <c r="C16" s="47">
        <v>8</v>
      </c>
      <c r="D16" s="48" t="s">
        <v>73</v>
      </c>
      <c r="E16" s="37"/>
      <c r="F16" s="267" t="s">
        <v>134</v>
      </c>
      <c r="G16" s="50"/>
      <c r="H16" s="76"/>
      <c r="I16" s="37"/>
      <c r="J16" s="101"/>
      <c r="K16" s="37"/>
      <c r="L16" s="37"/>
    </row>
    <row r="17" spans="1:12" ht="25.5" x14ac:dyDescent="0.2">
      <c r="A17" s="95"/>
      <c r="B17" s="45"/>
      <c r="C17" s="47">
        <v>9</v>
      </c>
      <c r="D17" s="48" t="s">
        <v>72</v>
      </c>
      <c r="E17" s="37"/>
      <c r="F17" s="267" t="s">
        <v>134</v>
      </c>
      <c r="G17" s="42"/>
      <c r="H17" s="76"/>
      <c r="I17" s="37"/>
      <c r="J17" s="101"/>
      <c r="K17" s="37"/>
      <c r="L17" s="37"/>
    </row>
    <row r="18" spans="1:12" ht="13.5" thickBot="1" x14ac:dyDescent="0.25">
      <c r="A18" s="95"/>
      <c r="B18" s="45"/>
      <c r="C18" s="47"/>
      <c r="D18" s="54"/>
      <c r="E18" s="37"/>
      <c r="F18" s="37"/>
      <c r="G18" s="37"/>
      <c r="H18" s="37"/>
      <c r="I18" s="37"/>
      <c r="J18" s="101"/>
      <c r="K18" s="37"/>
      <c r="L18" s="37"/>
    </row>
    <row r="19" spans="1:12" ht="12.75" customHeight="1" x14ac:dyDescent="0.2">
      <c r="A19" s="95"/>
      <c r="B19" s="45"/>
      <c r="C19" s="58" t="s">
        <v>40</v>
      </c>
      <c r="D19" s="287" t="s">
        <v>129</v>
      </c>
      <c r="E19" s="37"/>
      <c r="F19" s="37"/>
      <c r="G19" s="37"/>
      <c r="H19" s="37"/>
      <c r="I19" s="37"/>
      <c r="J19" s="101"/>
      <c r="K19" s="37"/>
      <c r="L19" s="37"/>
    </row>
    <row r="20" spans="1:12" x14ac:dyDescent="0.2">
      <c r="A20" s="95"/>
      <c r="B20" s="45"/>
      <c r="C20" s="59"/>
      <c r="D20" s="288"/>
      <c r="E20" s="37"/>
      <c r="F20" s="37"/>
      <c r="G20" s="37"/>
      <c r="H20" s="37"/>
      <c r="I20" s="37"/>
      <c r="J20" s="101"/>
      <c r="K20" s="37"/>
      <c r="L20" s="37"/>
    </row>
    <row r="21" spans="1:12" x14ac:dyDescent="0.2">
      <c r="A21" s="95"/>
      <c r="B21" s="45"/>
      <c r="C21" s="59"/>
      <c r="D21" s="288"/>
      <c r="E21" s="37"/>
      <c r="F21" s="37"/>
      <c r="G21" s="37"/>
      <c r="H21" s="37"/>
      <c r="I21" s="37"/>
      <c r="J21" s="101"/>
      <c r="K21" s="37"/>
      <c r="L21" s="37"/>
    </row>
    <row r="22" spans="1:12" ht="25.5" x14ac:dyDescent="0.2">
      <c r="A22" s="95"/>
      <c r="B22" s="45"/>
      <c r="C22" s="59"/>
      <c r="D22" s="154" t="s">
        <v>130</v>
      </c>
      <c r="E22" s="37"/>
      <c r="F22" s="37"/>
      <c r="G22" s="37"/>
      <c r="H22" s="37"/>
      <c r="I22" s="37"/>
      <c r="J22" s="101"/>
      <c r="K22" s="37"/>
      <c r="L22" s="37"/>
    </row>
    <row r="23" spans="1:12" ht="3.75" customHeight="1" thickBot="1" x14ac:dyDescent="0.25">
      <c r="A23" s="95"/>
      <c r="B23" s="45"/>
      <c r="C23" s="60"/>
      <c r="D23" s="155"/>
      <c r="E23" s="37"/>
      <c r="F23" s="37"/>
      <c r="G23" s="37"/>
      <c r="H23" s="37"/>
      <c r="I23" s="37"/>
      <c r="J23" s="101"/>
      <c r="K23" s="37"/>
      <c r="L23" s="37"/>
    </row>
    <row r="24" spans="1:12" ht="13.5" thickBot="1" x14ac:dyDescent="0.25">
      <c r="A24" s="95"/>
      <c r="B24" s="45"/>
      <c r="C24" s="47"/>
      <c r="D24" s="57"/>
      <c r="E24" s="37"/>
      <c r="F24" s="37"/>
      <c r="G24" s="37"/>
      <c r="H24" s="37"/>
      <c r="I24" s="37"/>
      <c r="J24" s="101"/>
      <c r="K24" s="37"/>
      <c r="L24" s="37"/>
    </row>
    <row r="25" spans="1:12" ht="26.25" thickBot="1" x14ac:dyDescent="0.25">
      <c r="A25" s="95"/>
      <c r="B25" s="45"/>
      <c r="C25" s="55" t="s">
        <v>41</v>
      </c>
      <c r="D25" s="56" t="s">
        <v>70</v>
      </c>
      <c r="E25" s="37"/>
      <c r="F25" s="37"/>
      <c r="G25" s="37"/>
      <c r="H25" s="37"/>
      <c r="I25" s="37"/>
      <c r="J25" s="101"/>
      <c r="K25" s="37"/>
      <c r="L25" s="37"/>
    </row>
    <row r="26" spans="1:12" x14ac:dyDescent="0.2">
      <c r="A26" s="95"/>
      <c r="B26" s="45"/>
      <c r="C26" s="47"/>
      <c r="D26" s="54"/>
      <c r="E26" s="37"/>
      <c r="F26" s="37"/>
      <c r="G26" s="37"/>
      <c r="H26" s="37"/>
      <c r="I26" s="37"/>
      <c r="J26" s="101"/>
      <c r="K26" s="37"/>
      <c r="L26" s="37"/>
    </row>
    <row r="27" spans="1:12" ht="31.5" customHeight="1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37"/>
      <c r="L27" s="37"/>
    </row>
    <row r="28" spans="1:12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mergeCells count="1">
    <mergeCell ref="D19:D21"/>
  </mergeCells>
  <phoneticPr fontId="13" type="noConversion"/>
  <conditionalFormatting sqref="H15:H17 H5:H12">
    <cfRule type="expression" dxfId="2" priority="1" stopIfTrue="1">
      <formula>F5="nee"</formula>
    </cfRule>
  </conditionalFormatting>
  <conditionalFormatting sqref="H13:H14">
    <cfRule type="expression" dxfId="1" priority="2" stopIfTrue="1">
      <formula>F13="ja"</formula>
    </cfRule>
  </conditionalFormatting>
  <conditionalFormatting sqref="F5 F9:F10">
    <cfRule type="cellIs" dxfId="0" priority="3" stopIfTrue="1" operator="equal">
      <formula>"ja"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 </vt:lpstr>
      <vt:lpstr>Contactgegevens</vt:lpstr>
      <vt:lpstr>Tarievenvoorstel</vt:lpstr>
      <vt:lpstr>Toelichting</vt:lpstr>
      <vt:lpstr>Richtlijnen Controle Tarieven</vt:lpstr>
      <vt:lpstr>Tarievenvoorstel!Afdrukbereik</vt:lpstr>
      <vt:lpstr>Toelichting!Afdrukbereik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Voorstel Enexis voor tarieven 2014 regionaal netbeheer gas</dc:title>
  <dc:creator>Enexis</dc:creator>
  <cp:lastPrinted>2013-09-20T10:15:07Z</cp:lastPrinted>
  <dcterms:created xsi:type="dcterms:W3CDTF">2001-08-01T08:33:17Z</dcterms:created>
  <dcterms:modified xsi:type="dcterms:W3CDTF">2013-10-21T09:39:19Z</dcterms:modified>
</cp:coreProperties>
</file>