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725" yWindow="15" windowWidth="7650" windowHeight="8205" tabRatio="644" activeTab="1"/>
  </bookViews>
  <sheets>
    <sheet name=" " sheetId="2" r:id="rId1"/>
    <sheet name="Contactgegevens" sheetId="6" r:id="rId2"/>
    <sheet name="Tarievenvoorstel" sheetId="1" r:id="rId3"/>
    <sheet name="Deelmarktgrenzen Transport" sheetId="9" r:id="rId4"/>
    <sheet name="Elementen EAV tarieven" sheetId="10" r:id="rId5"/>
    <sheet name="Toelichting" sheetId="4" r:id="rId6"/>
    <sheet name="Richtlijnen Controle Tarieven " sheetId="8" r:id="rId7"/>
  </sheets>
  <definedNames>
    <definedName name="_xlnm.Print_Area" localSheetId="3">'Deelmarktgrenzen Transport'!$A$1:$M$28</definedName>
    <definedName name="_xlnm.Print_Area" localSheetId="4">'Elementen EAV tarieven'!$A$1:$K$46</definedName>
    <definedName name="_xlnm.Print_Area" localSheetId="6">'Richtlijnen Controle Tarieven '!$A$1:$J$43</definedName>
    <definedName name="_xlnm.Print_Area" localSheetId="2">Tarievenvoorstel!$A$1:$R$89</definedName>
    <definedName name="_xlnm.Print_Area" localSheetId="5">Toelichting!$A$1:$H$74</definedName>
    <definedName name="AS2DocOpenMode" hidden="1">"AS2DocumentEdit"</definedName>
  </definedNames>
  <calcPr calcId="145621" iterateCount="1000" iterateDelta="1.0000000000000001E-5"/>
</workbook>
</file>

<file path=xl/calcChain.xml><?xml version="1.0" encoding="utf-8"?>
<calcChain xmlns="http://schemas.openxmlformats.org/spreadsheetml/2006/main">
  <c r="I5" i="10" l="1"/>
  <c r="I6" i="10"/>
  <c r="I7" i="10"/>
  <c r="I8" i="10"/>
  <c r="I9" i="10"/>
  <c r="I10" i="10"/>
  <c r="I11" i="10"/>
  <c r="I12" i="10"/>
  <c r="I13" i="10"/>
  <c r="I14" i="10"/>
  <c r="I15" i="10"/>
  <c r="I16" i="10"/>
  <c r="J69" i="1" l="1"/>
  <c r="C27" i="10"/>
  <c r="C28" i="10"/>
  <c r="C29" i="10"/>
  <c r="C30" i="10"/>
  <c r="C31" i="10"/>
  <c r="C32" i="10"/>
  <c r="C33" i="10"/>
  <c r="C34" i="10"/>
  <c r="C35" i="10"/>
  <c r="C36" i="10"/>
  <c r="C37" i="10"/>
  <c r="C38" i="10"/>
  <c r="C39" i="10"/>
  <c r="C40" i="10"/>
  <c r="C41" i="10"/>
  <c r="C42" i="10"/>
  <c r="E27" i="10"/>
  <c r="E28" i="10"/>
  <c r="E29" i="10"/>
  <c r="E30" i="10"/>
  <c r="E31" i="10"/>
  <c r="E32" i="10"/>
  <c r="E33" i="10"/>
  <c r="E34" i="10"/>
  <c r="E35" i="10"/>
  <c r="E36" i="10"/>
  <c r="E37" i="10"/>
  <c r="E38" i="10"/>
  <c r="E39" i="10"/>
  <c r="E40" i="10"/>
  <c r="E41" i="10"/>
  <c r="E42" i="10"/>
  <c r="E26" i="10"/>
  <c r="C26" i="10"/>
  <c r="J80" i="1" l="1"/>
  <c r="J82" i="1" s="1"/>
  <c r="J78" i="1"/>
  <c r="J39" i="1"/>
  <c r="J44" i="1"/>
  <c r="J43" i="1"/>
  <c r="J42" i="1"/>
  <c r="J41" i="1"/>
  <c r="J40" i="1"/>
  <c r="J60" i="1" l="1"/>
  <c r="J62" i="1" s="1"/>
  <c r="M1" i="1"/>
  <c r="I42" i="10"/>
  <c r="I41" i="10"/>
  <c r="I40" i="10"/>
  <c r="I39" i="10"/>
  <c r="I38" i="10"/>
  <c r="I37" i="10"/>
  <c r="I36" i="10"/>
  <c r="I35" i="10"/>
  <c r="I34" i="10"/>
  <c r="I33" i="10"/>
  <c r="I32" i="10"/>
  <c r="I31" i="10"/>
  <c r="I30" i="10"/>
  <c r="I29" i="10"/>
  <c r="I28" i="10"/>
  <c r="I27" i="10"/>
  <c r="I26" i="10"/>
  <c r="E21" i="10"/>
  <c r="I21" i="10" s="1"/>
  <c r="E20" i="10"/>
  <c r="I20" i="10" s="1"/>
  <c r="E19" i="10"/>
  <c r="I19" i="10" s="1"/>
  <c r="E18" i="10"/>
  <c r="I18" i="10" s="1"/>
  <c r="E17" i="10"/>
  <c r="I17" i="10" s="1"/>
  <c r="E16" i="10"/>
  <c r="E15" i="10"/>
  <c r="E14" i="10"/>
  <c r="E13" i="10"/>
  <c r="E12" i="10"/>
  <c r="E11" i="10"/>
  <c r="E10" i="10"/>
  <c r="E9" i="10"/>
  <c r="E8" i="10"/>
  <c r="E7" i="10"/>
  <c r="E6" i="10"/>
  <c r="E5" i="10"/>
  <c r="C6" i="10"/>
  <c r="C7" i="10"/>
  <c r="C8" i="10"/>
  <c r="C9" i="10"/>
  <c r="C10" i="10"/>
  <c r="C11" i="10"/>
  <c r="C12" i="10"/>
  <c r="C13" i="10"/>
  <c r="C14" i="10"/>
  <c r="C15" i="10"/>
  <c r="C16" i="10"/>
  <c r="C17" i="10"/>
  <c r="C18" i="10"/>
  <c r="C19" i="10"/>
  <c r="C20" i="10"/>
  <c r="C21" i="10"/>
  <c r="C5" i="10"/>
  <c r="J71" i="1" l="1"/>
  <c r="J85" i="1"/>
  <c r="J84" i="1"/>
</calcChain>
</file>

<file path=xl/sharedStrings.xml><?xml version="1.0" encoding="utf-8"?>
<sst xmlns="http://schemas.openxmlformats.org/spreadsheetml/2006/main" count="302" uniqueCount="183">
  <si>
    <t>Vastrecht transportdienst</t>
  </si>
  <si>
    <t>kW gecontracteerd per jaar</t>
  </si>
  <si>
    <t>kW max per maand</t>
  </si>
  <si>
    <t>kWh tarief normaal</t>
  </si>
  <si>
    <t>kWh tarief laag</t>
  </si>
  <si>
    <t>TARIEVENMANDJE</t>
  </si>
  <si>
    <t>NETTARIEVEN ELEKTRICITEIT</t>
  </si>
  <si>
    <t>TOELICHTING</t>
  </si>
  <si>
    <t>TRANSPORTTARIEVEN</t>
  </si>
  <si>
    <t>AANSLUITTARIEVEN</t>
  </si>
  <si>
    <t>OVERIGE OPMERKINGEN</t>
  </si>
  <si>
    <t>Afnemers HS (110-150 kV)</t>
  </si>
  <si>
    <t>Afnemers HS (110-150 kV) maximaal 600 uur p/jr</t>
  </si>
  <si>
    <t>Afnemers TS (25-50 kV)</t>
  </si>
  <si>
    <t>Afnemers TS (25-50 kV) maximaal 600 uur p/jr</t>
  </si>
  <si>
    <t xml:space="preserve">Afnemers Trafo HS+TS/MS </t>
  </si>
  <si>
    <t>Afnemers Trafo HS+TS/MS maximaal 600 uur p/jr</t>
  </si>
  <si>
    <t>Afnemers Trafo MS/LS</t>
  </si>
  <si>
    <t xml:space="preserve">Afnemers LS </t>
  </si>
  <si>
    <t>Periodieke aansluitvergoeding</t>
  </si>
  <si>
    <t>Eénmalige aansluitvergoeding t/m 25 meter</t>
  </si>
  <si>
    <t>Eénmalige aansluitvergoeding per meter &gt; 25 meter</t>
  </si>
  <si>
    <t>kW max per week</t>
  </si>
  <si>
    <t>BEOORDELING</t>
  </si>
  <si>
    <t>Code bedrijf</t>
  </si>
  <si>
    <t>Naam bedrijf</t>
  </si>
  <si>
    <t>Adres</t>
  </si>
  <si>
    <t>Postcode</t>
  </si>
  <si>
    <t>Plaats</t>
  </si>
  <si>
    <t>Contactpersoon</t>
  </si>
  <si>
    <t>Telefoonnummer</t>
  </si>
  <si>
    <t>E-mailadres</t>
  </si>
  <si>
    <t>Postbus 16326</t>
  </si>
  <si>
    <t>2500 BH  Den Haag</t>
  </si>
  <si>
    <t>Totaal Rekenvolume</t>
  </si>
  <si>
    <t>Totaal Rekenvolume aangepast</t>
  </si>
  <si>
    <t>Controle Toegestane Totale Inkomsten</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</si>
  <si>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</si>
  <si>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</si>
  <si>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</si>
  <si>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</si>
  <si>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</si>
  <si>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Is het tarievenvoorstel voor Periodieke aansluitvergoeding meerlengte per meter &gt; 25 meter voor aansluitingen 3-10 MVA volgens artikel 2.3.2.B van de TarievenCode Elektriciteit?</t>
  </si>
  <si>
    <t>- is het tarief voor kWgecontracteerd van de 600-uurs tarieven 0,5 maal het tarief voor kWgecontracteerd van de "normale" deelmarkt?</t>
  </si>
  <si>
    <t>Ja / Nee</t>
  </si>
  <si>
    <t>Toelichting</t>
  </si>
  <si>
    <t>Nr.</t>
  </si>
  <si>
    <t>Onderwerp</t>
  </si>
  <si>
    <t>Richtlijnen Controle Tarieven</t>
  </si>
  <si>
    <t>Zijn de tarievenvoorstellen in de deelmarkt Afnemers Trafo MS/LS volgens artikel 3.7.10. van de TarievenCode Elektriciteit?</t>
  </si>
  <si>
    <t>Deelmarktgrenzen Transporttarieven</t>
  </si>
  <si>
    <t>Deelmarkt</t>
  </si>
  <si>
    <t>Deelmarktgrens</t>
  </si>
  <si>
    <t>Zijn de capaciteitsgrenzen in het tarievenvoorstel aangeduid bij alle (aanwezige) periodieke en éénmalige aansluittarieven? Let op: hier dient geen overlap in de grenzen te zijn (artikel 2.3.3. van de TarievenCode Elektriciteit).</t>
  </si>
  <si>
    <t xml:space="preserve">Indien dit niet het geval is, heeft u aangeven waarom er geen tarievenvoorstel is voor bepaalde categorieën? </t>
  </si>
  <si>
    <t>Als verklaring zou bijvoorbeeld kunnen gelden dat de betreffende categorie in het gebied waar u netbeheerder bent, niet voorkomt en komend jaar ook niet zal voorkomen.</t>
  </si>
  <si>
    <t>- is het tarief voor kWmax per week van de 600-uurs tarieven 18/52 maal het tarief voor kWmax per maand van de "normale" deelmarkt?</t>
  </si>
  <si>
    <t>Zijn de tarievenvoorstellen voor 600-uurs tarieven volgens artikel 3.7.5. A van de TarievenCode Elektriciteit?</t>
  </si>
  <si>
    <t>TOTALE INKOMSTEN</t>
  </si>
  <si>
    <t>Kleinverbruikers (t/m 3*80 A op LS)</t>
  </si>
  <si>
    <t>t/m 1*6A op het geschakeld net</t>
  </si>
  <si>
    <t>&gt; 3*25A t/m 3*35A</t>
  </si>
  <si>
    <t>&gt; 3*35A t/m 3*50A</t>
  </si>
  <si>
    <t>&gt; 3*50A t/m 3*63A</t>
  </si>
  <si>
    <t>&gt; 3*63A t/m 3*80A</t>
  </si>
  <si>
    <t>kW tarief</t>
  </si>
  <si>
    <t>Is er een tariefvoorstel voor blindenergie (artikel 3.9.2 van de TarievenCode Elektriciteit)? Zo nee, waarom niet?</t>
  </si>
  <si>
    <t>Is het werkblad "Deelmarktgrenzen Transport" juist ingevuld en is dit toegelicht in het werkblad Toelichting? Let op: ook hier dient geen overlap in de grenzen te zijn (artikel 3.7.2 van de TarievenCode Elektriciteit).</t>
  </si>
  <si>
    <t>Afnemerscategorieën capaciteitstarieven</t>
  </si>
  <si>
    <t>DEELMARKTGRENZEN TRANSPORT</t>
  </si>
  <si>
    <t>kVArh blindvermogen MS en hoger</t>
  </si>
  <si>
    <t>kVArh blindvermogen lager dan MS</t>
  </si>
  <si>
    <t>Elementen EAV-tarieven</t>
  </si>
  <si>
    <t>Knip</t>
  </si>
  <si>
    <t>Beveiliging</t>
  </si>
  <si>
    <t>Verbinding</t>
  </si>
  <si>
    <t>Controle</t>
  </si>
  <si>
    <t>ELEMENTEN EAV TARIEVEN</t>
  </si>
  <si>
    <t>CONTROLE RICHTLIJNEN</t>
  </si>
  <si>
    <t>Is de uitsplitsing van de elementen van de EAV-tarieven in het werkblad 'Elementen EAV tarieven' ingevuld voor elke categorie waarvoor u een tarief voorstelt en resulteert de controlecel in een waarde van nul?</t>
  </si>
  <si>
    <r>
      <t>t/m 3*25A + alle 1-fase aansluitingen</t>
    </r>
    <r>
      <rPr>
        <vertAlign val="superscript"/>
        <sz val="8"/>
        <rFont val="Arial"/>
        <family val="2"/>
      </rPr>
      <t>1</t>
    </r>
  </si>
  <si>
    <r>
      <t>1</t>
    </r>
    <r>
      <rPr>
        <sz val="8"/>
        <rFont val="Arial"/>
        <family val="2"/>
      </rPr>
      <t xml:space="preserve"> Met uitzondering van de 1*6A aansluitingen op het geschakeld net.</t>
    </r>
  </si>
  <si>
    <t>%</t>
  </si>
  <si>
    <t>Invuldatum:</t>
  </si>
  <si>
    <t>Energiekamer NMa</t>
  </si>
  <si>
    <t>CONTACTGEGEVENS</t>
  </si>
  <si>
    <t>Afnemers MS (1-20 kV)</t>
  </si>
  <si>
    <t xml:space="preserve">Zo nee, zijn de stappen uit de invulinstructie gevolgd bij het hoofdstuk "Nieuwe deelmarkten"? </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</si>
  <si>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</si>
  <si>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</si>
  <si>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</si>
  <si>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Verwachte tariefmutatie</t>
  </si>
  <si>
    <t>Verwachte mutatie vastrechttarieven</t>
  </si>
  <si>
    <t>Verwachte mutatie niet-vastrechttarieven</t>
  </si>
  <si>
    <t>Legenda celkleuren</t>
  </si>
  <si>
    <t>Berekende waarde</t>
  </si>
  <si>
    <t>Berekende of overgenomen waarde en tevens resultaat</t>
  </si>
  <si>
    <t>Cel in te vullen of te wijzigen cel door de netbeheerder</t>
  </si>
  <si>
    <t>Informatie die is ingevuld door de Energiekamer NMa</t>
  </si>
  <si>
    <t>Waarde of berekening die speciale aandacht vraagt (toelichting in opmerking)</t>
  </si>
  <si>
    <t>Waarde die zonder berekening wordt overgenomen uit een andere cel</t>
  </si>
  <si>
    <t>Beoordeling</t>
  </si>
  <si>
    <t>EUR, pp 2013</t>
  </si>
  <si>
    <r>
      <t>t/m 3*25A + alle 1-fase aansluitingen</t>
    </r>
    <r>
      <rPr>
        <vertAlign val="superscript"/>
        <sz val="10"/>
        <rFont val="Arial"/>
        <family val="2"/>
      </rPr>
      <t>1</t>
    </r>
  </si>
  <si>
    <t xml:space="preserve">   waarvan toegewezen aan vastrecht tarieven</t>
  </si>
  <si>
    <t>Toegestane Totale Inkomsten 2013 (incl. correcties) excl. Vastrecht</t>
  </si>
  <si>
    <t>Zijn in het tarievenvoorstel alle decimalen van alle tarieven zichtbaar?</t>
  </si>
  <si>
    <t>- is het vastrechttarief van de 600-uurs tarieven gelijk aan het vastrechttarief van de "normale" deelmarkt?</t>
  </si>
  <si>
    <t>NB1</t>
  </si>
  <si>
    <t>NB2</t>
  </si>
  <si>
    <t>Wijken de afzonderlijke tarieven meer af dan 4 procentpunt t.o.v. het tarief van vorig jaar inclusief de verwachte tariefmutatie?</t>
  </si>
  <si>
    <t>Tarievenmandje nettarieven elektriciteit 2014</t>
  </si>
  <si>
    <t>Informatieverzoek tarievenmandje nettarieven elektriciteit 2014</t>
  </si>
  <si>
    <t>ACM</t>
  </si>
  <si>
    <t>E-mailadres: codatahelpdesk@acm.nl</t>
  </si>
  <si>
    <t>Telefoonnummer: 070 - 72 22 000</t>
  </si>
  <si>
    <t>Telefaxnummer: 070 - 72 22 355</t>
  </si>
  <si>
    <t>Toegestane Totale inkomsten 2014 inclusief correcties</t>
  </si>
  <si>
    <t>Totale Omzet 2014 op basis van Rekenvolume</t>
  </si>
  <si>
    <t>EUR, pp 2014</t>
  </si>
  <si>
    <t>Tarief 2014 (EUR)</t>
  </si>
  <si>
    <t>Toegestane Totale Inkomsten 2014 (incl. correcties)</t>
  </si>
  <si>
    <t>Toegestane Totale Inkomsten 2014 (incl. correcties) excl. Vastrecht</t>
  </si>
  <si>
    <t>Is het bedrag "Totale Inkomsten 2014 inclusief correcties" in het tabblad Tarievenvoorstel ongewijzigd? Zo nee, waarom niet?</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</si>
  <si>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</si>
  <si>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ACM houdt zich het recht voor om de tarieven ook op andere punten te toetsen dan de punten die op dit werkblad zijn opgenoemd.</t>
  </si>
  <si>
    <t>Zijn de rekenvolumes per tariefdrager gelijk aan de door ACM ingevulde rekenvolumes?</t>
  </si>
  <si>
    <t>A. NETVLAKKEN HS en TS</t>
  </si>
  <si>
    <t>tarief</t>
  </si>
  <si>
    <t>D. BLINDVERMOGEN</t>
  </si>
  <si>
    <t>Controle Rekenrekenvolume</t>
  </si>
  <si>
    <t>Transportdienst</t>
  </si>
  <si>
    <t>TARIEVENVOORSTEL 2014 EN CONTROLE</t>
  </si>
  <si>
    <t>B. NETVLAKKEN MS</t>
  </si>
  <si>
    <t>kW gecontracteerd</t>
  </si>
  <si>
    <t>C. NETVLAKKEN LS (incl. kleinverbruikers)</t>
  </si>
  <si>
    <t>Vastrecht transportdienst t/m 1*6A LS geschakeld</t>
  </si>
  <si>
    <t>Vastrecht transportdienst t/m 3*80A op LS</t>
  </si>
  <si>
    <r>
      <rPr>
        <vertAlign val="superscript"/>
        <sz val="8"/>
        <rFont val="Arial"/>
        <family val="2"/>
      </rPr>
      <t>1)</t>
    </r>
    <r>
      <rPr>
        <sz val="8"/>
        <rFont val="Arial"/>
        <family val="2"/>
      </rPr>
      <t xml:space="preserve"> Met uitzondering van de 1*6A aansluitingen op het geschakeld net.</t>
    </r>
  </si>
  <si>
    <t>Rekencapaciteiten kleinverbruikers 
(t/m 3*80 A op LS) per afnemerscategorie</t>
  </si>
  <si>
    <t>rekenvolume</t>
  </si>
  <si>
    <t>rekencapaciteit</t>
  </si>
  <si>
    <t/>
  </si>
  <si>
    <t>PAV meerlengte &gt; 25 meter; aansluitingen 3-10 MVA</t>
  </si>
  <si>
    <t>Eénmalige aansluitvergoeding &gt; 25 meter</t>
  </si>
  <si>
    <t>Aansluitdienst</t>
  </si>
  <si>
    <t>Afnemers HS (110-150 kV) max. 600 uur/jr</t>
  </si>
  <si>
    <t>Afnemers TS (25-50 kV) max. 600 uur/jr</t>
  </si>
  <si>
    <t>Afnemers Trafo HS+TS/MS max. 600 uur/jr</t>
  </si>
  <si>
    <t>Kleinverbruikers (t/m 3*80 A op LS) per afnemerscategorie</t>
  </si>
  <si>
    <t>Toegestane Totale Inkomsten 2013 (incl. correcties) gebasseerd op tarieven 2013 en rekenvolumes NE6R</t>
  </si>
  <si>
    <t>3-10 MVA</t>
  </si>
  <si>
    <t>t/m 3*25A</t>
  </si>
  <si>
    <t>&gt;3*25A en t/m 3*50A</t>
  </si>
  <si>
    <t>&gt;3*50A en t/m 3*80A</t>
  </si>
  <si>
    <t>&gt;3*80A en t/m 100 kVA af sec zijde trafo</t>
  </si>
  <si>
    <t>&gt;100 kVA en t/m 160 kVA af sec zijde trafo</t>
  </si>
  <si>
    <t>&gt;160 kVA en t/m 630 kVA met LS meting</t>
  </si>
  <si>
    <t>&gt;630 kVA en t/m 1000 kVA met LS meting</t>
  </si>
  <si>
    <t>&gt;1000 kVA en t/m 2,0 MVA</t>
  </si>
  <si>
    <t>&gt;2 MVA en t/m 5,0 MVA</t>
  </si>
  <si>
    <t>&gt;5 MVA en t/m 10,0 MVA</t>
  </si>
  <si>
    <t>t/m 1 x 6A op geschakeld net</t>
  </si>
  <si>
    <t xml:space="preserve">&gt;1000 kVA en t/m 2 MVA </t>
  </si>
  <si>
    <t>Voldoen de voorgestelde tarieven aan het maximum van het aantal decimalen? Voor EAV-tarieven worden maximaal twee decimalen gehanteerd, voor de overige tarieven worden maximaal vier decimalen gehanteerd.</t>
  </si>
  <si>
    <t>Zijn de vastrechttarieven uniform? Ofwel, zijn de vastrechttarieven op nul decimalen afgerond gelijk aan die van de overige netbeheerders of aan de vastrechttarieven 2013 (artikel 3.8.4 van de TarievenCode Elektriciteit)?</t>
  </si>
  <si>
    <t>Liander N.V.</t>
  </si>
  <si>
    <t>Postbus 50</t>
  </si>
  <si>
    <t>6920 AB</t>
  </si>
  <si>
    <t>DUIVEN . Locatiecode  2PB1160</t>
  </si>
  <si>
    <t>&gt; 2 MW,  fysiek 110 of 150 kV</t>
  </si>
  <si>
    <t>&gt; 2 MW,  fysiek 50 kV</t>
  </si>
  <si>
    <t>&gt; 2 MW,  fysiek MS-rail verdeelstation</t>
  </si>
  <si>
    <t>&gt; 136 kW t/m 2 MW</t>
  </si>
  <si>
    <t>&gt;  50 kW t/m 136 kW</t>
  </si>
  <si>
    <t xml:space="preserve"> 1 t/m 50 kW</t>
  </si>
  <si>
    <t>ja</t>
  </si>
  <si>
    <t>&gt;160 kVA en t/m 1000 kVA met LS meting</t>
  </si>
  <si>
    <t>nee</t>
  </si>
  <si>
    <r>
      <t xml:space="preserve">Liander is nog steeds van mening dat de door ACM toegepaste nacalculaties een aantal principiële onjuistheden bevatten. </t>
    </r>
    <r>
      <rPr>
        <b/>
        <sz val="10"/>
        <color theme="1"/>
        <rFont val="Arial"/>
        <family val="2"/>
      </rPr>
      <t>Aangezien deze tariefvoorstellen voor 2014 zijn gebaseerd op de door ACM vastgestelde toegestane inkomsten, behoudt Liander zich alle rechten op bezwaar en beroep voor.</t>
    </r>
  </si>
  <si>
    <t>Uit oogpunt van verbetering van de vergelijkbaarheid van tarieven met die van andere regionale netbeheerders hebben wij voor de periodieke aansluittarieven de deelmarkten  &gt;160 kVA en t/m 630 kVA met LS meting en &gt;630 kVA en t/m 1000 kVA met LS meting  geharmoniseerd tot één deelmarkt (&gt;160 kVA en t/m 1000 kVA met LS meting). Het tariefvoorstel 2014 is gebaseerd op het gewogen gemiddelde tarief in 2013 van beide deelmarkten, en de algemene tariefmutatie in 2014 (binnen de zgn. 4%-toets).</t>
  </si>
  <si>
    <t>Met dien verstande dat wij voor de periodieke tarieven de volumes voor de deelmarkten  &gt;160 kVA en t/m 630 kVA met LS meting en &gt;630 kVA en t/m 1000 kVA met LS meting hebben geharmoniseerd tot één deelmarkt (&gt;160 kVA en t/m 1000 kVA met LS meting).  Zie verder tabblad 'Toelichting'.</t>
  </si>
  <si>
    <t>Nul tarief, volgens in het verleden ingezette beleid.</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</si>
</sst>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 #,##0.00_-;_-* #,##0.00\-;_-* &quot;-&quot;??_-;_-@_-"/>
    <numFmt numFmtId="165" formatCode="#,##0.0000_-;#,##0.0000\-"/>
    <numFmt numFmtId="166" formatCode="_-* #,##0.000_-;_-* #,##0.000\-;_-* &quot;-&quot;??_-;_-@_-"/>
    <numFmt numFmtId="167" formatCode="_-[$€]\ * #,##0.00_-;_-[$€]\ * #,##0.00\-;_-[$€]\ * &quot;-&quot;??_-;_-@_-"/>
    <numFmt numFmtId="168" formatCode="_-* #,##0_-;_-* #,##0\-;_-* &quot;-&quot;??_-;_-@_-"/>
    <numFmt numFmtId="169" formatCode="_ * #,##0_ ;_ * \-#,##0_ ;_ * &quot;-&quot;??_ ;_ @_ "/>
    <numFmt numFmtId="170" formatCode="_ * #,##0.0000_ ;_ * \-#,##0.0000_ ;_ * &quot;-&quot;??_ ;_ @_ "/>
    <numFmt numFmtId="171" formatCode="_-* #,##0.0000_-;_-* #,##0.0000\-;_-* &quot;-&quot;??_-;_-@_-"/>
    <numFmt numFmtId="172" formatCode="#,##0.000"/>
    <numFmt numFmtId="173" formatCode="#,##0.0000"/>
    <numFmt numFmtId="174" formatCode="0.0000"/>
    <numFmt numFmtId="175" formatCode="_ * #,##0.00000_ ;_ * \-#,##0.00000_ ;_ * &quot;-&quot;??_ ;_ @_ "/>
  </numFmts>
  <fonts count="30" x14ac:knownFonts="1">
    <font>
      <sz val="10"/>
      <name val="Arial"/>
    </font>
    <font>
      <sz val="10"/>
      <name val="Arial"/>
      <family val="2"/>
    </font>
    <font>
      <sz val="12"/>
      <name val="Times New Roman"/>
      <family val="1"/>
    </font>
    <font>
      <sz val="10"/>
      <name val="Comic Sans MS"/>
      <family val="4"/>
    </font>
    <font>
      <b/>
      <sz val="10"/>
      <color indexed="9"/>
      <name val="Arial"/>
      <family val="2"/>
    </font>
    <font>
      <sz val="8"/>
      <name val="Arial"/>
      <family val="2"/>
    </font>
    <font>
      <sz val="10"/>
      <name val="Arial"/>
      <family val="2"/>
    </font>
    <font>
      <b/>
      <sz val="10"/>
      <name val="Arial"/>
      <family val="2"/>
    </font>
    <font>
      <sz val="10"/>
      <color indexed="8"/>
      <name val="MS Sans Serif"/>
      <family val="2"/>
    </font>
    <font>
      <b/>
      <sz val="48"/>
      <name val="Arial"/>
      <family val="2"/>
    </font>
    <font>
      <sz val="10"/>
      <color indexed="10"/>
      <name val="Arial"/>
      <family val="2"/>
    </font>
    <font>
      <b/>
      <sz val="24"/>
      <color indexed="9"/>
      <name val="Arial"/>
      <family val="2"/>
    </font>
    <font>
      <b/>
      <sz val="12"/>
      <color indexed="9"/>
      <name val="Arial"/>
      <family val="2"/>
    </font>
    <font>
      <sz val="10"/>
      <color indexed="9"/>
      <name val="Arial"/>
      <family val="2"/>
    </font>
    <font>
      <sz val="8"/>
      <name val="Arial"/>
      <family val="2"/>
    </font>
    <font>
      <b/>
      <sz val="16"/>
      <color indexed="9"/>
      <name val="Arial"/>
      <family val="2"/>
    </font>
    <font>
      <b/>
      <sz val="8"/>
      <name val="Arial"/>
      <family val="2"/>
    </font>
    <font>
      <vertAlign val="superscript"/>
      <sz val="8"/>
      <name val="Arial"/>
      <family val="2"/>
    </font>
    <font>
      <sz val="20"/>
      <color indexed="9"/>
      <name val="Arial"/>
      <family val="2"/>
    </font>
    <font>
      <b/>
      <sz val="18"/>
      <color indexed="9"/>
      <name val="Arial"/>
      <family val="2"/>
    </font>
    <font>
      <b/>
      <sz val="18"/>
      <name val="Arial"/>
      <family val="2"/>
    </font>
    <font>
      <b/>
      <sz val="12"/>
      <name val="Arial"/>
      <family val="2"/>
    </font>
    <font>
      <sz val="10"/>
      <color indexed="8"/>
      <name val="Arial"/>
      <family val="2"/>
    </font>
    <font>
      <vertAlign val="superscript"/>
      <sz val="10"/>
      <name val="Arial"/>
      <family val="2"/>
    </font>
    <font>
      <sz val="10"/>
      <name val="ScalaSans"/>
      <family val="2"/>
    </font>
    <font>
      <i/>
      <sz val="10"/>
      <name val="Arial"/>
      <family val="2"/>
    </font>
    <font>
      <b/>
      <sz val="16"/>
      <color theme="0"/>
      <name val="Arial"/>
      <family val="2"/>
    </font>
    <font>
      <u/>
      <sz val="10"/>
      <color indexed="12"/>
      <name val="Arial"/>
      <family val="2"/>
    </font>
    <font>
      <sz val="10"/>
      <color rgb="FF1F497D"/>
      <name val="Arial"/>
      <family val="2"/>
    </font>
    <font>
      <b/>
      <sz val="10"/>
      <color theme="1"/>
      <name val="Arial"/>
      <family val="2"/>
    </font>
  </fonts>
  <fills count="2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gray0625">
        <fgColor theme="0" tint="-0.24994659260841701"/>
        <bgColor theme="0"/>
      </patternFill>
    </fill>
    <fill>
      <patternFill patternType="solid">
        <fgColor rgb="FFFFFFB9"/>
        <bgColor indexed="64"/>
      </patternFill>
    </fill>
    <fill>
      <patternFill patternType="solid">
        <fgColor rgb="FFCCFFCC"/>
        <bgColor indexed="64"/>
      </patternFill>
    </fill>
    <fill>
      <patternFill patternType="solid">
        <fgColor rgb="FFFFFF99"/>
        <bgColor indexed="64"/>
      </patternFill>
    </fill>
    <fill>
      <patternFill patternType="solid">
        <fgColor rgb="FFF2F2F2"/>
        <bgColor rgb="FF000000"/>
      </patternFill>
    </fill>
    <fill>
      <patternFill patternType="solid">
        <fgColor rgb="FFFFFFFF"/>
        <bgColor rgb="FF000000"/>
      </patternFill>
    </fill>
    <fill>
      <patternFill patternType="solid">
        <fgColor rgb="FFB8CCE4"/>
        <bgColor rgb="FF000000"/>
      </patternFill>
    </fill>
  </fills>
  <borders count="67">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thin">
        <color indexed="32"/>
      </left>
      <right style="thin">
        <color indexed="32"/>
      </right>
      <top style="thin">
        <color indexed="32"/>
      </top>
      <bottom style="thin">
        <color indexed="3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hair">
        <color theme="0" tint="-0.14996795556505021"/>
      </right>
      <top style="thin">
        <color indexed="64"/>
      </top>
      <bottom style="hair">
        <color theme="0" tint="-0.14996795556505021"/>
      </bottom>
      <diagonal/>
    </border>
    <border>
      <left/>
      <right style="hair">
        <color theme="0" tint="-0.14996795556505021"/>
      </right>
      <top style="thin">
        <color indexed="64"/>
      </top>
      <bottom style="hair">
        <color theme="0" tint="-0.14996795556505021"/>
      </bottom>
      <diagonal/>
    </border>
    <border>
      <left style="hair">
        <color theme="0" tint="-0.14996795556505021"/>
      </left>
      <right style="hair">
        <color theme="0" tint="-0.14996795556505021"/>
      </right>
      <top style="thin">
        <color indexed="64"/>
      </top>
      <bottom style="hair">
        <color theme="0" tint="-0.14996795556505021"/>
      </bottom>
      <diagonal/>
    </border>
    <border>
      <left style="hair">
        <color theme="0" tint="-0.14996795556505021"/>
      </left>
      <right style="thin">
        <color indexed="64"/>
      </right>
      <top style="thin">
        <color indexed="64"/>
      </top>
      <bottom style="hair">
        <color theme="0" tint="-0.14996795556505021"/>
      </bottom>
      <diagonal/>
    </border>
    <border>
      <left style="thin">
        <color indexed="64"/>
      </left>
      <right style="hair">
        <color theme="0" tint="-0.14996795556505021"/>
      </right>
      <top style="hair">
        <color theme="0" tint="-0.1499679555650502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thin">
        <color indexed="64"/>
      </left>
      <right style="hair">
        <color theme="0" tint="-0.14996795556505021"/>
      </right>
      <top style="hair">
        <color theme="0" tint="-0.14996795556505021"/>
      </top>
      <bottom style="thin">
        <color indexed="64"/>
      </bottom>
      <diagonal/>
    </border>
    <border>
      <left/>
      <right style="hair">
        <color theme="0" tint="-0.14996795556505021"/>
      </right>
      <top style="hair">
        <color theme="0" tint="-0.14996795556505021"/>
      </top>
      <bottom style="thin">
        <color indexed="64"/>
      </bottom>
      <diagonal/>
    </border>
    <border>
      <left style="hair">
        <color theme="0" tint="-0.14996795556505021"/>
      </left>
      <right style="hair">
        <color theme="0" tint="-0.14996795556505021"/>
      </right>
      <top style="hair">
        <color theme="0" tint="-0.14996795556505021"/>
      </top>
      <bottom style="thin">
        <color indexed="64"/>
      </bottom>
      <diagonal/>
    </border>
    <border>
      <left style="hair">
        <color theme="0" tint="-0.14996795556505021"/>
      </left>
      <right style="thin">
        <color indexed="64"/>
      </right>
      <top style="hair">
        <color theme="0" tint="-0.14996795556505021"/>
      </top>
      <bottom style="thin">
        <color indexed="64"/>
      </bottom>
      <diagonal/>
    </border>
    <border>
      <left style="thin">
        <color indexed="64"/>
      </left>
      <right style="hair">
        <color theme="0" tint="-0.14996795556505021"/>
      </right>
      <top style="thin">
        <color indexed="64"/>
      </top>
      <bottom style="thin">
        <color indexed="64"/>
      </bottom>
      <diagonal/>
    </border>
    <border>
      <left style="hair">
        <color theme="0" tint="-0.14996795556505021"/>
      </left>
      <right style="hair">
        <color theme="0" tint="-0.14996795556505021"/>
      </right>
      <top style="thin">
        <color indexed="64"/>
      </top>
      <bottom style="thin">
        <color indexed="64"/>
      </bottom>
      <diagonal/>
    </border>
    <border>
      <left style="hair">
        <color theme="0" tint="-0.14996795556505021"/>
      </left>
      <right/>
      <top style="thin">
        <color indexed="64"/>
      </top>
      <bottom style="hair">
        <color theme="0" tint="-0.14996795556505021"/>
      </bottom>
      <diagonal/>
    </border>
    <border>
      <left style="hair">
        <color theme="0" tint="-0.14996795556505021"/>
      </left>
      <right/>
      <top style="hair">
        <color theme="0" tint="-0.14996795556505021"/>
      </top>
      <bottom style="hair">
        <color theme="0" tint="-0.14996795556505021"/>
      </bottom>
      <diagonal/>
    </border>
    <border>
      <left style="hair">
        <color theme="0" tint="-0.14996795556505021"/>
      </left>
      <right/>
      <top style="hair">
        <color theme="0" tint="-0.14996795556505021"/>
      </top>
      <bottom style="thin">
        <color indexed="64"/>
      </bottom>
      <diagonal/>
    </border>
    <border>
      <left style="thin">
        <color indexed="64"/>
      </left>
      <right style="hair">
        <color theme="0" tint="-0.14996795556505021"/>
      </right>
      <top style="hair">
        <color theme="0" tint="-0.14996795556505021"/>
      </top>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style="thin">
        <color indexed="64"/>
      </right>
      <top style="hair">
        <color theme="0" tint="-0.14996795556505021"/>
      </top>
      <bottom/>
      <diagonal/>
    </border>
    <border>
      <left/>
      <right style="hair">
        <color rgb="FFD9D9D9"/>
      </right>
      <top style="thin">
        <color indexed="64"/>
      </top>
      <bottom style="hair">
        <color rgb="FFD9D9D9"/>
      </bottom>
      <diagonal/>
    </border>
    <border>
      <left/>
      <right style="hair">
        <color rgb="FFD9D9D9"/>
      </right>
      <top/>
      <bottom style="hair">
        <color rgb="FFD9D9D9"/>
      </bottom>
      <diagonal/>
    </border>
    <border>
      <left/>
      <right style="hair">
        <color rgb="FFD9D9D9"/>
      </right>
      <top/>
      <bottom style="thin">
        <color indexed="64"/>
      </bottom>
      <diagonal/>
    </border>
    <border>
      <left style="thin">
        <color indexed="64"/>
      </left>
      <right style="hair">
        <color rgb="FFD9D9D9"/>
      </right>
      <top style="thin">
        <color indexed="64"/>
      </top>
      <bottom style="hair">
        <color rgb="FFD9D9D9"/>
      </bottom>
      <diagonal/>
    </border>
    <border>
      <left style="thin">
        <color indexed="64"/>
      </left>
      <right style="hair">
        <color rgb="FFD9D9D9"/>
      </right>
      <top/>
      <bottom style="hair">
        <color rgb="FFD9D9D9"/>
      </bottom>
      <diagonal/>
    </border>
    <border>
      <left style="thin">
        <color indexed="64"/>
      </left>
      <right style="hair">
        <color rgb="FFD9D9D9"/>
      </right>
      <top style="hair">
        <color rgb="FFD9D9D9"/>
      </top>
      <bottom style="thin">
        <color indexed="64"/>
      </bottom>
      <diagonal/>
    </border>
    <border>
      <left/>
      <right style="hair">
        <color theme="0" tint="-0.14996795556505021"/>
      </right>
      <top style="hair">
        <color rgb="FFD9D9D9"/>
      </top>
      <bottom style="thin">
        <color indexed="64"/>
      </bottom>
      <diagonal/>
    </border>
    <border>
      <left style="hair">
        <color theme="0" tint="-0.14993743705557422"/>
      </left>
      <right style="hair">
        <color theme="0" tint="-0.14996795556505021"/>
      </right>
      <top style="hair">
        <color theme="0" tint="-0.14996795556505021"/>
      </top>
      <bottom style="hair">
        <color theme="0" tint="-0.14996795556505021"/>
      </bottom>
      <diagonal/>
    </border>
    <border>
      <left style="hair">
        <color theme="0" tint="-0.14993743705557422"/>
      </left>
      <right style="hair">
        <color theme="0" tint="-0.14990691854609822"/>
      </right>
      <top style="hair">
        <color theme="0" tint="-0.14996795556505021"/>
      </top>
      <bottom style="hair">
        <color theme="0" tint="-0.14996795556505021"/>
      </bottom>
      <diagonal/>
    </border>
    <border>
      <left style="thin">
        <color indexed="64"/>
      </left>
      <right style="thin">
        <color indexed="64"/>
      </right>
      <top/>
      <bottom style="thin">
        <color indexed="64"/>
      </bottom>
      <diagonal/>
    </border>
  </borders>
  <cellStyleXfs count="17">
    <xf numFmtId="0" fontId="0" fillId="0" borderId="0"/>
    <xf numFmtId="0" fontId="8" fillId="0" borderId="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37" fontId="1" fillId="0" borderId="0" applyFill="0" applyBorder="0" applyProtection="0">
      <protection locked="0"/>
    </xf>
    <xf numFmtId="9" fontId="1" fillId="0" borderId="0" applyFont="0" applyFill="0" applyBorder="0" applyAlignment="0" applyProtection="0"/>
    <xf numFmtId="0" fontId="8" fillId="0" borderId="0"/>
    <xf numFmtId="0" fontId="8" fillId="0" borderId="0"/>
    <xf numFmtId="0" fontId="2" fillId="0" borderId="0"/>
    <xf numFmtId="0" fontId="1" fillId="0" borderId="0"/>
    <xf numFmtId="0" fontId="6" fillId="0" borderId="0"/>
    <xf numFmtId="0" fontId="6" fillId="0" borderId="0"/>
    <xf numFmtId="0" fontId="6" fillId="0" borderId="0"/>
    <xf numFmtId="164" fontId="6" fillId="0" borderId="0" applyFont="0" applyFill="0" applyBorder="0" applyAlignment="0" applyProtection="0"/>
    <xf numFmtId="0" fontId="27" fillId="0" borderId="0" applyNumberFormat="0" applyFill="0" applyBorder="0" applyAlignment="0" applyProtection="0">
      <alignment vertical="top"/>
      <protection locked="0"/>
    </xf>
  </cellStyleXfs>
  <cellXfs count="397">
    <xf numFmtId="0" fontId="0" fillId="0" borderId="0" xfId="0"/>
    <xf numFmtId="0" fontId="6" fillId="2" borderId="2" xfId="0" applyFont="1" applyFill="1" applyBorder="1"/>
    <xf numFmtId="0" fontId="7" fillId="0" borderId="0" xfId="10" applyFont="1" applyFill="1" applyProtection="1"/>
    <xf numFmtId="0" fontId="7" fillId="2" borderId="0" xfId="10" applyFont="1" applyFill="1" applyProtection="1"/>
    <xf numFmtId="0" fontId="7" fillId="0" borderId="0" xfId="8" applyFont="1"/>
    <xf numFmtId="0" fontId="6" fillId="0" borderId="0" xfId="0" applyFont="1" applyFill="1"/>
    <xf numFmtId="0" fontId="6" fillId="0" borderId="0" xfId="0" applyFont="1" applyAlignment="1"/>
    <xf numFmtId="0" fontId="6" fillId="0" borderId="0" xfId="0" applyFont="1" applyAlignment="1">
      <alignment wrapText="1"/>
    </xf>
    <xf numFmtId="0" fontId="6" fillId="0" borderId="0" xfId="0" applyFont="1"/>
    <xf numFmtId="0" fontId="6" fillId="2" borderId="0" xfId="0" applyFont="1" applyFill="1"/>
    <xf numFmtId="39" fontId="6" fillId="0" borderId="0" xfId="0" applyNumberFormat="1" applyFont="1" applyFill="1" applyBorder="1" applyAlignment="1"/>
    <xf numFmtId="0" fontId="7" fillId="0" borderId="0" xfId="10" applyFont="1" applyFill="1" applyBorder="1" applyAlignment="1" applyProtection="1"/>
    <xf numFmtId="0" fontId="7" fillId="0" borderId="1" xfId="10" applyFont="1" applyFill="1" applyBorder="1" applyAlignment="1" applyProtection="1">
      <alignment horizontal="left"/>
    </xf>
    <xf numFmtId="0" fontId="7" fillId="0" borderId="0" xfId="10" applyFont="1" applyFill="1" applyBorder="1" applyAlignment="1" applyProtection="1">
      <alignment horizontal="left"/>
    </xf>
    <xf numFmtId="0" fontId="7" fillId="0" borderId="5" xfId="10" applyFont="1" applyFill="1" applyBorder="1" applyAlignment="1" applyProtection="1"/>
    <xf numFmtId="0" fontId="7" fillId="0" borderId="4" xfId="10" applyFont="1" applyFill="1" applyBorder="1" applyAlignment="1" applyProtection="1">
      <alignment horizontal="left"/>
    </xf>
    <xf numFmtId="0" fontId="7" fillId="0" borderId="4" xfId="10" applyFont="1" applyFill="1" applyBorder="1" applyAlignment="1" applyProtection="1"/>
    <xf numFmtId="0" fontId="7" fillId="0" borderId="6" xfId="10" applyFont="1" applyFill="1" applyBorder="1" applyAlignment="1" applyProtection="1"/>
    <xf numFmtId="0" fontId="7" fillId="0" borderId="7" xfId="10" applyFont="1" applyFill="1" applyBorder="1" applyProtection="1"/>
    <xf numFmtId="0" fontId="6" fillId="0" borderId="8" xfId="10" applyFont="1" applyFill="1" applyBorder="1" applyAlignment="1" applyProtection="1">
      <protection locked="0"/>
    </xf>
    <xf numFmtId="0" fontId="7" fillId="0" borderId="8" xfId="10" applyFont="1" applyFill="1" applyBorder="1" applyAlignment="1" applyProtection="1">
      <protection locked="0"/>
    </xf>
    <xf numFmtId="0" fontId="6" fillId="0" borderId="9" xfId="10" applyFont="1" applyFill="1" applyBorder="1" applyAlignment="1" applyProtection="1">
      <protection locked="0"/>
    </xf>
    <xf numFmtId="0" fontId="6" fillId="0" borderId="0" xfId="10" applyFont="1" applyFill="1" applyBorder="1" applyAlignment="1" applyProtection="1">
      <protection locked="0"/>
    </xf>
    <xf numFmtId="0" fontId="6" fillId="3" borderId="11" xfId="10" applyFont="1" applyFill="1" applyBorder="1" applyAlignment="1" applyProtection="1">
      <protection locked="0"/>
    </xf>
    <xf numFmtId="0" fontId="7" fillId="3" borderId="11" xfId="10" applyFont="1" applyFill="1" applyBorder="1" applyAlignment="1" applyProtection="1">
      <protection locked="0"/>
    </xf>
    <xf numFmtId="0" fontId="6" fillId="3" borderId="12" xfId="10" applyFont="1" applyFill="1" applyBorder="1" applyAlignment="1" applyProtection="1">
      <protection locked="0"/>
    </xf>
    <xf numFmtId="0" fontId="7" fillId="0" borderId="13" xfId="10" applyFont="1" applyFill="1" applyBorder="1" applyAlignment="1" applyProtection="1">
      <alignment horizontal="left"/>
    </xf>
    <xf numFmtId="0" fontId="6" fillId="3" borderId="15" xfId="10" applyFont="1" applyFill="1" applyBorder="1" applyAlignment="1" applyProtection="1">
      <protection locked="0"/>
    </xf>
    <xf numFmtId="0" fontId="7" fillId="3" borderId="15" xfId="10" applyFont="1" applyFill="1" applyBorder="1" applyAlignment="1" applyProtection="1">
      <protection locked="0"/>
    </xf>
    <xf numFmtId="0" fontId="6" fillId="3" borderId="16" xfId="10" applyFont="1" applyFill="1" applyBorder="1" applyAlignment="1" applyProtection="1">
      <protection locked="0"/>
    </xf>
    <xf numFmtId="0" fontId="7" fillId="0" borderId="0" xfId="10" applyFont="1" applyFill="1" applyBorder="1" applyProtection="1"/>
    <xf numFmtId="0" fontId="7" fillId="0" borderId="5" xfId="10" applyFont="1" applyFill="1" applyBorder="1" applyProtection="1"/>
    <xf numFmtId="0" fontId="7" fillId="0" borderId="1" xfId="10" applyFont="1" applyFill="1" applyBorder="1" applyProtection="1"/>
    <xf numFmtId="0" fontId="7" fillId="0" borderId="4" xfId="10" applyFont="1" applyFill="1" applyBorder="1" applyProtection="1"/>
    <xf numFmtId="0" fontId="7" fillId="0" borderId="6" xfId="10" applyFont="1" applyFill="1" applyBorder="1" applyProtection="1"/>
    <xf numFmtId="0" fontId="6" fillId="0" borderId="0" xfId="0" applyFont="1" applyFill="1" applyBorder="1"/>
    <xf numFmtId="0" fontId="14" fillId="0" borderId="0" xfId="0" applyFont="1" applyFill="1" applyBorder="1" applyAlignment="1"/>
    <xf numFmtId="39" fontId="15" fillId="0" borderId="0" xfId="0" applyNumberFormat="1" applyFont="1" applyFill="1" applyBorder="1" applyAlignment="1">
      <alignment horizontal="center"/>
    </xf>
    <xf numFmtId="0" fontId="14" fillId="0" borderId="0" xfId="0" applyFont="1" applyFill="1" applyBorder="1" applyAlignment="1">
      <alignment horizontal="center"/>
    </xf>
    <xf numFmtId="39" fontId="4" fillId="2" borderId="0" xfId="0" applyNumberFormat="1" applyFont="1" applyFill="1" applyBorder="1" applyAlignment="1">
      <alignment horizontal="left" vertical="center"/>
    </xf>
    <xf numFmtId="0" fontId="6" fillId="2" borderId="0" xfId="0" applyNumberFormat="1" applyFont="1" applyFill="1" applyBorder="1" applyAlignment="1">
      <alignment vertical="top"/>
    </xf>
    <xf numFmtId="0" fontId="14" fillId="2" borderId="0" xfId="0" applyFont="1" applyFill="1" applyBorder="1" applyAlignment="1"/>
    <xf numFmtId="39" fontId="7" fillId="0" borderId="0" xfId="0" applyNumberFormat="1" applyFont="1" applyFill="1" applyBorder="1" applyAlignment="1">
      <alignment horizontal="center"/>
    </xf>
    <xf numFmtId="39" fontId="4" fillId="0" borderId="0" xfId="0" applyNumberFormat="1" applyFont="1" applyFill="1" applyBorder="1" applyAlignment="1">
      <alignment horizontal="center"/>
    </xf>
    <xf numFmtId="0" fontId="6" fillId="0" borderId="0" xfId="0" applyFont="1" applyFill="1" applyAlignment="1">
      <alignment horizontal="left"/>
    </xf>
    <xf numFmtId="0" fontId="14" fillId="0" borderId="0" xfId="0" applyFont="1" applyFill="1" applyAlignment="1"/>
    <xf numFmtId="39" fontId="16" fillId="0" borderId="22" xfId="11" applyNumberFormat="1" applyFont="1" applyFill="1" applyBorder="1" applyAlignment="1" applyProtection="1">
      <alignment horizontal="center"/>
      <protection locked="0"/>
    </xf>
    <xf numFmtId="3" fontId="16" fillId="0" borderId="23" xfId="11" applyNumberFormat="1" applyFont="1" applyFill="1" applyBorder="1" applyAlignment="1" applyProtection="1">
      <alignment horizontal="center"/>
      <protection locked="0"/>
    </xf>
    <xf numFmtId="3" fontId="14" fillId="0" borderId="0" xfId="0" applyNumberFormat="1" applyFont="1" applyFill="1" applyAlignment="1"/>
    <xf numFmtId="39" fontId="14" fillId="2" borderId="0" xfId="0" applyNumberFormat="1" applyFont="1" applyFill="1" applyBorder="1" applyAlignment="1" applyProtection="1">
      <protection locked="0"/>
    </xf>
    <xf numFmtId="39" fontId="17" fillId="2" borderId="0" xfId="11" applyNumberFormat="1" applyFont="1" applyFill="1" applyBorder="1" applyAlignment="1"/>
    <xf numFmtId="39" fontId="15" fillId="2" borderId="0" xfId="0" applyNumberFormat="1" applyFont="1" applyFill="1" applyBorder="1" applyAlignment="1">
      <alignment horizontal="center"/>
    </xf>
    <xf numFmtId="0" fontId="6" fillId="2" borderId="0" xfId="0" applyFont="1" applyFill="1" applyBorder="1"/>
    <xf numFmtId="0" fontId="6" fillId="2" borderId="0" xfId="0" applyFont="1" applyFill="1" applyAlignment="1">
      <alignment horizontal="left"/>
    </xf>
    <xf numFmtId="0" fontId="14" fillId="2" borderId="0" xfId="0" applyFont="1" applyFill="1" applyAlignment="1">
      <alignment horizontal="left"/>
    </xf>
    <xf numFmtId="39" fontId="14" fillId="2" borderId="0" xfId="0" applyNumberFormat="1" applyFont="1" applyFill="1" applyBorder="1" applyAlignment="1"/>
    <xf numFmtId="3" fontId="14" fillId="2" borderId="0" xfId="0" applyNumberFormat="1" applyFont="1" applyFill="1" applyBorder="1" applyAlignment="1" applyProtection="1">
      <protection locked="0"/>
    </xf>
    <xf numFmtId="0" fontId="6" fillId="3" borderId="0" xfId="0" applyFont="1" applyFill="1" applyBorder="1"/>
    <xf numFmtId="165" fontId="14" fillId="2" borderId="0" xfId="0" applyNumberFormat="1" applyFont="1" applyFill="1" applyBorder="1" applyAlignment="1" applyProtection="1">
      <protection locked="0"/>
    </xf>
    <xf numFmtId="39" fontId="14" fillId="2" borderId="4" xfId="0" applyNumberFormat="1" applyFont="1" applyFill="1" applyBorder="1" applyAlignment="1" applyProtection="1">
      <protection locked="0"/>
    </xf>
    <xf numFmtId="165" fontId="14" fillId="2" borderId="4" xfId="0" applyNumberFormat="1" applyFont="1" applyFill="1" applyBorder="1" applyAlignment="1" applyProtection="1">
      <protection locked="0"/>
    </xf>
    <xf numFmtId="3" fontId="14" fillId="2" borderId="4" xfId="0" applyNumberFormat="1" applyFont="1" applyFill="1" applyBorder="1" applyAlignment="1" applyProtection="1">
      <protection locked="0"/>
    </xf>
    <xf numFmtId="0" fontId="6" fillId="3" borderId="4" xfId="0" applyFont="1" applyFill="1" applyBorder="1"/>
    <xf numFmtId="0" fontId="6" fillId="2" borderId="24" xfId="0" applyFont="1" applyFill="1" applyBorder="1"/>
    <xf numFmtId="0" fontId="6" fillId="2" borderId="4" xfId="0" applyFont="1" applyFill="1" applyBorder="1"/>
    <xf numFmtId="39" fontId="14" fillId="2" borderId="2" xfId="11" applyNumberFormat="1" applyFont="1" applyFill="1" applyBorder="1" applyAlignment="1"/>
    <xf numFmtId="0" fontId="6" fillId="3" borderId="2" xfId="0" applyFont="1" applyFill="1" applyBorder="1"/>
    <xf numFmtId="39" fontId="14" fillId="2" borderId="4" xfId="0" applyNumberFormat="1" applyFont="1" applyFill="1" applyBorder="1" applyAlignment="1"/>
    <xf numFmtId="0" fontId="6" fillId="0" borderId="0" xfId="8" applyFont="1"/>
    <xf numFmtId="39" fontId="16" fillId="0" borderId="25" xfId="8" applyNumberFormat="1" applyFont="1" applyBorder="1" applyAlignment="1">
      <alignment horizontal="left"/>
    </xf>
    <xf numFmtId="39" fontId="16" fillId="0" borderId="22" xfId="8" applyNumberFormat="1" applyFont="1" applyBorder="1" applyAlignment="1">
      <alignment horizontal="left"/>
    </xf>
    <xf numFmtId="3" fontId="16" fillId="0" borderId="0" xfId="11" applyNumberFormat="1" applyFont="1" applyFill="1" applyBorder="1" applyAlignment="1" applyProtection="1">
      <alignment horizontal="center"/>
      <protection locked="0"/>
    </xf>
    <xf numFmtId="0" fontId="14" fillId="2" borderId="1" xfId="8" applyFont="1" applyFill="1" applyBorder="1" applyAlignment="1"/>
    <xf numFmtId="0" fontId="14" fillId="2" borderId="3" xfId="8" applyFont="1" applyFill="1" applyBorder="1" applyAlignment="1"/>
    <xf numFmtId="4" fontId="14" fillId="0" borderId="0" xfId="8" applyNumberFormat="1" applyFont="1" applyFill="1" applyBorder="1" applyAlignment="1" applyProtection="1">
      <protection locked="0"/>
    </xf>
    <xf numFmtId="0" fontId="14" fillId="2" borderId="5" xfId="8" applyFont="1" applyFill="1" applyBorder="1" applyAlignment="1"/>
    <xf numFmtId="0" fontId="14" fillId="2" borderId="6" xfId="8" applyFont="1" applyFill="1" applyBorder="1" applyAlignment="1"/>
    <xf numFmtId="0" fontId="14" fillId="0" borderId="22" xfId="8" applyFont="1" applyFill="1" applyBorder="1" applyAlignment="1"/>
    <xf numFmtId="3" fontId="14" fillId="0" borderId="23" xfId="8" applyNumberFormat="1" applyFont="1" applyFill="1" applyBorder="1" applyAlignment="1" applyProtection="1">
      <protection locked="0"/>
    </xf>
    <xf numFmtId="0" fontId="14" fillId="0" borderId="0" xfId="8" applyFont="1" applyFill="1" applyBorder="1" applyAlignment="1"/>
    <xf numFmtId="0" fontId="14" fillId="0" borderId="0" xfId="8" applyFont="1" applyFill="1" applyAlignment="1"/>
    <xf numFmtId="4" fontId="6" fillId="0" borderId="0" xfId="8" applyNumberFormat="1" applyFont="1" applyFill="1"/>
    <xf numFmtId="4" fontId="16" fillId="0" borderId="0" xfId="11" applyNumberFormat="1" applyFont="1" applyFill="1" applyBorder="1" applyAlignment="1" applyProtection="1">
      <alignment horizontal="center"/>
      <protection locked="0"/>
    </xf>
    <xf numFmtId="3" fontId="14" fillId="0" borderId="0" xfId="8" applyNumberFormat="1" applyFont="1" applyFill="1" applyBorder="1" applyAlignment="1" applyProtection="1">
      <protection locked="0"/>
    </xf>
    <xf numFmtId="39" fontId="10" fillId="2" borderId="0" xfId="0" applyNumberFormat="1" applyFont="1" applyFill="1" applyBorder="1" applyAlignment="1"/>
    <xf numFmtId="0" fontId="6" fillId="2" borderId="0" xfId="0" applyFont="1" applyFill="1" applyAlignment="1">
      <alignment horizontal="center" vertical="top"/>
    </xf>
    <xf numFmtId="0" fontId="6" fillId="2" borderId="0" xfId="0" applyFont="1" applyFill="1" applyAlignment="1">
      <alignment wrapText="1"/>
    </xf>
    <xf numFmtId="4" fontId="14" fillId="4" borderId="3" xfId="8" applyNumberFormat="1" applyFont="1" applyFill="1" applyBorder="1" applyAlignment="1" applyProtection="1"/>
    <xf numFmtId="4" fontId="14" fillId="4" borderId="5" xfId="8" applyNumberFormat="1" applyFont="1" applyFill="1" applyBorder="1" applyAlignment="1" applyProtection="1"/>
    <xf numFmtId="4" fontId="14" fillId="0" borderId="23" xfId="8" applyNumberFormat="1" applyFont="1" applyFill="1" applyBorder="1" applyAlignment="1" applyProtection="1"/>
    <xf numFmtId="4" fontId="6" fillId="0" borderId="0" xfId="8" applyNumberFormat="1" applyFont="1" applyProtection="1"/>
    <xf numFmtId="4" fontId="16" fillId="0" borderId="23" xfId="11" applyNumberFormat="1" applyFont="1" applyFill="1" applyBorder="1" applyAlignment="1" applyProtection="1">
      <alignment horizontal="center"/>
    </xf>
    <xf numFmtId="39" fontId="6" fillId="0" borderId="0" xfId="0" applyNumberFormat="1" applyFont="1" applyFill="1" applyBorder="1" applyAlignment="1">
      <alignment horizontal="left"/>
    </xf>
    <xf numFmtId="39" fontId="7" fillId="0" borderId="0" xfId="0" applyNumberFormat="1" applyFont="1" applyFill="1" applyBorder="1" applyAlignment="1">
      <alignment horizontal="left"/>
    </xf>
    <xf numFmtId="0" fontId="6" fillId="3" borderId="8" xfId="10" applyFont="1" applyFill="1" applyBorder="1" applyAlignment="1" applyProtection="1">
      <protection locked="0"/>
    </xf>
    <xf numFmtId="0" fontId="7" fillId="3" borderId="8" xfId="10" applyFont="1" applyFill="1" applyBorder="1" applyAlignment="1" applyProtection="1">
      <protection locked="0"/>
    </xf>
    <xf numFmtId="0" fontId="6" fillId="3" borderId="9" xfId="10" applyFont="1" applyFill="1" applyBorder="1" applyAlignment="1" applyProtection="1">
      <protection locked="0"/>
    </xf>
    <xf numFmtId="0" fontId="8" fillId="5" borderId="24" xfId="1" applyFill="1" applyBorder="1"/>
    <xf numFmtId="0" fontId="7" fillId="5" borderId="24" xfId="1" applyFont="1" applyFill="1" applyBorder="1"/>
    <xf numFmtId="0" fontId="8" fillId="0" borderId="0" xfId="1"/>
    <xf numFmtId="0" fontId="6" fillId="3" borderId="23" xfId="9" applyFont="1" applyFill="1" applyBorder="1"/>
    <xf numFmtId="0" fontId="6" fillId="2" borderId="0" xfId="9" applyFont="1" applyFill="1" applyBorder="1"/>
    <xf numFmtId="0" fontId="6" fillId="4" borderId="23" xfId="9" applyFont="1" applyFill="1" applyBorder="1"/>
    <xf numFmtId="0" fontId="22" fillId="2" borderId="0" xfId="9" applyFont="1" applyFill="1" applyBorder="1"/>
    <xf numFmtId="0" fontId="6" fillId="6" borderId="23" xfId="9" applyFont="1" applyFill="1" applyBorder="1"/>
    <xf numFmtId="0" fontId="8" fillId="3" borderId="24" xfId="1" applyFill="1" applyBorder="1"/>
    <xf numFmtId="0" fontId="8" fillId="3" borderId="22" xfId="1" applyFill="1" applyBorder="1"/>
    <xf numFmtId="0" fontId="6" fillId="2" borderId="23" xfId="9" applyFont="1" applyFill="1" applyBorder="1"/>
    <xf numFmtId="0" fontId="8" fillId="2" borderId="24" xfId="1" applyFill="1" applyBorder="1"/>
    <xf numFmtId="0" fontId="8" fillId="2" borderId="22" xfId="1" applyFill="1" applyBorder="1"/>
    <xf numFmtId="0" fontId="8" fillId="4" borderId="24" xfId="1" applyFill="1" applyBorder="1"/>
    <xf numFmtId="0" fontId="8" fillId="4" borderId="22" xfId="1" applyFill="1" applyBorder="1"/>
    <xf numFmtId="0" fontId="8" fillId="6" borderId="24" xfId="1" applyFill="1" applyBorder="1"/>
    <xf numFmtId="0" fontId="8" fillId="6" borderId="22" xfId="1" applyFill="1" applyBorder="1"/>
    <xf numFmtId="0" fontId="6" fillId="7" borderId="23" xfId="9" applyFont="1" applyFill="1" applyBorder="1"/>
    <xf numFmtId="0" fontId="6" fillId="8" borderId="23" xfId="9" applyFont="1" applyFill="1" applyBorder="1"/>
    <xf numFmtId="0" fontId="8" fillId="8" borderId="24" xfId="1" applyFill="1" applyBorder="1"/>
    <xf numFmtId="0" fontId="8" fillId="8" borderId="22" xfId="1" applyFill="1" applyBorder="1"/>
    <xf numFmtId="0" fontId="8" fillId="7" borderId="24" xfId="1" applyFill="1" applyBorder="1"/>
    <xf numFmtId="0" fontId="8" fillId="7" borderId="22" xfId="1" applyFill="1" applyBorder="1"/>
    <xf numFmtId="3" fontId="6" fillId="0" borderId="0" xfId="0" applyNumberFormat="1" applyFont="1" applyFill="1" applyBorder="1" applyAlignment="1" applyProtection="1">
      <alignment horizontal="right"/>
    </xf>
    <xf numFmtId="0" fontId="6" fillId="0" borderId="0" xfId="0" applyFont="1" applyFill="1" applyBorder="1" applyAlignment="1">
      <alignment horizontal="center"/>
    </xf>
    <xf numFmtId="0" fontId="6" fillId="0" borderId="0" xfId="0" applyFont="1" applyFill="1" applyBorder="1" applyAlignment="1"/>
    <xf numFmtId="39" fontId="4" fillId="0" borderId="0" xfId="0" applyNumberFormat="1" applyFont="1" applyFill="1" applyBorder="1" applyAlignment="1">
      <alignment horizontal="left" vertical="center"/>
    </xf>
    <xf numFmtId="0" fontId="6" fillId="2" borderId="0" xfId="0" applyFont="1" applyFill="1" applyBorder="1" applyAlignment="1"/>
    <xf numFmtId="0" fontId="6" fillId="0" borderId="0" xfId="0" applyFont="1" applyFill="1" applyBorder="1" applyAlignment="1">
      <alignment horizontal="left"/>
    </xf>
    <xf numFmtId="0" fontId="6" fillId="2" borderId="0" xfId="0" applyFont="1" applyFill="1" applyBorder="1" applyAlignment="1">
      <alignment horizontal="left"/>
    </xf>
    <xf numFmtId="39" fontId="7" fillId="0" borderId="0" xfId="11" applyNumberFormat="1" applyFont="1" applyFill="1" applyBorder="1" applyAlignment="1">
      <alignment horizontal="left"/>
    </xf>
    <xf numFmtId="3" fontId="7" fillId="0" borderId="0" xfId="11" applyNumberFormat="1" applyFont="1" applyFill="1" applyBorder="1" applyAlignment="1">
      <alignment horizontal="left"/>
    </xf>
    <xf numFmtId="3" fontId="6" fillId="0" borderId="0" xfId="0" applyNumberFormat="1" applyFont="1" applyFill="1" applyBorder="1" applyAlignment="1" applyProtection="1">
      <protection locked="0"/>
    </xf>
    <xf numFmtId="0" fontId="6" fillId="0" borderId="0" xfId="0" applyFont="1" applyFill="1" applyAlignment="1"/>
    <xf numFmtId="39" fontId="6" fillId="0" borderId="0" xfId="0" applyNumberFormat="1" applyFont="1" applyFill="1" applyBorder="1" applyAlignment="1" applyProtection="1">
      <protection locked="0"/>
    </xf>
    <xf numFmtId="3" fontId="6" fillId="0" borderId="0" xfId="0" applyNumberFormat="1" applyFont="1" applyFill="1" applyBorder="1" applyAlignment="1"/>
    <xf numFmtId="3" fontId="6" fillId="0" borderId="0" xfId="0" applyNumberFormat="1" applyFont="1" applyFill="1" applyAlignment="1" applyProtection="1">
      <protection locked="0"/>
    </xf>
    <xf numFmtId="0" fontId="6" fillId="0" borderId="0" xfId="0" applyFont="1" applyFill="1" applyAlignment="1" applyProtection="1">
      <protection locked="0"/>
    </xf>
    <xf numFmtId="0" fontId="6" fillId="0" borderId="1" xfId="0" applyFont="1" applyFill="1" applyBorder="1" applyAlignment="1"/>
    <xf numFmtId="0" fontId="6" fillId="0" borderId="5" xfId="0" applyFont="1" applyFill="1" applyBorder="1" applyAlignment="1"/>
    <xf numFmtId="3" fontId="6" fillId="0" borderId="0" xfId="0" applyNumberFormat="1" applyFont="1" applyFill="1" applyAlignment="1"/>
    <xf numFmtId="0" fontId="6" fillId="2" borderId="0" xfId="0" applyFont="1" applyFill="1" applyBorder="1" applyAlignment="1">
      <alignment horizontal="center" vertical="top"/>
    </xf>
    <xf numFmtId="0" fontId="6" fillId="0" borderId="0" xfId="0" applyFont="1" applyFill="1" applyBorder="1" applyAlignment="1">
      <alignment horizontal="left" vertical="top" wrapText="1"/>
    </xf>
    <xf numFmtId="0" fontId="6" fillId="2" borderId="0" xfId="0" applyFont="1" applyFill="1" applyAlignment="1">
      <alignment horizontal="left" vertical="top"/>
    </xf>
    <xf numFmtId="0" fontId="6" fillId="2" borderId="0" xfId="0" applyFont="1" applyFill="1" applyBorder="1" applyAlignment="1">
      <alignment horizontal="left" vertical="top" wrapText="1"/>
    </xf>
    <xf numFmtId="0" fontId="6" fillId="0" borderId="0" xfId="0" quotePrefix="1" applyFont="1" applyFill="1" applyBorder="1" applyAlignment="1">
      <alignment horizontal="left" vertical="top" wrapText="1"/>
    </xf>
    <xf numFmtId="0" fontId="6" fillId="2" borderId="0" xfId="0" applyFont="1" applyFill="1" applyAlignment="1">
      <alignment horizontal="left" vertical="top" wrapText="1"/>
    </xf>
    <xf numFmtId="0" fontId="6" fillId="2" borderId="30" xfId="0" applyFont="1" applyFill="1" applyBorder="1" applyAlignment="1">
      <alignment horizontal="center" vertical="top"/>
    </xf>
    <xf numFmtId="0" fontId="24" fillId="2" borderId="0" xfId="0" applyFont="1" applyFill="1"/>
    <xf numFmtId="0" fontId="6" fillId="2" borderId="20" xfId="0" applyFont="1" applyFill="1" applyBorder="1" applyAlignment="1">
      <alignment horizontal="center" vertical="top"/>
    </xf>
    <xf numFmtId="0" fontId="6" fillId="2" borderId="32" xfId="0" applyFont="1" applyFill="1" applyBorder="1" applyAlignment="1">
      <alignment horizontal="center" vertical="top"/>
    </xf>
    <xf numFmtId="0" fontId="24" fillId="2" borderId="33" xfId="0" applyNumberFormat="1" applyFont="1" applyFill="1" applyBorder="1" applyAlignment="1">
      <alignment horizontal="left" vertical="top" wrapText="1"/>
    </xf>
    <xf numFmtId="0" fontId="6" fillId="2" borderId="18" xfId="0" applyFont="1" applyFill="1" applyBorder="1" applyAlignment="1">
      <alignment horizontal="center" vertical="top"/>
    </xf>
    <xf numFmtId="0" fontId="6" fillId="2" borderId="19" xfId="0" applyFont="1" applyFill="1" applyBorder="1" applyAlignment="1">
      <alignment wrapText="1"/>
    </xf>
    <xf numFmtId="0" fontId="6" fillId="0" borderId="36" xfId="10" applyFont="1" applyFill="1" applyBorder="1" applyAlignment="1" applyProtection="1">
      <protection locked="0"/>
    </xf>
    <xf numFmtId="165" fontId="6" fillId="0" borderId="0" xfId="0" applyNumberFormat="1" applyFont="1" applyFill="1" applyBorder="1" applyAlignment="1" applyProtection="1">
      <protection locked="0"/>
    </xf>
    <xf numFmtId="39" fontId="14" fillId="2" borderId="2" xfId="0" applyNumberFormat="1" applyFont="1" applyFill="1" applyBorder="1" applyAlignment="1" applyProtection="1">
      <protection locked="0"/>
    </xf>
    <xf numFmtId="165" fontId="14" fillId="2" borderId="2" xfId="0" applyNumberFormat="1" applyFont="1" applyFill="1" applyBorder="1" applyAlignment="1" applyProtection="1">
      <protection locked="0"/>
    </xf>
    <xf numFmtId="3" fontId="14" fillId="2" borderId="2" xfId="0" applyNumberFormat="1" applyFont="1" applyFill="1" applyBorder="1" applyAlignment="1" applyProtection="1">
      <protection locked="0"/>
    </xf>
    <xf numFmtId="39" fontId="14" fillId="2" borderId="17" xfId="11" applyNumberFormat="1" applyFont="1" applyFill="1" applyBorder="1" applyAlignment="1"/>
    <xf numFmtId="39" fontId="14" fillId="2" borderId="2" xfId="0" applyNumberFormat="1" applyFont="1" applyFill="1" applyBorder="1" applyAlignment="1"/>
    <xf numFmtId="0" fontId="6" fillId="3" borderId="3" xfId="0" applyFont="1" applyFill="1" applyBorder="1"/>
    <xf numFmtId="39" fontId="14" fillId="2" borderId="1" xfId="11" applyNumberFormat="1" applyFont="1" applyFill="1" applyBorder="1" applyAlignment="1"/>
    <xf numFmtId="0" fontId="6" fillId="3" borderId="5" xfId="0" applyFont="1" applyFill="1" applyBorder="1"/>
    <xf numFmtId="39" fontId="14" fillId="2" borderId="13" xfId="11" applyNumberFormat="1" applyFont="1" applyFill="1" applyBorder="1" applyAlignment="1"/>
    <xf numFmtId="0" fontId="6" fillId="3" borderId="6" xfId="0" applyFont="1" applyFill="1" applyBorder="1"/>
    <xf numFmtId="3" fontId="14" fillId="2" borderId="3" xfId="0" applyNumberFormat="1" applyFont="1" applyFill="1" applyBorder="1" applyAlignment="1" applyProtection="1">
      <protection locked="0"/>
    </xf>
    <xf numFmtId="39" fontId="14" fillId="2" borderId="25" xfId="11" applyNumberFormat="1" applyFont="1" applyFill="1" applyBorder="1" applyAlignment="1"/>
    <xf numFmtId="0" fontId="6" fillId="3" borderId="24" xfId="0" applyFont="1" applyFill="1" applyBorder="1"/>
    <xf numFmtId="0" fontId="6" fillId="3" borderId="22" xfId="0" applyFont="1" applyFill="1" applyBorder="1"/>
    <xf numFmtId="39" fontId="14" fillId="2" borderId="1" xfId="0" applyNumberFormat="1" applyFont="1" applyFill="1" applyBorder="1" applyAlignment="1"/>
    <xf numFmtId="0" fontId="6" fillId="2" borderId="5" xfId="0" applyFont="1" applyFill="1" applyBorder="1"/>
    <xf numFmtId="39" fontId="14" fillId="2" borderId="13" xfId="0" applyNumberFormat="1" applyFont="1" applyFill="1" applyBorder="1" applyAlignment="1"/>
    <xf numFmtId="0" fontId="6" fillId="2" borderId="6" xfId="0" applyFont="1" applyFill="1" applyBorder="1"/>
    <xf numFmtId="0" fontId="7" fillId="9" borderId="25" xfId="12" applyFont="1" applyFill="1" applyBorder="1"/>
    <xf numFmtId="0" fontId="7" fillId="9" borderId="24" xfId="12" applyFont="1" applyFill="1" applyBorder="1"/>
    <xf numFmtId="0" fontId="6" fillId="9" borderId="22" xfId="12" applyFill="1" applyBorder="1"/>
    <xf numFmtId="0" fontId="6" fillId="10" borderId="0" xfId="12" applyFill="1"/>
    <xf numFmtId="39" fontId="7" fillId="11" borderId="17" xfId="13" applyNumberFormat="1" applyFont="1" applyFill="1" applyBorder="1" applyAlignment="1" applyProtection="1"/>
    <xf numFmtId="39" fontId="25" fillId="11" borderId="2" xfId="13" applyNumberFormat="1" applyFont="1" applyFill="1" applyBorder="1" applyAlignment="1" applyProtection="1">
      <alignment horizontal="center"/>
    </xf>
    <xf numFmtId="0" fontId="6" fillId="11" borderId="3" xfId="12" applyFill="1" applyBorder="1"/>
    <xf numFmtId="0" fontId="6" fillId="10" borderId="37" xfId="12" applyFill="1" applyBorder="1"/>
    <xf numFmtId="169" fontId="6" fillId="10" borderId="38" xfId="3" applyNumberFormat="1" applyFont="1" applyFill="1" applyBorder="1"/>
    <xf numFmtId="0" fontId="6" fillId="10" borderId="40" xfId="12" applyFill="1" applyBorder="1"/>
    <xf numFmtId="0" fontId="6" fillId="10" borderId="41" xfId="12" applyFill="1" applyBorder="1"/>
    <xf numFmtId="169" fontId="6" fillId="10" borderId="42" xfId="3" applyNumberFormat="1" applyFont="1" applyFill="1" applyBorder="1"/>
    <xf numFmtId="0" fontId="6" fillId="10" borderId="44" xfId="12" applyFill="1" applyBorder="1"/>
    <xf numFmtId="0" fontId="6" fillId="10" borderId="45" xfId="12" applyFill="1" applyBorder="1"/>
    <xf numFmtId="169" fontId="6" fillId="10" borderId="46" xfId="3" applyNumberFormat="1" applyFont="1" applyFill="1" applyBorder="1"/>
    <xf numFmtId="0" fontId="6" fillId="10" borderId="48" xfId="12" applyFill="1" applyBorder="1"/>
    <xf numFmtId="0" fontId="7" fillId="11" borderId="25" xfId="12" applyFont="1" applyFill="1" applyBorder="1"/>
    <xf numFmtId="0" fontId="6" fillId="11" borderId="22" xfId="12" applyFill="1" applyBorder="1"/>
    <xf numFmtId="39" fontId="25" fillId="11" borderId="25" xfId="13" applyNumberFormat="1" applyFont="1" applyFill="1" applyBorder="1" applyAlignment="1" applyProtection="1">
      <alignment horizontal="center"/>
    </xf>
    <xf numFmtId="39" fontId="25" fillId="11" borderId="24" xfId="13" applyNumberFormat="1" applyFont="1" applyFill="1" applyBorder="1" applyAlignment="1" applyProtection="1">
      <alignment horizontal="center"/>
    </xf>
    <xf numFmtId="39" fontId="25" fillId="11" borderId="22" xfId="13" applyNumberFormat="1" applyFont="1" applyFill="1" applyBorder="1" applyAlignment="1" applyProtection="1">
      <alignment horizontal="center"/>
    </xf>
    <xf numFmtId="0" fontId="14" fillId="12" borderId="0" xfId="0" applyFont="1" applyFill="1" applyBorder="1" applyAlignment="1"/>
    <xf numFmtId="39" fontId="11" fillId="12" borderId="0" xfId="0" applyNumberFormat="1" applyFont="1" applyFill="1" applyBorder="1" applyAlignment="1">
      <alignment horizontal="left" vertical="center"/>
    </xf>
    <xf numFmtId="39" fontId="11" fillId="12" borderId="0" xfId="0" applyNumberFormat="1" applyFont="1" applyFill="1" applyBorder="1" applyAlignment="1">
      <alignment horizontal="center" vertical="center"/>
    </xf>
    <xf numFmtId="37" fontId="11" fillId="12" borderId="0" xfId="6" applyFont="1" applyFill="1" applyBorder="1" applyAlignment="1" applyProtection="1">
      <alignment horizontal="right"/>
    </xf>
    <xf numFmtId="0" fontId="6" fillId="12" borderId="0" xfId="0" applyFont="1" applyFill="1" applyBorder="1" applyAlignment="1"/>
    <xf numFmtId="0" fontId="6" fillId="12" borderId="0" xfId="0" applyFont="1" applyFill="1" applyBorder="1" applyAlignment="1">
      <alignment horizontal="left"/>
    </xf>
    <xf numFmtId="0" fontId="26" fillId="12" borderId="0" xfId="14" applyFont="1" applyFill="1" applyBorder="1"/>
    <xf numFmtId="0" fontId="7" fillId="12" borderId="0" xfId="14" applyFont="1" applyFill="1" applyBorder="1"/>
    <xf numFmtId="0" fontId="7" fillId="11" borderId="17" xfId="12" applyFont="1" applyFill="1" applyBorder="1" applyAlignment="1">
      <alignment wrapText="1"/>
    </xf>
    <xf numFmtId="0" fontId="5" fillId="10" borderId="0" xfId="12" applyFont="1" applyFill="1"/>
    <xf numFmtId="0" fontId="6" fillId="10" borderId="49" xfId="12" applyFill="1" applyBorder="1"/>
    <xf numFmtId="0" fontId="6" fillId="13" borderId="24" xfId="12" applyFill="1" applyBorder="1"/>
    <xf numFmtId="0" fontId="6" fillId="10" borderId="22" xfId="12" applyFill="1" applyBorder="1"/>
    <xf numFmtId="37" fontId="6" fillId="0" borderId="0" xfId="0" applyNumberFormat="1" applyFont="1" applyFill="1" applyBorder="1" applyAlignment="1" applyProtection="1">
      <protection locked="0"/>
    </xf>
    <xf numFmtId="0" fontId="6" fillId="10" borderId="54" xfId="12" applyFill="1" applyBorder="1"/>
    <xf numFmtId="0" fontId="6" fillId="10" borderId="56" xfId="12" applyFill="1" applyBorder="1"/>
    <xf numFmtId="39" fontId="6" fillId="0" borderId="2" xfId="0" applyNumberFormat="1" applyFont="1" applyFill="1" applyBorder="1" applyAlignment="1"/>
    <xf numFmtId="39" fontId="6" fillId="0" borderId="2" xfId="0" applyNumberFormat="1" applyFont="1" applyFill="1" applyBorder="1" applyAlignment="1" applyProtection="1">
      <protection locked="0"/>
    </xf>
    <xf numFmtId="3" fontId="6" fillId="0" borderId="2" xfId="0" applyNumberFormat="1" applyFont="1" applyFill="1" applyBorder="1" applyAlignment="1"/>
    <xf numFmtId="3" fontId="6" fillId="0" borderId="2" xfId="0" applyNumberFormat="1" applyFont="1" applyFill="1" applyBorder="1" applyAlignment="1" applyProtection="1">
      <protection locked="0"/>
    </xf>
    <xf numFmtId="0" fontId="6" fillId="0" borderId="35" xfId="0" applyFont="1" applyFill="1" applyBorder="1" applyAlignment="1"/>
    <xf numFmtId="43" fontId="6" fillId="10" borderId="46" xfId="3" applyNumberFormat="1" applyFont="1" applyFill="1" applyBorder="1"/>
    <xf numFmtId="0" fontId="7" fillId="11" borderId="17" xfId="12" applyFont="1" applyFill="1" applyBorder="1"/>
    <xf numFmtId="0" fontId="6" fillId="10" borderId="0" xfId="12" applyFill="1" applyBorder="1" applyAlignment="1">
      <alignment vertical="center"/>
    </xf>
    <xf numFmtId="0" fontId="6" fillId="10" borderId="0" xfId="12" applyFill="1" applyBorder="1"/>
    <xf numFmtId="0" fontId="6" fillId="0" borderId="0" xfId="12" applyFill="1" applyBorder="1"/>
    <xf numFmtId="169" fontId="6" fillId="0" borderId="0" xfId="3" applyNumberFormat="1" applyFont="1" applyFill="1" applyBorder="1"/>
    <xf numFmtId="164" fontId="6" fillId="0" borderId="0" xfId="3" applyFont="1" applyFill="1" applyBorder="1"/>
    <xf numFmtId="164" fontId="6" fillId="15" borderId="39" xfId="3" applyFont="1" applyFill="1" applyBorder="1"/>
    <xf numFmtId="164" fontId="6" fillId="15" borderId="43" xfId="3" applyFont="1" applyFill="1" applyBorder="1"/>
    <xf numFmtId="164" fontId="6" fillId="15" borderId="47" xfId="3" applyFont="1" applyFill="1" applyBorder="1"/>
    <xf numFmtId="170" fontId="6" fillId="15" borderId="55" xfId="3" applyNumberFormat="1" applyFont="1" applyFill="1" applyBorder="1"/>
    <xf numFmtId="169" fontId="6" fillId="10" borderId="40" xfId="3" applyNumberFormat="1" applyFont="1" applyFill="1" applyBorder="1"/>
    <xf numFmtId="169" fontId="6" fillId="10" borderId="44" xfId="3" applyNumberFormat="1" applyFont="1" applyFill="1" applyBorder="1"/>
    <xf numFmtId="169" fontId="6" fillId="10" borderId="48" xfId="3" applyNumberFormat="1" applyFont="1" applyFill="1" applyBorder="1"/>
    <xf numFmtId="168" fontId="6" fillId="6" borderId="0" xfId="3" applyNumberFormat="1" applyFont="1" applyFill="1" applyBorder="1" applyAlignment="1" applyProtection="1">
      <alignment horizontal="right"/>
    </xf>
    <xf numFmtId="39" fontId="7" fillId="0" borderId="0" xfId="0" applyNumberFormat="1" applyFont="1" applyFill="1" applyBorder="1" applyAlignment="1">
      <alignment horizontal="right" vertical="top"/>
    </xf>
    <xf numFmtId="39" fontId="7" fillId="0" borderId="0" xfId="0" applyNumberFormat="1" applyFont="1" applyFill="1" applyBorder="1" applyAlignment="1">
      <alignment horizontal="right"/>
    </xf>
    <xf numFmtId="168" fontId="6" fillId="4" borderId="0" xfId="3" applyNumberFormat="1" applyFont="1" applyFill="1" applyBorder="1" applyAlignment="1">
      <alignment horizontal="right"/>
    </xf>
    <xf numFmtId="39" fontId="4" fillId="12" borderId="17" xfId="0" applyNumberFormat="1" applyFont="1" applyFill="1" applyBorder="1" applyAlignment="1">
      <alignment horizontal="left" vertical="center"/>
    </xf>
    <xf numFmtId="39" fontId="4" fillId="12" borderId="2" xfId="0" applyNumberFormat="1" applyFont="1" applyFill="1" applyBorder="1" applyAlignment="1">
      <alignment horizontal="left" vertical="center"/>
    </xf>
    <xf numFmtId="39" fontId="4" fillId="12" borderId="3" xfId="0" applyNumberFormat="1" applyFont="1" applyFill="1" applyBorder="1" applyAlignment="1">
      <alignment horizontal="left" vertical="center"/>
    </xf>
    <xf numFmtId="39" fontId="6" fillId="0" borderId="1" xfId="0" applyNumberFormat="1" applyFont="1" applyFill="1" applyBorder="1" applyAlignment="1">
      <alignment horizontal="left"/>
    </xf>
    <xf numFmtId="168" fontId="6" fillId="0" borderId="5" xfId="3" applyNumberFormat="1" applyFont="1" applyFill="1" applyBorder="1" applyAlignment="1">
      <alignment horizontal="right"/>
    </xf>
    <xf numFmtId="168" fontId="6" fillId="0" borderId="5" xfId="3" applyNumberFormat="1" applyFont="1" applyFill="1" applyBorder="1" applyAlignment="1"/>
    <xf numFmtId="39" fontId="7" fillId="0" borderId="1" xfId="0" applyNumberFormat="1" applyFont="1" applyFill="1" applyBorder="1" applyAlignment="1">
      <alignment horizontal="left"/>
    </xf>
    <xf numFmtId="0" fontId="7" fillId="0" borderId="1" xfId="0" applyFont="1" applyFill="1" applyBorder="1" applyAlignment="1">
      <alignment horizontal="left"/>
    </xf>
    <xf numFmtId="0" fontId="6" fillId="0" borderId="13" xfId="0" applyFont="1" applyFill="1" applyBorder="1" applyAlignment="1"/>
    <xf numFmtId="0" fontId="6" fillId="0" borderId="4" xfId="0" applyFont="1" applyFill="1" applyBorder="1" applyAlignment="1"/>
    <xf numFmtId="0" fontId="6" fillId="0" borderId="6" xfId="0" applyFont="1" applyFill="1" applyBorder="1" applyAlignment="1"/>
    <xf numFmtId="39" fontId="4" fillId="0" borderId="1" xfId="0" applyNumberFormat="1" applyFont="1" applyFill="1" applyBorder="1" applyAlignment="1">
      <alignment horizontal="center"/>
    </xf>
    <xf numFmtId="39" fontId="7" fillId="0" borderId="1" xfId="0" applyNumberFormat="1" applyFont="1" applyFill="1" applyBorder="1" applyAlignment="1">
      <alignment horizontal="center"/>
    </xf>
    <xf numFmtId="0" fontId="6" fillId="0" borderId="13" xfId="0" applyFont="1" applyFill="1" applyBorder="1" applyAlignment="1">
      <alignment horizontal="left"/>
    </xf>
    <xf numFmtId="3" fontId="6" fillId="0" borderId="4" xfId="0" applyNumberFormat="1" applyFont="1" applyFill="1" applyBorder="1" applyAlignment="1" applyProtection="1">
      <alignment horizontal="right"/>
    </xf>
    <xf numFmtId="0" fontId="7" fillId="0" borderId="1" xfId="0" applyNumberFormat="1" applyFont="1" applyFill="1" applyBorder="1" applyAlignment="1">
      <alignment vertical="top"/>
    </xf>
    <xf numFmtId="39" fontId="4" fillId="0" borderId="5" xfId="0" applyNumberFormat="1" applyFont="1" applyFill="1" applyBorder="1" applyAlignment="1">
      <alignment horizontal="center"/>
    </xf>
    <xf numFmtId="39" fontId="7" fillId="2" borderId="1" xfId="0" applyNumberFormat="1" applyFont="1" applyFill="1" applyBorder="1" applyAlignment="1">
      <alignment vertical="top"/>
    </xf>
    <xf numFmtId="49" fontId="7" fillId="2" borderId="1" xfId="0" applyNumberFormat="1" applyFont="1" applyFill="1" applyBorder="1" applyAlignment="1">
      <alignment vertical="top"/>
    </xf>
    <xf numFmtId="39" fontId="7" fillId="0" borderId="1" xfId="0" applyNumberFormat="1" applyFont="1" applyBorder="1" applyAlignment="1">
      <alignment vertical="top"/>
    </xf>
    <xf numFmtId="49" fontId="7" fillId="2" borderId="1" xfId="0" applyNumberFormat="1" applyFont="1" applyFill="1" applyBorder="1" applyAlignment="1">
      <alignment horizontal="left" vertical="top"/>
    </xf>
    <xf numFmtId="0" fontId="7" fillId="0" borderId="1" xfId="0" applyFont="1" applyFill="1" applyBorder="1" applyAlignment="1"/>
    <xf numFmtId="39" fontId="7" fillId="0" borderId="13" xfId="0" applyNumberFormat="1" applyFont="1" applyBorder="1" applyAlignment="1">
      <alignment vertical="top"/>
    </xf>
    <xf numFmtId="169" fontId="6" fillId="0" borderId="5" xfId="3" applyNumberFormat="1" applyFont="1" applyFill="1" applyBorder="1"/>
    <xf numFmtId="39" fontId="7" fillId="0" borderId="5" xfId="0" applyNumberFormat="1" applyFont="1" applyFill="1" applyBorder="1" applyAlignment="1">
      <alignment horizontal="right"/>
    </xf>
    <xf numFmtId="39" fontId="7" fillId="0" borderId="5" xfId="0" applyNumberFormat="1" applyFont="1" applyFill="1" applyBorder="1" applyAlignment="1">
      <alignment horizontal="right" vertical="top"/>
    </xf>
    <xf numFmtId="168" fontId="6" fillId="0" borderId="0" xfId="3" applyNumberFormat="1" applyFont="1" applyFill="1" applyBorder="1" applyAlignment="1"/>
    <xf numFmtId="10" fontId="7" fillId="0" borderId="0" xfId="7" applyNumberFormat="1" applyFont="1" applyFill="1" applyBorder="1" applyAlignment="1">
      <alignment horizontal="right" vertical="top"/>
    </xf>
    <xf numFmtId="10" fontId="7" fillId="6" borderId="0" xfId="7" applyNumberFormat="1" applyFont="1" applyFill="1" applyBorder="1" applyAlignment="1">
      <alignment horizontal="right" vertical="top"/>
    </xf>
    <xf numFmtId="39" fontId="4" fillId="12" borderId="5" xfId="0" applyNumberFormat="1" applyFont="1" applyFill="1" applyBorder="1" applyAlignment="1">
      <alignment horizontal="left" vertical="center"/>
    </xf>
    <xf numFmtId="3" fontId="6" fillId="0" borderId="4" xfId="0" applyNumberFormat="1" applyFont="1" applyFill="1" applyBorder="1" applyAlignment="1"/>
    <xf numFmtId="39" fontId="10" fillId="12" borderId="0" xfId="0" applyNumberFormat="1" applyFont="1" applyFill="1" applyBorder="1" applyAlignment="1"/>
    <xf numFmtId="0" fontId="11" fillId="12" borderId="0" xfId="4" applyNumberFormat="1" applyFont="1" applyFill="1" applyBorder="1" applyAlignment="1" applyProtection="1"/>
    <xf numFmtId="37" fontId="11" fillId="12" borderId="0" xfId="6" applyNumberFormat="1" applyFont="1" applyFill="1" applyBorder="1" applyAlignment="1" applyProtection="1"/>
    <xf numFmtId="37" fontId="11" fillId="12" borderId="0" xfId="6" applyFont="1" applyFill="1" applyBorder="1" applyAlignment="1" applyProtection="1">
      <alignment horizontal="left"/>
    </xf>
    <xf numFmtId="37" fontId="6" fillId="12" borderId="0" xfId="6" applyFont="1" applyFill="1" applyBorder="1" applyAlignment="1" applyProtection="1"/>
    <xf numFmtId="37" fontId="11" fillId="12" borderId="0" xfId="6" applyFont="1" applyFill="1" applyBorder="1" applyAlignment="1" applyProtection="1"/>
    <xf numFmtId="39" fontId="6" fillId="12" borderId="0" xfId="0" applyNumberFormat="1" applyFont="1" applyFill="1" applyBorder="1" applyAlignment="1"/>
    <xf numFmtId="166" fontId="6" fillId="12" borderId="0" xfId="3" applyNumberFormat="1" applyFont="1" applyFill="1" applyBorder="1" applyAlignment="1"/>
    <xf numFmtId="0" fontId="11" fillId="12" borderId="0" xfId="4" applyNumberFormat="1" applyFont="1" applyFill="1" applyBorder="1" applyAlignment="1" applyProtection="1">
      <alignment horizontal="right"/>
    </xf>
    <xf numFmtId="0" fontId="6" fillId="12" borderId="0" xfId="0" applyFont="1" applyFill="1" applyBorder="1"/>
    <xf numFmtId="0" fontId="7" fillId="12" borderId="0" xfId="10" applyFont="1" applyFill="1" applyProtection="1"/>
    <xf numFmtId="0" fontId="19" fillId="12" borderId="17" xfId="10" applyFont="1" applyFill="1" applyBorder="1" applyAlignment="1" applyProtection="1">
      <alignment horizontal="left" vertical="top"/>
    </xf>
    <xf numFmtId="0" fontId="19" fillId="12" borderId="2" xfId="10" applyFont="1" applyFill="1" applyBorder="1" applyAlignment="1" applyProtection="1">
      <alignment horizontal="left" vertical="top"/>
    </xf>
    <xf numFmtId="0" fontId="19" fillId="12" borderId="2" xfId="10" applyFont="1" applyFill="1" applyBorder="1" applyAlignment="1" applyProtection="1">
      <alignment horizontal="centerContinuous" vertical="top"/>
    </xf>
    <xf numFmtId="0" fontId="12" fillId="12" borderId="2" xfId="10" applyFont="1" applyFill="1" applyBorder="1" applyAlignment="1" applyProtection="1">
      <alignment horizontal="centerContinuous" vertical="top"/>
    </xf>
    <xf numFmtId="0" fontId="7" fillId="12" borderId="2" xfId="10" applyFont="1" applyFill="1" applyBorder="1" applyAlignment="1" applyProtection="1"/>
    <xf numFmtId="0" fontId="7" fillId="12" borderId="3" xfId="10" applyFont="1" applyFill="1" applyBorder="1" applyAlignment="1" applyProtection="1"/>
    <xf numFmtId="0" fontId="7" fillId="12" borderId="0" xfId="10" applyFont="1" applyFill="1" applyBorder="1" applyAlignment="1" applyProtection="1"/>
    <xf numFmtId="22" fontId="12" fillId="12" borderId="0" xfId="10" applyNumberFormat="1" applyFont="1" applyFill="1" applyBorder="1" applyAlignment="1" applyProtection="1">
      <alignment horizontal="left" vertical="top"/>
    </xf>
    <xf numFmtId="0" fontId="12" fillId="12" borderId="0" xfId="10" applyFont="1" applyFill="1" applyBorder="1" applyAlignment="1" applyProtection="1">
      <alignment horizontal="centerContinuous" vertical="top"/>
    </xf>
    <xf numFmtId="0" fontId="7" fillId="12" borderId="5" xfId="10" applyFont="1" applyFill="1" applyBorder="1" applyAlignment="1" applyProtection="1"/>
    <xf numFmtId="17" fontId="12" fillId="12" borderId="1" xfId="10" quotePrefix="1" applyNumberFormat="1" applyFont="1" applyFill="1" applyBorder="1" applyAlignment="1" applyProtection="1">
      <alignment horizontal="left" vertical="top"/>
    </xf>
    <xf numFmtId="0" fontId="6" fillId="12" borderId="0" xfId="0" applyNumberFormat="1" applyFont="1" applyFill="1" applyBorder="1" applyAlignment="1"/>
    <xf numFmtId="0" fontId="19" fillId="12" borderId="0" xfId="0" applyNumberFormat="1" applyFont="1" applyFill="1" applyBorder="1" applyAlignment="1">
      <alignment horizontal="right"/>
    </xf>
    <xf numFmtId="17" fontId="12" fillId="12" borderId="13" xfId="10" quotePrefix="1" applyNumberFormat="1" applyFont="1" applyFill="1" applyBorder="1" applyAlignment="1" applyProtection="1">
      <alignment horizontal="left" vertical="top"/>
    </xf>
    <xf numFmtId="0" fontId="6" fillId="12" borderId="4" xfId="0" applyNumberFormat="1" applyFont="1" applyFill="1" applyBorder="1" applyAlignment="1"/>
    <xf numFmtId="22" fontId="12" fillId="12" borderId="4" xfId="10" applyNumberFormat="1" applyFont="1" applyFill="1" applyBorder="1" applyAlignment="1" applyProtection="1">
      <alignment horizontal="left" vertical="top"/>
    </xf>
    <xf numFmtId="0" fontId="12" fillId="12" borderId="4" xfId="10" applyFont="1" applyFill="1" applyBorder="1" applyAlignment="1" applyProtection="1">
      <alignment horizontal="centerContinuous" vertical="top"/>
    </xf>
    <xf numFmtId="0" fontId="7" fillId="12" borderId="4" xfId="10" applyFont="1" applyFill="1" applyBorder="1" applyAlignment="1" applyProtection="1"/>
    <xf numFmtId="0" fontId="7" fillId="12" borderId="6" xfId="10" applyFont="1" applyFill="1" applyBorder="1" applyAlignment="1" applyProtection="1"/>
    <xf numFmtId="0" fontId="6" fillId="12" borderId="0" xfId="10" applyFont="1" applyFill="1" applyBorder="1" applyAlignment="1" applyProtection="1">
      <protection locked="0"/>
    </xf>
    <xf numFmtId="0" fontId="4" fillId="12" borderId="17" xfId="10" applyFont="1" applyFill="1" applyBorder="1" applyProtection="1"/>
    <xf numFmtId="0" fontId="4" fillId="12" borderId="2" xfId="10" applyFont="1" applyFill="1" applyBorder="1" applyProtection="1"/>
    <xf numFmtId="0" fontId="7" fillId="12" borderId="0" xfId="10" applyFont="1" applyFill="1" applyBorder="1" applyProtection="1"/>
    <xf numFmtId="0" fontId="7" fillId="12" borderId="5" xfId="10" applyFont="1" applyFill="1" applyBorder="1" applyProtection="1"/>
    <xf numFmtId="0" fontId="13" fillId="12" borderId="1" xfId="10" applyFont="1" applyFill="1" applyBorder="1" applyProtection="1"/>
    <xf numFmtId="0" fontId="13" fillId="12" borderId="0" xfId="10" applyFont="1" applyFill="1" applyBorder="1" applyProtection="1"/>
    <xf numFmtId="0" fontId="4" fillId="12" borderId="0" xfId="10" applyFont="1" applyFill="1" applyBorder="1" applyProtection="1"/>
    <xf numFmtId="0" fontId="4" fillId="12" borderId="1" xfId="10" applyFont="1" applyFill="1" applyBorder="1" applyProtection="1"/>
    <xf numFmtId="0" fontId="4" fillId="12" borderId="13" xfId="10" applyFont="1" applyFill="1" applyBorder="1" applyProtection="1"/>
    <xf numFmtId="0" fontId="4" fillId="12" borderId="4" xfId="10" applyFont="1" applyFill="1" applyBorder="1" applyProtection="1"/>
    <xf numFmtId="0" fontId="7" fillId="12" borderId="29" xfId="10" applyFont="1" applyFill="1" applyBorder="1" applyProtection="1"/>
    <xf numFmtId="0" fontId="18" fillId="12" borderId="0" xfId="0" applyFont="1" applyFill="1" applyBorder="1" applyAlignment="1"/>
    <xf numFmtId="0" fontId="6" fillId="12" borderId="0" xfId="8" applyFont="1" applyFill="1"/>
    <xf numFmtId="39" fontId="11" fillId="12" borderId="0" xfId="8" applyNumberFormat="1" applyFont="1" applyFill="1" applyBorder="1" applyAlignment="1">
      <alignment horizontal="left" vertical="center"/>
    </xf>
    <xf numFmtId="39" fontId="4" fillId="12" borderId="0" xfId="0" applyNumberFormat="1" applyFont="1" applyFill="1" applyBorder="1" applyAlignment="1">
      <alignment horizontal="center" vertical="center"/>
    </xf>
    <xf numFmtId="39" fontId="4" fillId="12" borderId="0" xfId="0" applyNumberFormat="1" applyFont="1" applyFill="1" applyBorder="1" applyAlignment="1">
      <alignment horizontal="left" vertical="center"/>
    </xf>
    <xf numFmtId="39" fontId="16" fillId="2" borderId="0" xfId="11" applyNumberFormat="1" applyFont="1" applyFill="1" applyBorder="1" applyAlignment="1">
      <alignment horizontal="left"/>
    </xf>
    <xf numFmtId="3" fontId="16" fillId="2" borderId="0" xfId="11" applyNumberFormat="1" applyFont="1" applyFill="1" applyBorder="1" applyAlignment="1">
      <alignment horizontal="left"/>
    </xf>
    <xf numFmtId="39" fontId="25" fillId="17" borderId="2" xfId="0" applyNumberFormat="1" applyFont="1" applyFill="1" applyBorder="1" applyAlignment="1">
      <alignment horizontal="center"/>
    </xf>
    <xf numFmtId="169" fontId="1" fillId="18" borderId="57" xfId="0" applyNumberFormat="1" applyFont="1" applyFill="1" applyBorder="1"/>
    <xf numFmtId="169" fontId="1" fillId="18" borderId="58" xfId="0" applyNumberFormat="1" applyFont="1" applyFill="1" applyBorder="1"/>
    <xf numFmtId="169" fontId="1" fillId="18" borderId="59" xfId="0" applyNumberFormat="1" applyFont="1" applyFill="1" applyBorder="1"/>
    <xf numFmtId="0" fontId="1" fillId="18" borderId="0" xfId="0" applyFont="1" applyFill="1"/>
    <xf numFmtId="0" fontId="7" fillId="19" borderId="24" xfId="0" applyFont="1" applyFill="1" applyBorder="1"/>
    <xf numFmtId="39" fontId="25" fillId="17" borderId="4" xfId="0" applyNumberFormat="1" applyFont="1" applyFill="1" applyBorder="1" applyAlignment="1">
      <alignment horizontal="center"/>
    </xf>
    <xf numFmtId="0" fontId="1" fillId="18" borderId="60" xfId="0" applyFont="1" applyFill="1" applyBorder="1"/>
    <xf numFmtId="0" fontId="1" fillId="18" borderId="61" xfId="0" applyFont="1" applyFill="1" applyBorder="1"/>
    <xf numFmtId="0" fontId="1" fillId="18" borderId="62" xfId="0" applyFont="1" applyFill="1" applyBorder="1"/>
    <xf numFmtId="169" fontId="1" fillId="18" borderId="63" xfId="0" applyNumberFormat="1" applyFont="1" applyFill="1" applyBorder="1"/>
    <xf numFmtId="169" fontId="6" fillId="10" borderId="64" xfId="3" applyNumberFormat="1" applyFont="1" applyFill="1" applyBorder="1"/>
    <xf numFmtId="169" fontId="6" fillId="10" borderId="65" xfId="3" applyNumberFormat="1" applyFont="1" applyFill="1" applyBorder="1"/>
    <xf numFmtId="169" fontId="6" fillId="16" borderId="65" xfId="3" applyNumberFormat="1" applyFont="1" applyFill="1" applyBorder="1"/>
    <xf numFmtId="0" fontId="14" fillId="2" borderId="2" xfId="8" applyFont="1" applyFill="1" applyBorder="1" applyAlignment="1"/>
    <xf numFmtId="0" fontId="14" fillId="2" borderId="0" xfId="8" applyFont="1" applyFill="1" applyBorder="1" applyAlignment="1"/>
    <xf numFmtId="0" fontId="14" fillId="2" borderId="4" xfId="8" applyFont="1" applyFill="1" applyBorder="1" applyAlignment="1"/>
    <xf numFmtId="0" fontId="14" fillId="0" borderId="6" xfId="8" applyFont="1" applyFill="1" applyBorder="1" applyAlignment="1" applyProtection="1">
      <protection locked="0"/>
    </xf>
    <xf numFmtId="0" fontId="1" fillId="0" borderId="0" xfId="0" applyFont="1" applyFill="1" applyBorder="1" applyAlignment="1">
      <alignment horizontal="left" vertical="top" wrapText="1"/>
    </xf>
    <xf numFmtId="0" fontId="1" fillId="3" borderId="36" xfId="10" applyFont="1" applyFill="1" applyBorder="1" applyAlignment="1" applyProtection="1">
      <protection locked="0"/>
    </xf>
    <xf numFmtId="0" fontId="1" fillId="3" borderId="8" xfId="10" applyFont="1" applyFill="1" applyBorder="1" applyAlignment="1" applyProtection="1">
      <protection locked="0"/>
    </xf>
    <xf numFmtId="0" fontId="1" fillId="3" borderId="10" xfId="10" applyFont="1" applyFill="1" applyBorder="1" applyAlignment="1" applyProtection="1">
      <protection locked="0"/>
    </xf>
    <xf numFmtId="0" fontId="1" fillId="3" borderId="11" xfId="10" applyFont="1" applyFill="1" applyBorder="1" applyAlignment="1" applyProtection="1">
      <protection locked="0"/>
    </xf>
    <xf numFmtId="0" fontId="27" fillId="3" borderId="14" xfId="16" applyFill="1" applyBorder="1" applyAlignment="1" applyProtection="1">
      <protection locked="0"/>
    </xf>
    <xf numFmtId="0" fontId="1" fillId="3" borderId="15" xfId="10" applyFont="1" applyFill="1" applyBorder="1" applyAlignment="1" applyProtection="1">
      <protection locked="0"/>
    </xf>
    <xf numFmtId="39" fontId="5" fillId="2" borderId="24" xfId="11" applyNumberFormat="1" applyFont="1" applyFill="1" applyBorder="1" applyAlignment="1"/>
    <xf numFmtId="3" fontId="5" fillId="2" borderId="0" xfId="0" applyNumberFormat="1" applyFont="1" applyFill="1" applyBorder="1" applyAlignment="1" applyProtection="1">
      <protection locked="0"/>
    </xf>
    <xf numFmtId="0" fontId="1" fillId="2" borderId="2" xfId="0" applyFont="1" applyFill="1" applyBorder="1"/>
    <xf numFmtId="171" fontId="6" fillId="15" borderId="50" xfId="3" applyNumberFormat="1" applyFont="1" applyFill="1" applyBorder="1"/>
    <xf numFmtId="171" fontId="6" fillId="15" borderId="47" xfId="3" applyNumberFormat="1" applyFont="1" applyFill="1" applyBorder="1"/>
    <xf numFmtId="172" fontId="6" fillId="0" borderId="0" xfId="0" applyNumberFormat="1" applyFont="1" applyFill="1" applyBorder="1" applyAlignment="1"/>
    <xf numFmtId="173" fontId="6" fillId="0" borderId="0" xfId="0" applyNumberFormat="1" applyFont="1" applyFill="1" applyBorder="1" applyAlignment="1"/>
    <xf numFmtId="164" fontId="6" fillId="15" borderId="47" xfId="3" applyNumberFormat="1" applyFont="1" applyFill="1" applyBorder="1"/>
    <xf numFmtId="164" fontId="6" fillId="15" borderId="43" xfId="3" applyNumberFormat="1" applyFont="1" applyFill="1" applyBorder="1"/>
    <xf numFmtId="171" fontId="6" fillId="15" borderId="43" xfId="3" applyNumberFormat="1" applyFont="1" applyFill="1" applyBorder="1"/>
    <xf numFmtId="171" fontId="6" fillId="15" borderId="39" xfId="3" applyNumberFormat="1" applyFont="1" applyFill="1" applyBorder="1"/>
    <xf numFmtId="171" fontId="6" fillId="14" borderId="51" xfId="3" applyNumberFormat="1" applyFont="1" applyFill="1" applyBorder="1"/>
    <xf numFmtId="171" fontId="6" fillId="14" borderId="52" xfId="3" applyNumberFormat="1" applyFont="1" applyFill="1" applyBorder="1"/>
    <xf numFmtId="171" fontId="6" fillId="14" borderId="53" xfId="3" applyNumberFormat="1" applyFont="1" applyFill="1" applyBorder="1"/>
    <xf numFmtId="169" fontId="6" fillId="0" borderId="0" xfId="0" applyNumberFormat="1" applyFont="1" applyFill="1" applyAlignment="1"/>
    <xf numFmtId="0" fontId="28" fillId="0" borderId="0" xfId="0" applyFont="1" applyAlignment="1">
      <alignment vertical="center"/>
    </xf>
    <xf numFmtId="174" fontId="6" fillId="10" borderId="0" xfId="12" applyNumberFormat="1" applyFill="1"/>
    <xf numFmtId="175" fontId="6" fillId="15" borderId="39" xfId="3" applyNumberFormat="1" applyFont="1" applyFill="1" applyBorder="1"/>
    <xf numFmtId="14" fontId="21" fillId="3" borderId="23" xfId="10" applyNumberFormat="1" applyFont="1" applyFill="1" applyBorder="1" applyAlignment="1" applyProtection="1">
      <alignment horizontal="center" vertical="center"/>
    </xf>
    <xf numFmtId="0" fontId="1" fillId="3" borderId="26" xfId="0" applyFont="1" applyFill="1" applyBorder="1" applyAlignment="1">
      <alignment vertical="top" wrapText="1"/>
    </xf>
    <xf numFmtId="0" fontId="1" fillId="3" borderId="26" xfId="0" applyFont="1" applyFill="1" applyBorder="1" applyAlignment="1">
      <alignment vertical="top"/>
    </xf>
    <xf numFmtId="0" fontId="6" fillId="2" borderId="27" xfId="0" applyFont="1" applyFill="1" applyBorder="1" applyAlignment="1">
      <alignment vertical="top"/>
    </xf>
    <xf numFmtId="0" fontId="6" fillId="3" borderId="26" xfId="0" applyFont="1" applyFill="1" applyBorder="1" applyAlignment="1">
      <alignment vertical="top" wrapText="1"/>
    </xf>
    <xf numFmtId="0" fontId="6" fillId="3" borderId="26"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vertical="top" wrapText="1"/>
    </xf>
    <xf numFmtId="0" fontId="6" fillId="2" borderId="0" xfId="0" applyFont="1" applyFill="1" applyBorder="1" applyAlignment="1">
      <alignment vertical="top"/>
    </xf>
    <xf numFmtId="0" fontId="6" fillId="2" borderId="0" xfId="0" applyFont="1" applyFill="1" applyBorder="1" applyAlignment="1">
      <alignment vertical="top" wrapText="1"/>
    </xf>
    <xf numFmtId="0" fontId="6" fillId="2" borderId="28" xfId="0" applyFont="1" applyFill="1" applyBorder="1" applyAlignment="1">
      <alignment vertical="top"/>
    </xf>
    <xf numFmtId="0" fontId="6" fillId="2" borderId="28" xfId="0" applyFont="1" applyFill="1" applyBorder="1" applyAlignment="1">
      <alignment vertical="top" wrapText="1"/>
    </xf>
    <xf numFmtId="0" fontId="6" fillId="2" borderId="8" xfId="0" applyFont="1" applyFill="1" applyBorder="1" applyAlignment="1">
      <alignment vertical="top"/>
    </xf>
    <xf numFmtId="0" fontId="6" fillId="2" borderId="8" xfId="0" applyFont="1" applyFill="1" applyBorder="1" applyAlignment="1">
      <alignment vertical="top" wrapText="1"/>
    </xf>
    <xf numFmtId="0" fontId="6" fillId="2" borderId="0" xfId="0" applyFont="1" applyFill="1" applyAlignment="1">
      <alignment vertical="top"/>
    </xf>
    <xf numFmtId="164" fontId="14" fillId="8" borderId="3" xfId="3" applyFont="1" applyFill="1" applyBorder="1" applyAlignment="1" applyProtection="1"/>
    <xf numFmtId="164" fontId="14" fillId="8" borderId="5" xfId="3" applyFont="1" applyFill="1" applyBorder="1" applyAlignment="1" applyProtection="1"/>
    <xf numFmtId="164" fontId="14" fillId="3" borderId="3" xfId="3" applyFont="1" applyFill="1" applyBorder="1" applyAlignment="1" applyProtection="1"/>
    <xf numFmtId="164" fontId="14" fillId="3" borderId="5" xfId="3" applyFont="1" applyFill="1" applyBorder="1" applyAlignment="1" applyProtection="1"/>
    <xf numFmtId="164" fontId="14" fillId="0" borderId="22" xfId="3" applyFont="1" applyFill="1" applyBorder="1" applyAlignment="1" applyProtection="1"/>
    <xf numFmtId="164" fontId="14" fillId="0" borderId="23" xfId="3" applyFont="1" applyFill="1" applyBorder="1" applyAlignment="1" applyProtection="1"/>
    <xf numFmtId="164" fontId="14" fillId="0" borderId="0" xfId="3" applyFont="1" applyFill="1" applyAlignment="1" applyProtection="1"/>
    <xf numFmtId="164" fontId="6" fillId="0" borderId="0" xfId="3" applyFont="1" applyProtection="1"/>
    <xf numFmtId="164" fontId="16" fillId="0" borderId="3" xfId="3" applyFont="1" applyFill="1" applyBorder="1" applyAlignment="1" applyProtection="1">
      <alignment horizontal="center"/>
    </xf>
    <xf numFmtId="164" fontId="16" fillId="0" borderId="23" xfId="3" applyFont="1" applyFill="1" applyBorder="1" applyAlignment="1" applyProtection="1">
      <alignment horizontal="center"/>
    </xf>
    <xf numFmtId="164" fontId="14" fillId="8" borderId="7" xfId="3" applyFont="1" applyFill="1" applyBorder="1" applyAlignment="1" applyProtection="1"/>
    <xf numFmtId="164" fontId="14" fillId="8" borderId="35" xfId="3" applyFont="1" applyFill="1" applyBorder="1" applyAlignment="1" applyProtection="1"/>
    <xf numFmtId="164" fontId="14" fillId="8" borderId="66" xfId="3" applyFont="1" applyFill="1" applyBorder="1" applyAlignment="1" applyProtection="1"/>
    <xf numFmtId="0" fontId="9" fillId="0" borderId="0" xfId="10" applyFont="1" applyFill="1" applyBorder="1" applyAlignment="1" applyProtection="1">
      <alignment horizontal="center" vertical="top"/>
    </xf>
    <xf numFmtId="0" fontId="6" fillId="0" borderId="0" xfId="0" applyFont="1" applyAlignment="1"/>
    <xf numFmtId="0" fontId="9" fillId="0" borderId="0" xfId="10" quotePrefix="1" applyFont="1" applyFill="1" applyBorder="1" applyAlignment="1" applyProtection="1">
      <alignment horizontal="center" vertical="top"/>
    </xf>
    <xf numFmtId="17" fontId="19" fillId="12" borderId="1" xfId="10" quotePrefix="1" applyNumberFormat="1" applyFont="1" applyFill="1" applyBorder="1" applyAlignment="1" applyProtection="1">
      <alignment horizontal="left" vertical="top"/>
    </xf>
    <xf numFmtId="0" fontId="20" fillId="0" borderId="0" xfId="0" applyNumberFormat="1" applyFont="1" applyBorder="1" applyAlignment="1"/>
    <xf numFmtId="0" fontId="29" fillId="3" borderId="0" xfId="10" applyFont="1" applyFill="1" applyAlignment="1" applyProtection="1">
      <alignment horizontal="left" vertical="center" wrapText="1"/>
    </xf>
    <xf numFmtId="0" fontId="7" fillId="3" borderId="0" xfId="10" applyFont="1" applyFill="1" applyAlignment="1" applyProtection="1">
      <alignment wrapText="1"/>
    </xf>
    <xf numFmtId="0" fontId="7" fillId="3" borderId="0" xfId="10" applyFont="1" applyFill="1" applyAlignment="1" applyProtection="1">
      <alignment horizontal="left" vertical="center" wrapText="1"/>
    </xf>
    <xf numFmtId="0" fontId="6" fillId="2" borderId="31" xfId="0" applyNumberFormat="1" applyFont="1" applyFill="1" applyBorder="1" applyAlignment="1">
      <alignment horizontal="left" vertical="top" wrapText="1"/>
    </xf>
    <xf numFmtId="0" fontId="6" fillId="2" borderId="21" xfId="0" applyNumberFormat="1" applyFont="1" applyFill="1" applyBorder="1" applyAlignment="1">
      <alignment horizontal="left" vertical="top" wrapText="1"/>
    </xf>
    <xf numFmtId="0" fontId="6" fillId="2" borderId="34" xfId="0" applyNumberFormat="1" applyFont="1" applyFill="1" applyBorder="1" applyAlignment="1">
      <alignment horizontal="left" vertical="top" wrapText="1"/>
    </xf>
    <xf numFmtId="39" fontId="5" fillId="3" borderId="2" xfId="11" applyNumberFormat="1" applyFont="1" applyFill="1" applyBorder="1" applyAlignment="1"/>
    <xf numFmtId="39" fontId="5" fillId="3" borderId="0" xfId="11" applyNumberFormat="1" applyFont="1" applyFill="1" applyBorder="1" applyAlignment="1"/>
    <xf numFmtId="39" fontId="5" fillId="3" borderId="4" xfId="11" applyNumberFormat="1" applyFont="1" applyFill="1" applyBorder="1" applyAlignment="1"/>
    <xf numFmtId="39" fontId="5" fillId="3" borderId="24" xfId="11" applyNumberFormat="1" applyFont="1" applyFill="1" applyBorder="1" applyAlignment="1"/>
  </cellXfs>
  <cellStyles count="17">
    <cellStyle name="_x000d__x000a_JournalTemplate=C:\COMFO\CTALK\JOURSTD.TPL_x000d__x000a_LbStateAddress=3 3 0 251 1 89 2 311_x000d__x000a_LbStateJou" xfId="1"/>
    <cellStyle name="Euro" xfId="2"/>
    <cellStyle name="Hyperlink" xfId="16" builtinId="8"/>
    <cellStyle name="Komma" xfId="3" builtinId="3"/>
    <cellStyle name="Komma 2 2" xfId="15"/>
    <cellStyle name="Komma_Tarievenmandje - definitief3" xfId="4"/>
    <cellStyle name="Normal_# klanten" xfId="5"/>
    <cellStyle name="Normal_Data_2_wrm1_30" xfId="6"/>
    <cellStyle name="Procent" xfId="7" builtinId="5"/>
    <cellStyle name="Standaard" xfId="0" builtinId="0"/>
    <cellStyle name="Standaard 2 2" xfId="14"/>
    <cellStyle name="Standaard 2 3" xfId="12"/>
    <cellStyle name="Standaard_103321_3 Cogas Elementen EAV-tarieven" xfId="8"/>
    <cellStyle name="Standaard_20100727 Rekenmodel NE5R v1.9" xfId="9"/>
    <cellStyle name="Standaard_Handboek TSO (260202)" xfId="10"/>
    <cellStyle name="Standaard_Tabellen - CIV2" xfId="11"/>
    <cellStyle name="Standaard_Tabellen - CIV2_Format import PRD en Database voor NE6R (concept) v1" xfId="13"/>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99"/>
      <color rgb="FFCCFFCC"/>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2:V45"/>
  <sheetViews>
    <sheetView showGridLines="0" topLeftCell="A10" zoomScale="70" zoomScaleNormal="50" zoomScaleSheetLayoutView="40" workbookViewId="0">
      <selection activeCell="M17" sqref="M17"/>
    </sheetView>
  </sheetViews>
  <sheetFormatPr defaultRowHeight="12.75" x14ac:dyDescent="0.2"/>
  <cols>
    <col min="1" max="17" width="10.85546875" style="5" customWidth="1"/>
    <col min="18" max="16384" width="9.140625" style="5"/>
  </cols>
  <sheetData>
    <row r="2" spans="1:22" x14ac:dyDescent="0.2">
      <c r="A2" s="5" t="s">
        <v>84</v>
      </c>
    </row>
    <row r="3" spans="1:22" x14ac:dyDescent="0.2">
      <c r="A3" s="5" t="s">
        <v>111</v>
      </c>
    </row>
    <row r="11" spans="1:22" ht="60" x14ac:dyDescent="0.2">
      <c r="A11" s="382" t="s">
        <v>5</v>
      </c>
      <c r="B11" s="383"/>
      <c r="C11" s="383"/>
      <c r="D11" s="383"/>
      <c r="E11" s="383"/>
      <c r="F11" s="383"/>
      <c r="G11" s="383"/>
      <c r="H11" s="383"/>
      <c r="I11" s="383"/>
      <c r="J11" s="383"/>
      <c r="K11" s="383"/>
      <c r="L11" s="383"/>
      <c r="M11" s="383"/>
      <c r="N11" s="383"/>
      <c r="O11" s="383"/>
      <c r="P11" s="383"/>
      <c r="Q11" s="383"/>
      <c r="R11" s="383"/>
      <c r="S11" s="383"/>
      <c r="T11" s="383"/>
      <c r="U11" s="383"/>
      <c r="V11" s="383"/>
    </row>
    <row r="13" spans="1:22" ht="60" x14ac:dyDescent="0.2">
      <c r="A13" s="382" t="s">
        <v>6</v>
      </c>
      <c r="B13" s="383"/>
      <c r="C13" s="383"/>
      <c r="D13" s="383"/>
      <c r="E13" s="383"/>
      <c r="F13" s="383"/>
      <c r="G13" s="383"/>
      <c r="H13" s="383"/>
      <c r="I13" s="383"/>
      <c r="J13" s="383"/>
      <c r="K13" s="383"/>
      <c r="L13" s="383"/>
      <c r="M13" s="383"/>
      <c r="N13" s="383"/>
      <c r="O13" s="383"/>
      <c r="P13" s="383"/>
      <c r="Q13" s="383"/>
      <c r="R13" s="383"/>
      <c r="S13" s="383"/>
      <c r="T13" s="383"/>
      <c r="U13" s="383"/>
      <c r="V13" s="383"/>
    </row>
    <row r="15" spans="1:22" ht="60" x14ac:dyDescent="0.2">
      <c r="A15" s="384">
        <v>2014</v>
      </c>
      <c r="B15" s="383"/>
      <c r="C15" s="383"/>
      <c r="D15" s="383"/>
      <c r="E15" s="383"/>
      <c r="F15" s="383"/>
      <c r="G15" s="383"/>
      <c r="H15" s="383"/>
      <c r="I15" s="383"/>
      <c r="J15" s="383"/>
      <c r="K15" s="383"/>
      <c r="L15" s="383"/>
      <c r="M15" s="383"/>
      <c r="N15" s="383"/>
      <c r="O15" s="383"/>
      <c r="P15" s="383"/>
      <c r="Q15" s="383"/>
      <c r="R15" s="383"/>
      <c r="S15" s="383"/>
      <c r="T15" s="383"/>
      <c r="U15" s="383"/>
      <c r="V15" s="383"/>
    </row>
    <row r="16" spans="1:22" ht="32.25" customHeight="1" x14ac:dyDescent="0.2">
      <c r="C16" s="6"/>
      <c r="D16" s="6"/>
      <c r="E16" s="6"/>
      <c r="F16" s="6"/>
      <c r="G16" s="6"/>
      <c r="H16" s="6"/>
      <c r="I16" s="7"/>
    </row>
    <row r="17" spans="1:22" ht="32.25" customHeight="1" x14ac:dyDescent="0.2">
      <c r="C17" s="6"/>
      <c r="D17" s="6"/>
      <c r="E17" s="6"/>
      <c r="F17" s="6"/>
      <c r="G17" s="6"/>
      <c r="H17" s="6"/>
      <c r="I17" s="7"/>
    </row>
    <row r="18" spans="1:22" ht="32.25" customHeight="1" x14ac:dyDescent="0.2">
      <c r="C18" s="6"/>
      <c r="D18" s="6"/>
      <c r="E18" s="6"/>
      <c r="F18" s="6"/>
      <c r="G18" s="6"/>
      <c r="H18" s="6"/>
      <c r="I18" s="7"/>
    </row>
    <row r="19" spans="1:22" ht="32.25" customHeight="1" x14ac:dyDescent="0.2">
      <c r="C19" s="6"/>
      <c r="D19" s="6"/>
      <c r="E19" s="6"/>
      <c r="F19" s="6"/>
      <c r="G19" s="6"/>
      <c r="H19" s="6"/>
      <c r="I19" s="7"/>
    </row>
    <row r="20" spans="1:22" ht="15.75" customHeight="1" x14ac:dyDescent="0.2">
      <c r="C20" s="6"/>
      <c r="D20" s="6"/>
      <c r="E20" s="6"/>
      <c r="F20" s="6"/>
      <c r="G20" s="6"/>
      <c r="H20" s="6"/>
      <c r="I20" s="7"/>
    </row>
    <row r="21" spans="1:22" ht="15.75" customHeight="1" x14ac:dyDescent="0.2">
      <c r="C21" s="6"/>
      <c r="D21" s="6"/>
      <c r="E21" s="6"/>
      <c r="F21" s="6"/>
      <c r="G21" s="6"/>
      <c r="H21" s="6"/>
      <c r="I21" s="7"/>
    </row>
    <row r="22" spans="1:22" ht="15.75" customHeight="1" x14ac:dyDescent="0.2">
      <c r="C22" s="6"/>
      <c r="D22" s="6"/>
      <c r="E22" s="6"/>
      <c r="F22" s="6"/>
      <c r="G22" s="6"/>
      <c r="H22" s="6"/>
      <c r="I22" s="7"/>
    </row>
    <row r="26" spans="1:22" s="8" customFormat="1" x14ac:dyDescent="0.2">
      <c r="A26" s="5"/>
      <c r="B26" s="5"/>
      <c r="C26" s="5"/>
      <c r="D26" s="5"/>
      <c r="E26" s="5"/>
      <c r="F26" s="5"/>
      <c r="G26" s="5"/>
      <c r="H26" s="5"/>
      <c r="I26" s="5"/>
      <c r="J26" s="5"/>
      <c r="K26" s="5"/>
      <c r="L26" s="5"/>
      <c r="M26" s="5"/>
      <c r="N26" s="5"/>
      <c r="O26" s="5"/>
      <c r="P26" s="5"/>
      <c r="Q26" s="5"/>
      <c r="R26" s="5"/>
      <c r="S26" s="5"/>
      <c r="T26" s="5"/>
      <c r="U26" s="5"/>
      <c r="V26" s="5"/>
    </row>
    <row r="27" spans="1:22" s="8" customFormat="1" x14ac:dyDescent="0.2">
      <c r="A27" s="5"/>
      <c r="B27" s="5"/>
      <c r="C27" s="5"/>
      <c r="D27" s="5"/>
      <c r="E27" s="5"/>
      <c r="F27" s="5"/>
      <c r="G27" s="5"/>
      <c r="H27" s="5"/>
      <c r="I27" s="5"/>
      <c r="J27" s="5"/>
      <c r="K27" s="5"/>
      <c r="L27" s="5"/>
      <c r="M27" s="5"/>
      <c r="N27" s="5"/>
      <c r="O27" s="5"/>
      <c r="P27" s="5"/>
      <c r="Q27" s="5"/>
      <c r="R27" s="5"/>
      <c r="S27" s="5"/>
      <c r="T27" s="5"/>
      <c r="U27" s="5"/>
      <c r="V27" s="5"/>
    </row>
    <row r="28" spans="1:22" s="8" customFormat="1" x14ac:dyDescent="0.2">
      <c r="A28" s="5"/>
      <c r="B28" s="5"/>
      <c r="C28" s="5"/>
      <c r="D28" s="5"/>
      <c r="E28" s="5"/>
      <c r="F28" s="5"/>
      <c r="G28" s="5"/>
      <c r="H28" s="5"/>
      <c r="I28" s="5"/>
      <c r="J28" s="5"/>
      <c r="K28" s="5"/>
      <c r="L28" s="5"/>
      <c r="M28" s="5"/>
      <c r="N28" s="5"/>
      <c r="O28" s="5"/>
      <c r="P28" s="5"/>
      <c r="Q28" s="5"/>
      <c r="R28" s="5"/>
      <c r="S28" s="5"/>
      <c r="T28" s="5"/>
      <c r="U28" s="5"/>
      <c r="V28" s="5"/>
    </row>
    <row r="29" spans="1:22" s="8" customFormat="1" x14ac:dyDescent="0.2">
      <c r="A29" s="5"/>
      <c r="B29" s="5"/>
      <c r="C29" s="5"/>
      <c r="D29" s="5"/>
      <c r="E29" s="5"/>
      <c r="F29" s="5"/>
      <c r="G29" s="5"/>
      <c r="H29" s="5"/>
      <c r="I29" s="5"/>
      <c r="J29" s="5"/>
      <c r="K29" s="5"/>
      <c r="L29" s="5"/>
      <c r="M29" s="5"/>
      <c r="N29" s="5"/>
      <c r="O29" s="5"/>
      <c r="P29" s="5"/>
      <c r="Q29" s="5"/>
      <c r="R29" s="5"/>
      <c r="S29" s="5"/>
      <c r="T29" s="5"/>
      <c r="U29" s="5"/>
      <c r="V29" s="5"/>
    </row>
    <row r="30" spans="1:22" s="8" customFormat="1" x14ac:dyDescent="0.2">
      <c r="A30" s="5"/>
      <c r="B30" s="5"/>
      <c r="C30" s="5"/>
      <c r="D30" s="5"/>
      <c r="E30" s="5"/>
      <c r="F30" s="5"/>
      <c r="G30" s="5"/>
      <c r="H30" s="5"/>
      <c r="I30" s="5"/>
      <c r="J30" s="5"/>
      <c r="K30" s="5"/>
      <c r="L30" s="5"/>
      <c r="M30" s="5"/>
      <c r="N30" s="5"/>
      <c r="O30" s="5"/>
      <c r="P30" s="5"/>
      <c r="Q30" s="5"/>
      <c r="R30" s="5"/>
      <c r="S30" s="5"/>
      <c r="T30" s="5"/>
      <c r="U30" s="5"/>
      <c r="V30" s="5"/>
    </row>
    <row r="31" spans="1:22" s="8" customFormat="1" x14ac:dyDescent="0.2">
      <c r="A31" s="5"/>
      <c r="B31" s="5"/>
      <c r="C31" s="5"/>
      <c r="D31" s="5"/>
      <c r="E31" s="5"/>
      <c r="F31" s="5"/>
      <c r="G31" s="5"/>
      <c r="H31" s="5"/>
      <c r="I31" s="5"/>
      <c r="J31" s="5"/>
      <c r="K31" s="5"/>
      <c r="L31" s="5"/>
      <c r="M31" s="5"/>
      <c r="N31" s="5"/>
      <c r="O31" s="5"/>
      <c r="P31" s="5"/>
      <c r="Q31" s="5"/>
      <c r="R31" s="5"/>
      <c r="S31" s="5"/>
      <c r="T31" s="5"/>
      <c r="U31" s="5"/>
      <c r="V31" s="5"/>
    </row>
    <row r="32" spans="1:22" s="8" customFormat="1" x14ac:dyDescent="0.2">
      <c r="A32" s="5"/>
      <c r="B32" s="5"/>
      <c r="C32" s="5"/>
      <c r="D32" s="5"/>
      <c r="E32" s="5"/>
      <c r="F32" s="5"/>
      <c r="G32" s="5"/>
      <c r="H32" s="5"/>
      <c r="I32" s="5"/>
      <c r="J32" s="5"/>
      <c r="K32" s="5"/>
      <c r="L32" s="5"/>
      <c r="M32" s="5"/>
      <c r="N32" s="5"/>
      <c r="O32" s="5"/>
      <c r="P32" s="5"/>
      <c r="Q32" s="5"/>
      <c r="R32" s="5"/>
      <c r="S32" s="5"/>
      <c r="T32" s="5"/>
      <c r="U32" s="5"/>
      <c r="V32" s="5"/>
    </row>
    <row r="33" spans="2:11" s="97" customFormat="1" x14ac:dyDescent="0.2">
      <c r="B33" s="98" t="s">
        <v>94</v>
      </c>
    </row>
    <row r="34" spans="2:11" s="99" customFormat="1" x14ac:dyDescent="0.2"/>
    <row r="35" spans="2:11" s="99" customFormat="1" x14ac:dyDescent="0.2">
      <c r="B35" s="100" t="s">
        <v>97</v>
      </c>
      <c r="C35" s="105"/>
      <c r="D35" s="105"/>
      <c r="E35" s="105"/>
      <c r="F35" s="105"/>
      <c r="G35" s="105"/>
      <c r="H35" s="105"/>
      <c r="I35" s="105"/>
      <c r="J35" s="105"/>
      <c r="K35" s="106"/>
    </row>
    <row r="36" spans="2:11" s="99" customFormat="1" x14ac:dyDescent="0.2">
      <c r="B36" s="101"/>
    </row>
    <row r="37" spans="2:11" s="99" customFormat="1" x14ac:dyDescent="0.2">
      <c r="B37" s="107" t="s">
        <v>98</v>
      </c>
      <c r="C37" s="108"/>
      <c r="D37" s="108"/>
      <c r="E37" s="108"/>
      <c r="F37" s="108"/>
      <c r="G37" s="108"/>
      <c r="H37" s="108"/>
      <c r="I37" s="108"/>
      <c r="J37" s="108"/>
      <c r="K37" s="109"/>
    </row>
    <row r="38" spans="2:11" s="99" customFormat="1" x14ac:dyDescent="0.2">
      <c r="B38" s="103"/>
    </row>
    <row r="39" spans="2:11" s="99" customFormat="1" x14ac:dyDescent="0.2">
      <c r="B39" s="102" t="s">
        <v>95</v>
      </c>
      <c r="C39" s="110"/>
      <c r="D39" s="110"/>
      <c r="E39" s="110"/>
      <c r="F39" s="110"/>
      <c r="G39" s="110"/>
      <c r="H39" s="110"/>
      <c r="I39" s="110"/>
      <c r="J39" s="110"/>
      <c r="K39" s="111"/>
    </row>
    <row r="40" spans="2:11" s="99" customFormat="1" x14ac:dyDescent="0.2">
      <c r="B40" s="101"/>
    </row>
    <row r="41" spans="2:11" s="99" customFormat="1" x14ac:dyDescent="0.2">
      <c r="B41" s="115" t="s">
        <v>100</v>
      </c>
      <c r="C41" s="116"/>
      <c r="D41" s="116"/>
      <c r="E41" s="116"/>
      <c r="F41" s="116"/>
      <c r="G41" s="116"/>
      <c r="H41" s="116"/>
      <c r="I41" s="116"/>
      <c r="J41" s="116"/>
      <c r="K41" s="117"/>
    </row>
    <row r="42" spans="2:11" s="99" customFormat="1" x14ac:dyDescent="0.2"/>
    <row r="43" spans="2:11" s="99" customFormat="1" x14ac:dyDescent="0.2">
      <c r="B43" s="104" t="s">
        <v>96</v>
      </c>
      <c r="C43" s="112"/>
      <c r="D43" s="112"/>
      <c r="E43" s="112"/>
      <c r="F43" s="112"/>
      <c r="G43" s="112"/>
      <c r="H43" s="112"/>
      <c r="I43" s="112"/>
      <c r="J43" s="112"/>
      <c r="K43" s="113"/>
    </row>
    <row r="44" spans="2:11" s="99" customFormat="1" x14ac:dyDescent="0.2"/>
    <row r="45" spans="2:11" s="99" customFormat="1" x14ac:dyDescent="0.2">
      <c r="B45" s="114" t="s">
        <v>99</v>
      </c>
      <c r="C45" s="118"/>
      <c r="D45" s="118"/>
      <c r="E45" s="118"/>
      <c r="F45" s="118"/>
      <c r="G45" s="118"/>
      <c r="H45" s="118"/>
      <c r="I45" s="118"/>
      <c r="J45" s="118"/>
      <c r="K45" s="119"/>
    </row>
  </sheetData>
  <mergeCells count="3">
    <mergeCell ref="A11:V11"/>
    <mergeCell ref="A13:V13"/>
    <mergeCell ref="A15:V15"/>
  </mergeCells>
  <phoneticPr fontId="5" type="noConversion"/>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le_1_011">
    <pageSetUpPr fitToPage="1"/>
  </sheetPr>
  <dimension ref="A1:S62"/>
  <sheetViews>
    <sheetView showGridLines="0" tabSelected="1" zoomScale="70" zoomScaleNormal="100" zoomScaleSheetLayoutView="55" workbookViewId="0">
      <selection activeCell="O1" sqref="O1"/>
    </sheetView>
  </sheetViews>
  <sheetFormatPr defaultColWidth="10.28515625" defaultRowHeight="12.75" x14ac:dyDescent="0.2"/>
  <cols>
    <col min="1" max="1" width="7" style="35" customWidth="1"/>
    <col min="2" max="2" width="7.5703125" style="2" customWidth="1"/>
    <col min="3" max="3" width="21" style="2" customWidth="1"/>
    <col min="4" max="4" width="10.5703125" style="2" customWidth="1"/>
    <col min="5" max="5" width="9.85546875" style="2" customWidth="1"/>
    <col min="6" max="6" width="10.28515625" style="2" customWidth="1"/>
    <col min="7" max="7" width="22.5703125" style="2" customWidth="1"/>
    <col min="8" max="8" width="28" style="2" customWidth="1"/>
    <col min="9" max="9" width="14.42578125" style="2" customWidth="1"/>
    <col min="10" max="11" width="10.28515625" style="2" customWidth="1"/>
    <col min="12" max="12" width="16.5703125" style="2" customWidth="1"/>
    <col min="13" max="18" width="10.28515625" style="2" customWidth="1"/>
    <col min="19" max="19" width="7" style="3" customWidth="1"/>
    <col min="20" max="16384" width="10.28515625" style="2"/>
  </cols>
  <sheetData>
    <row r="1" spans="1:19" s="10" customFormat="1" ht="32.25" customHeight="1" x14ac:dyDescent="0.4">
      <c r="A1" s="262"/>
      <c r="B1" s="262"/>
      <c r="C1" s="263" t="s">
        <v>85</v>
      </c>
      <c r="D1" s="264"/>
      <c r="E1" s="265"/>
      <c r="F1" s="266"/>
      <c r="G1" s="266"/>
      <c r="H1" s="266"/>
      <c r="I1" s="267"/>
      <c r="J1" s="267"/>
      <c r="K1" s="268"/>
      <c r="L1" s="268"/>
      <c r="M1" s="269"/>
      <c r="N1" s="268"/>
      <c r="O1" s="268"/>
      <c r="P1" s="268"/>
      <c r="Q1" s="270"/>
      <c r="R1" s="270"/>
      <c r="S1" s="268"/>
    </row>
    <row r="2" spans="1:19" ht="24" customHeight="1" x14ac:dyDescent="0.2">
      <c r="A2" s="271"/>
      <c r="S2" s="272"/>
    </row>
    <row r="3" spans="1:19" ht="23.25" x14ac:dyDescent="0.2">
      <c r="A3" s="271"/>
      <c r="C3" s="273" t="s">
        <v>112</v>
      </c>
      <c r="D3" s="274"/>
      <c r="E3" s="274"/>
      <c r="F3" s="275"/>
      <c r="G3" s="275"/>
      <c r="H3" s="276"/>
      <c r="I3" s="276"/>
      <c r="J3" s="277"/>
      <c r="K3" s="277"/>
      <c r="L3" s="277"/>
      <c r="M3" s="277"/>
      <c r="N3" s="277"/>
      <c r="O3" s="277"/>
      <c r="P3" s="277"/>
      <c r="Q3" s="278"/>
      <c r="R3" s="11"/>
      <c r="S3" s="279"/>
    </row>
    <row r="4" spans="1:19" ht="10.5" customHeight="1" x14ac:dyDescent="0.35">
      <c r="A4" s="268"/>
      <c r="C4" s="385"/>
      <c r="D4" s="386"/>
      <c r="E4" s="386"/>
      <c r="F4" s="386"/>
      <c r="G4" s="386"/>
      <c r="H4" s="280"/>
      <c r="I4" s="281"/>
      <c r="J4" s="279"/>
      <c r="K4" s="279"/>
      <c r="L4" s="279"/>
      <c r="M4" s="279"/>
      <c r="N4" s="279"/>
      <c r="O4" s="279"/>
      <c r="P4" s="279"/>
      <c r="Q4" s="282"/>
      <c r="R4" s="11"/>
      <c r="S4" s="279"/>
    </row>
    <row r="5" spans="1:19" ht="30" customHeight="1" x14ac:dyDescent="0.35">
      <c r="A5" s="268"/>
      <c r="C5" s="283"/>
      <c r="D5" s="284"/>
      <c r="E5" s="284"/>
      <c r="F5" s="284"/>
      <c r="G5" s="285" t="s">
        <v>83</v>
      </c>
      <c r="H5" s="354">
        <v>41565</v>
      </c>
      <c r="I5" s="281"/>
      <c r="J5" s="279"/>
      <c r="K5" s="279"/>
      <c r="L5" s="279"/>
      <c r="M5" s="279"/>
      <c r="N5" s="279"/>
      <c r="O5" s="279"/>
      <c r="P5" s="279"/>
      <c r="Q5" s="282"/>
      <c r="R5" s="11"/>
      <c r="S5" s="279"/>
    </row>
    <row r="6" spans="1:19" ht="10.5" customHeight="1" x14ac:dyDescent="0.2">
      <c r="A6" s="268"/>
      <c r="C6" s="286"/>
      <c r="D6" s="287"/>
      <c r="E6" s="287"/>
      <c r="F6" s="287"/>
      <c r="G6" s="287"/>
      <c r="H6" s="288"/>
      <c r="I6" s="289"/>
      <c r="J6" s="290"/>
      <c r="K6" s="290"/>
      <c r="L6" s="290"/>
      <c r="M6" s="290"/>
      <c r="N6" s="290"/>
      <c r="O6" s="290"/>
      <c r="P6" s="290"/>
      <c r="Q6" s="291"/>
      <c r="R6" s="11"/>
      <c r="S6" s="279"/>
    </row>
    <row r="7" spans="1:19" ht="15" customHeight="1" x14ac:dyDescent="0.2">
      <c r="A7" s="271"/>
      <c r="C7" s="12"/>
      <c r="D7" s="13"/>
      <c r="E7" s="13"/>
      <c r="F7" s="13"/>
      <c r="G7" s="13"/>
      <c r="H7" s="13"/>
      <c r="I7" s="13"/>
      <c r="J7" s="11"/>
      <c r="K7" s="11"/>
      <c r="L7" s="11"/>
      <c r="M7" s="11"/>
      <c r="N7" s="11"/>
      <c r="O7" s="11"/>
      <c r="P7" s="11"/>
      <c r="Q7" s="14"/>
      <c r="R7" s="11"/>
      <c r="S7" s="279"/>
    </row>
    <row r="8" spans="1:19" ht="15" customHeight="1" x14ac:dyDescent="0.2">
      <c r="A8" s="271"/>
      <c r="C8" s="12"/>
      <c r="D8" s="15"/>
      <c r="E8" s="15"/>
      <c r="F8" s="15"/>
      <c r="G8" s="15"/>
      <c r="H8" s="15"/>
      <c r="I8" s="15"/>
      <c r="J8" s="16"/>
      <c r="K8" s="16"/>
      <c r="L8" s="16"/>
      <c r="M8" s="16"/>
      <c r="N8" s="16"/>
      <c r="O8" s="16"/>
      <c r="P8" s="16"/>
      <c r="Q8" s="17"/>
      <c r="R8" s="11"/>
      <c r="S8" s="279"/>
    </row>
    <row r="9" spans="1:19" x14ac:dyDescent="0.2">
      <c r="A9" s="271"/>
      <c r="C9" s="18" t="s">
        <v>24</v>
      </c>
      <c r="D9" s="151"/>
      <c r="E9" s="19"/>
      <c r="F9" s="19"/>
      <c r="G9" s="19"/>
      <c r="H9" s="19"/>
      <c r="I9" s="19"/>
      <c r="J9" s="20"/>
      <c r="K9" s="19"/>
      <c r="L9" s="19"/>
      <c r="M9" s="19"/>
      <c r="N9" s="19"/>
      <c r="O9" s="19"/>
      <c r="P9" s="20"/>
      <c r="Q9" s="21"/>
      <c r="R9" s="22"/>
      <c r="S9" s="292"/>
    </row>
    <row r="10" spans="1:19" x14ac:dyDescent="0.2">
      <c r="A10" s="271"/>
      <c r="C10" s="12" t="s">
        <v>25</v>
      </c>
      <c r="D10" s="330" t="s">
        <v>166</v>
      </c>
      <c r="E10" s="331"/>
      <c r="F10" s="331"/>
      <c r="G10" s="331"/>
      <c r="H10" s="94"/>
      <c r="I10" s="94"/>
      <c r="J10" s="95"/>
      <c r="K10" s="94"/>
      <c r="L10" s="94"/>
      <c r="M10" s="94"/>
      <c r="N10" s="94"/>
      <c r="O10" s="94"/>
      <c r="P10" s="95"/>
      <c r="Q10" s="96"/>
      <c r="R10" s="22"/>
      <c r="S10" s="292"/>
    </row>
    <row r="11" spans="1:19" x14ac:dyDescent="0.2">
      <c r="A11" s="271"/>
      <c r="C11" s="12" t="s">
        <v>26</v>
      </c>
      <c r="D11" s="332" t="s">
        <v>167</v>
      </c>
      <c r="E11" s="333"/>
      <c r="F11" s="333"/>
      <c r="G11" s="333"/>
      <c r="H11" s="23"/>
      <c r="I11" s="23"/>
      <c r="J11" s="24"/>
      <c r="K11" s="23"/>
      <c r="L11" s="23"/>
      <c r="M11" s="23"/>
      <c r="N11" s="23"/>
      <c r="O11" s="23"/>
      <c r="P11" s="24"/>
      <c r="Q11" s="25"/>
      <c r="R11" s="22"/>
      <c r="S11" s="292"/>
    </row>
    <row r="12" spans="1:19" x14ac:dyDescent="0.2">
      <c r="A12" s="271"/>
      <c r="C12" s="12" t="s">
        <v>27</v>
      </c>
      <c r="D12" s="332" t="s">
        <v>168</v>
      </c>
      <c r="E12" s="333"/>
      <c r="F12" s="333"/>
      <c r="G12" s="333"/>
      <c r="H12" s="23"/>
      <c r="I12" s="23"/>
      <c r="J12" s="24"/>
      <c r="K12" s="23"/>
      <c r="L12" s="23"/>
      <c r="M12" s="23"/>
      <c r="N12" s="23"/>
      <c r="O12" s="23"/>
      <c r="P12" s="24"/>
      <c r="Q12" s="25"/>
      <c r="R12" s="22"/>
      <c r="S12" s="292"/>
    </row>
    <row r="13" spans="1:19" x14ac:dyDescent="0.2">
      <c r="A13" s="271"/>
      <c r="C13" s="12" t="s">
        <v>28</v>
      </c>
      <c r="D13" s="332" t="s">
        <v>169</v>
      </c>
      <c r="E13" s="333"/>
      <c r="F13" s="333"/>
      <c r="G13" s="333"/>
      <c r="H13" s="23"/>
      <c r="I13" s="23"/>
      <c r="J13" s="24"/>
      <c r="K13" s="23"/>
      <c r="L13" s="23"/>
      <c r="M13" s="23"/>
      <c r="N13" s="23"/>
      <c r="O13" s="23"/>
      <c r="P13" s="24"/>
      <c r="Q13" s="25"/>
      <c r="R13" s="22"/>
      <c r="S13" s="292"/>
    </row>
    <row r="14" spans="1:19" x14ac:dyDescent="0.2">
      <c r="A14" s="271"/>
      <c r="C14" s="12" t="s">
        <v>29</v>
      </c>
      <c r="D14" s="332"/>
      <c r="E14" s="333"/>
      <c r="F14" s="333"/>
      <c r="G14" s="333"/>
      <c r="H14" s="23"/>
      <c r="I14" s="23"/>
      <c r="J14" s="24"/>
      <c r="K14" s="23"/>
      <c r="L14" s="23"/>
      <c r="M14" s="23"/>
      <c r="N14" s="23"/>
      <c r="O14" s="23"/>
      <c r="P14" s="24"/>
      <c r="Q14" s="25"/>
      <c r="R14" s="22"/>
      <c r="S14" s="292"/>
    </row>
    <row r="15" spans="1:19" x14ac:dyDescent="0.2">
      <c r="A15" s="271"/>
      <c r="C15" s="12" t="s">
        <v>30</v>
      </c>
      <c r="D15" s="332"/>
      <c r="E15" s="333"/>
      <c r="F15" s="333"/>
      <c r="G15" s="333"/>
      <c r="H15" s="23"/>
      <c r="I15" s="23"/>
      <c r="J15" s="24"/>
      <c r="K15" s="23"/>
      <c r="L15" s="23"/>
      <c r="M15" s="23"/>
      <c r="N15" s="23"/>
      <c r="O15" s="23"/>
      <c r="P15" s="24"/>
      <c r="Q15" s="25"/>
      <c r="R15" s="22"/>
      <c r="S15" s="292"/>
    </row>
    <row r="16" spans="1:19" x14ac:dyDescent="0.2">
      <c r="A16" s="271"/>
      <c r="C16" s="26" t="s">
        <v>31</v>
      </c>
      <c r="D16" s="334"/>
      <c r="E16" s="335"/>
      <c r="F16" s="335"/>
      <c r="G16" s="335"/>
      <c r="H16" s="27"/>
      <c r="I16" s="27"/>
      <c r="J16" s="28"/>
      <c r="K16" s="27"/>
      <c r="L16" s="27"/>
      <c r="M16" s="27"/>
      <c r="N16" s="27"/>
      <c r="O16" s="27"/>
      <c r="P16" s="28"/>
      <c r="Q16" s="29"/>
      <c r="R16" s="22"/>
      <c r="S16" s="292"/>
    </row>
    <row r="17" spans="1:19" x14ac:dyDescent="0.2">
      <c r="A17" s="271"/>
      <c r="C17" s="12"/>
      <c r="D17" s="30"/>
      <c r="E17" s="30"/>
      <c r="F17" s="30"/>
      <c r="G17" s="30"/>
      <c r="H17" s="30"/>
      <c r="I17" s="30"/>
      <c r="J17" s="30"/>
      <c r="K17" s="30"/>
      <c r="L17" s="30"/>
      <c r="M17" s="30"/>
      <c r="N17" s="30"/>
      <c r="O17" s="30"/>
      <c r="P17" s="30"/>
      <c r="Q17" s="31"/>
      <c r="R17" s="30"/>
      <c r="S17" s="272"/>
    </row>
    <row r="18" spans="1:19" x14ac:dyDescent="0.2">
      <c r="A18" s="271"/>
      <c r="C18" s="12"/>
      <c r="D18" s="30"/>
      <c r="E18" s="30"/>
      <c r="F18" s="30"/>
      <c r="G18" s="30"/>
      <c r="H18" s="30"/>
      <c r="I18" s="30"/>
      <c r="J18" s="30"/>
      <c r="K18" s="30"/>
      <c r="L18" s="30"/>
      <c r="M18" s="30"/>
      <c r="N18" s="30"/>
      <c r="O18" s="30"/>
      <c r="P18" s="30"/>
      <c r="Q18" s="31"/>
      <c r="R18" s="30"/>
      <c r="S18" s="272"/>
    </row>
    <row r="19" spans="1:19" x14ac:dyDescent="0.2">
      <c r="A19" s="271"/>
      <c r="C19" s="32"/>
      <c r="D19" s="30"/>
      <c r="E19" s="30"/>
      <c r="F19" s="30"/>
      <c r="G19" s="30"/>
      <c r="H19" s="30"/>
      <c r="I19" s="30"/>
      <c r="J19" s="30"/>
      <c r="K19" s="30"/>
      <c r="L19" s="30"/>
      <c r="M19" s="30"/>
      <c r="N19" s="30"/>
      <c r="O19" s="30"/>
      <c r="P19" s="30"/>
      <c r="Q19" s="31"/>
      <c r="R19" s="30"/>
      <c r="S19" s="272"/>
    </row>
    <row r="20" spans="1:19" x14ac:dyDescent="0.2">
      <c r="A20" s="271"/>
      <c r="C20" s="32"/>
      <c r="D20" s="30"/>
      <c r="E20" s="30"/>
      <c r="F20" s="30"/>
      <c r="G20" s="30"/>
      <c r="H20" s="30"/>
      <c r="I20" s="30"/>
      <c r="J20" s="30"/>
      <c r="K20" s="30"/>
      <c r="L20" s="30"/>
      <c r="M20" s="30"/>
      <c r="N20" s="30"/>
      <c r="O20" s="30"/>
      <c r="P20" s="30"/>
      <c r="Q20" s="31"/>
      <c r="R20" s="30"/>
      <c r="S20" s="272"/>
    </row>
    <row r="21" spans="1:19" x14ac:dyDescent="0.2">
      <c r="A21" s="271"/>
      <c r="C21" s="32"/>
      <c r="D21" s="30"/>
      <c r="E21" s="30"/>
      <c r="F21" s="30"/>
      <c r="G21" s="30"/>
      <c r="H21" s="30"/>
      <c r="I21" s="30"/>
      <c r="J21" s="30"/>
      <c r="K21" s="30"/>
      <c r="L21" s="30"/>
      <c r="M21" s="30"/>
      <c r="N21" s="30"/>
      <c r="O21" s="30"/>
      <c r="P21" s="30"/>
      <c r="Q21" s="31"/>
      <c r="R21" s="30"/>
      <c r="S21" s="272"/>
    </row>
    <row r="22" spans="1:19" x14ac:dyDescent="0.2">
      <c r="A22" s="271"/>
      <c r="C22" s="32"/>
      <c r="D22" s="30"/>
      <c r="E22" s="30"/>
      <c r="F22" s="30"/>
      <c r="G22" s="30"/>
      <c r="H22" s="30"/>
      <c r="I22" s="30"/>
      <c r="J22" s="30"/>
      <c r="K22" s="30"/>
      <c r="L22" s="30"/>
      <c r="M22" s="30"/>
      <c r="N22" s="30"/>
      <c r="O22" s="30"/>
      <c r="P22" s="30"/>
      <c r="Q22" s="31"/>
      <c r="R22" s="30"/>
      <c r="S22" s="272"/>
    </row>
    <row r="23" spans="1:19" x14ac:dyDescent="0.2">
      <c r="A23" s="271"/>
      <c r="C23" s="32"/>
      <c r="D23" s="30"/>
      <c r="E23" s="30"/>
      <c r="F23" s="30"/>
      <c r="G23" s="30"/>
      <c r="H23" s="30"/>
      <c r="I23" s="30"/>
      <c r="J23" s="30"/>
      <c r="K23" s="30"/>
      <c r="L23" s="30"/>
      <c r="M23" s="30"/>
      <c r="N23" s="30"/>
      <c r="O23" s="30"/>
      <c r="P23" s="30"/>
      <c r="Q23" s="31"/>
      <c r="R23" s="30"/>
      <c r="S23" s="272"/>
    </row>
    <row r="24" spans="1:19" x14ac:dyDescent="0.2">
      <c r="A24" s="271"/>
      <c r="C24" s="32"/>
      <c r="D24" s="30"/>
      <c r="E24" s="30"/>
      <c r="F24" s="30"/>
      <c r="G24" s="30"/>
      <c r="H24" s="30"/>
      <c r="I24" s="30"/>
      <c r="J24" s="30"/>
      <c r="K24" s="30"/>
      <c r="L24" s="30"/>
      <c r="M24" s="30"/>
      <c r="N24" s="30"/>
      <c r="O24" s="30"/>
      <c r="P24" s="30"/>
      <c r="Q24" s="31"/>
      <c r="R24" s="30"/>
      <c r="S24" s="272"/>
    </row>
    <row r="25" spans="1:19" x14ac:dyDescent="0.2">
      <c r="A25" s="271"/>
      <c r="C25" s="32"/>
      <c r="D25" s="30"/>
      <c r="E25" s="30"/>
      <c r="F25" s="30"/>
      <c r="G25" s="30"/>
      <c r="H25" s="30"/>
      <c r="I25" s="30"/>
      <c r="J25" s="30"/>
      <c r="K25" s="30"/>
      <c r="L25" s="30"/>
      <c r="M25" s="30"/>
      <c r="N25" s="30"/>
      <c r="O25" s="30"/>
      <c r="P25" s="30"/>
      <c r="Q25" s="31"/>
      <c r="R25" s="30"/>
      <c r="S25" s="272"/>
    </row>
    <row r="26" spans="1:19" x14ac:dyDescent="0.2">
      <c r="A26" s="271"/>
      <c r="C26" s="32"/>
      <c r="D26" s="30"/>
      <c r="E26" s="30"/>
      <c r="F26" s="30"/>
      <c r="G26" s="30"/>
      <c r="H26" s="30"/>
      <c r="I26" s="30"/>
      <c r="J26" s="30"/>
      <c r="K26" s="30"/>
      <c r="L26" s="30"/>
      <c r="M26" s="30"/>
      <c r="N26" s="30"/>
      <c r="O26" s="30"/>
      <c r="P26" s="30"/>
      <c r="Q26" s="31"/>
      <c r="R26" s="30"/>
      <c r="S26" s="272"/>
    </row>
    <row r="27" spans="1:19" x14ac:dyDescent="0.2">
      <c r="A27" s="271"/>
      <c r="C27" s="32"/>
      <c r="D27" s="30"/>
      <c r="E27" s="30"/>
      <c r="F27" s="30"/>
      <c r="G27" s="30"/>
      <c r="H27" s="30"/>
      <c r="I27" s="30"/>
      <c r="J27" s="30"/>
      <c r="K27" s="30"/>
      <c r="L27" s="30"/>
      <c r="M27" s="30"/>
      <c r="N27" s="30"/>
      <c r="O27" s="30"/>
      <c r="P27" s="30"/>
      <c r="Q27" s="31"/>
      <c r="R27" s="30"/>
      <c r="S27" s="272"/>
    </row>
    <row r="28" spans="1:19" x14ac:dyDescent="0.2">
      <c r="A28" s="271"/>
      <c r="C28" s="32"/>
      <c r="D28" s="30"/>
      <c r="E28" s="30"/>
      <c r="F28" s="30"/>
      <c r="G28" s="30"/>
      <c r="H28" s="30"/>
      <c r="I28" s="30"/>
      <c r="J28" s="30"/>
      <c r="K28" s="30"/>
      <c r="L28" s="30"/>
      <c r="M28" s="30"/>
      <c r="N28" s="30"/>
      <c r="O28" s="30"/>
      <c r="P28" s="30"/>
      <c r="Q28" s="31"/>
      <c r="R28" s="30"/>
      <c r="S28" s="272"/>
    </row>
    <row r="29" spans="1:19" x14ac:dyDescent="0.2">
      <c r="A29" s="271"/>
      <c r="C29" s="32"/>
      <c r="D29" s="30"/>
      <c r="E29" s="30"/>
      <c r="F29" s="30"/>
      <c r="G29" s="30"/>
      <c r="H29" s="30"/>
      <c r="I29" s="30"/>
      <c r="J29" s="30"/>
      <c r="K29" s="30"/>
      <c r="L29" s="30"/>
      <c r="M29" s="30"/>
      <c r="N29" s="30"/>
      <c r="O29" s="30"/>
      <c r="P29" s="30"/>
      <c r="Q29" s="31"/>
      <c r="R29" s="30"/>
      <c r="S29" s="272"/>
    </row>
    <row r="30" spans="1:19" x14ac:dyDescent="0.2">
      <c r="A30" s="271"/>
      <c r="C30" s="32"/>
      <c r="D30" s="30"/>
      <c r="E30" s="30"/>
      <c r="F30" s="30"/>
      <c r="G30" s="30"/>
      <c r="H30" s="30"/>
      <c r="I30" s="30"/>
      <c r="J30" s="30"/>
      <c r="K30" s="30"/>
      <c r="L30" s="30"/>
      <c r="M30" s="30"/>
      <c r="N30" s="30"/>
      <c r="O30" s="30"/>
      <c r="P30" s="30"/>
      <c r="Q30" s="31"/>
      <c r="R30" s="30"/>
      <c r="S30" s="272"/>
    </row>
    <row r="31" spans="1:19" x14ac:dyDescent="0.2">
      <c r="A31" s="271"/>
      <c r="C31" s="32"/>
      <c r="D31" s="30"/>
      <c r="E31" s="30"/>
      <c r="F31" s="30"/>
      <c r="G31" s="30"/>
      <c r="H31" s="30"/>
      <c r="I31" s="30"/>
      <c r="J31" s="30"/>
      <c r="K31" s="30"/>
      <c r="L31" s="30"/>
      <c r="M31" s="30"/>
      <c r="N31" s="30"/>
      <c r="O31" s="30"/>
      <c r="P31" s="30"/>
      <c r="Q31" s="31"/>
      <c r="R31" s="30"/>
      <c r="S31" s="272"/>
    </row>
    <row r="32" spans="1:19" x14ac:dyDescent="0.2">
      <c r="A32" s="271"/>
      <c r="C32" s="32"/>
      <c r="D32" s="30"/>
      <c r="E32" s="30"/>
      <c r="F32" s="30"/>
      <c r="G32" s="30"/>
      <c r="H32" s="30"/>
      <c r="I32" s="30"/>
      <c r="J32" s="30"/>
      <c r="K32" s="30"/>
      <c r="L32" s="30"/>
      <c r="M32" s="30"/>
      <c r="N32" s="30"/>
      <c r="O32" s="30"/>
      <c r="P32" s="30"/>
      <c r="Q32" s="31"/>
      <c r="R32" s="30"/>
      <c r="S32" s="272"/>
    </row>
    <row r="33" spans="1:19" x14ac:dyDescent="0.2">
      <c r="A33" s="271"/>
      <c r="C33" s="32"/>
      <c r="D33" s="30"/>
      <c r="E33" s="30"/>
      <c r="F33" s="30"/>
      <c r="G33" s="30"/>
      <c r="H33" s="30"/>
      <c r="I33" s="30"/>
      <c r="J33" s="30"/>
      <c r="K33" s="30"/>
      <c r="L33" s="30"/>
      <c r="M33" s="30"/>
      <c r="N33" s="30"/>
      <c r="O33" s="30"/>
      <c r="P33" s="30"/>
      <c r="Q33" s="31"/>
      <c r="R33" s="30"/>
      <c r="S33" s="272"/>
    </row>
    <row r="34" spans="1:19" x14ac:dyDescent="0.2">
      <c r="A34" s="271"/>
      <c r="C34" s="32"/>
      <c r="D34" s="30"/>
      <c r="E34" s="30"/>
      <c r="F34" s="30"/>
      <c r="G34" s="30"/>
      <c r="H34" s="30"/>
      <c r="I34" s="30"/>
      <c r="J34" s="30"/>
      <c r="K34" s="30"/>
      <c r="L34" s="30"/>
      <c r="M34" s="30"/>
      <c r="N34" s="30"/>
      <c r="O34" s="30"/>
      <c r="P34" s="30"/>
      <c r="Q34" s="31"/>
      <c r="R34" s="30"/>
      <c r="S34" s="272"/>
    </row>
    <row r="35" spans="1:19" x14ac:dyDescent="0.2">
      <c r="A35" s="271"/>
      <c r="C35" s="32"/>
      <c r="D35" s="30"/>
      <c r="E35" s="30"/>
      <c r="F35" s="30"/>
      <c r="G35" s="30"/>
      <c r="H35" s="30"/>
      <c r="I35" s="30"/>
      <c r="J35" s="30"/>
      <c r="K35" s="30"/>
      <c r="L35" s="30"/>
      <c r="M35" s="30"/>
      <c r="N35" s="30"/>
      <c r="O35" s="30"/>
      <c r="P35" s="30"/>
      <c r="Q35" s="31"/>
      <c r="R35" s="30"/>
      <c r="S35" s="272"/>
    </row>
    <row r="36" spans="1:19" x14ac:dyDescent="0.2">
      <c r="A36" s="271"/>
      <c r="C36" s="32"/>
      <c r="D36" s="30"/>
      <c r="E36" s="30"/>
      <c r="F36" s="30"/>
      <c r="G36" s="30"/>
      <c r="H36" s="30"/>
      <c r="I36" s="30"/>
      <c r="J36" s="30"/>
      <c r="K36" s="30"/>
      <c r="L36" s="30"/>
      <c r="M36" s="30"/>
      <c r="N36" s="30"/>
      <c r="O36" s="30"/>
      <c r="P36" s="30"/>
      <c r="Q36" s="31"/>
      <c r="R36" s="30"/>
      <c r="S36" s="272"/>
    </row>
    <row r="37" spans="1:19" x14ac:dyDescent="0.2">
      <c r="A37" s="271"/>
      <c r="C37" s="32"/>
      <c r="D37" s="30"/>
      <c r="E37" s="30"/>
      <c r="F37" s="30"/>
      <c r="G37" s="30"/>
      <c r="H37" s="30"/>
      <c r="I37" s="30"/>
      <c r="J37" s="30"/>
      <c r="K37" s="30"/>
      <c r="L37" s="30"/>
      <c r="M37" s="30"/>
      <c r="N37" s="30"/>
      <c r="O37" s="30"/>
      <c r="P37" s="30"/>
      <c r="Q37" s="31"/>
      <c r="R37" s="30"/>
      <c r="S37" s="272"/>
    </row>
    <row r="38" spans="1:19" x14ac:dyDescent="0.2">
      <c r="A38" s="271"/>
      <c r="C38" s="32"/>
      <c r="D38" s="30"/>
      <c r="E38" s="30"/>
      <c r="F38" s="30"/>
      <c r="G38" s="30"/>
      <c r="H38" s="30"/>
      <c r="I38" s="30"/>
      <c r="J38" s="30"/>
      <c r="K38" s="30"/>
      <c r="L38" s="30"/>
      <c r="M38" s="30"/>
      <c r="N38" s="30"/>
      <c r="O38" s="30"/>
      <c r="P38" s="30"/>
      <c r="Q38" s="31"/>
      <c r="R38" s="30"/>
      <c r="S38" s="272"/>
    </row>
    <row r="39" spans="1:19" x14ac:dyDescent="0.2">
      <c r="A39" s="271"/>
      <c r="C39" s="32"/>
      <c r="D39" s="30"/>
      <c r="E39" s="30"/>
      <c r="F39" s="30"/>
      <c r="G39" s="30"/>
      <c r="H39" s="30"/>
      <c r="I39" s="30"/>
      <c r="J39" s="30"/>
      <c r="K39" s="30"/>
      <c r="L39" s="30"/>
      <c r="M39" s="30"/>
      <c r="N39" s="30"/>
      <c r="O39" s="30"/>
      <c r="P39" s="30"/>
      <c r="Q39" s="31"/>
      <c r="R39" s="30"/>
      <c r="S39" s="272"/>
    </row>
    <row r="40" spans="1:19" x14ac:dyDescent="0.2">
      <c r="A40" s="271"/>
      <c r="C40" s="32"/>
      <c r="D40" s="30"/>
      <c r="E40" s="30"/>
      <c r="F40" s="30"/>
      <c r="G40" s="30"/>
      <c r="H40" s="30"/>
      <c r="I40" s="30"/>
      <c r="J40" s="30"/>
      <c r="K40" s="30"/>
      <c r="L40" s="30"/>
      <c r="M40" s="30"/>
      <c r="N40" s="30"/>
      <c r="O40" s="30"/>
      <c r="P40" s="30"/>
      <c r="Q40" s="31"/>
      <c r="R40" s="30"/>
      <c r="S40" s="272"/>
    </row>
    <row r="41" spans="1:19" x14ac:dyDescent="0.2">
      <c r="A41" s="271"/>
      <c r="C41" s="32"/>
      <c r="D41" s="30"/>
      <c r="E41" s="30"/>
      <c r="F41" s="30"/>
      <c r="G41" s="30"/>
      <c r="H41" s="30"/>
      <c r="I41" s="30"/>
      <c r="J41" s="30"/>
      <c r="K41" s="30"/>
      <c r="L41" s="30"/>
      <c r="M41" s="30"/>
      <c r="N41" s="30"/>
      <c r="O41" s="30"/>
      <c r="P41" s="30"/>
      <c r="Q41" s="31"/>
      <c r="R41" s="30"/>
      <c r="S41" s="272"/>
    </row>
    <row r="42" spans="1:19" x14ac:dyDescent="0.2">
      <c r="A42" s="271"/>
      <c r="C42" s="32"/>
      <c r="D42" s="30"/>
      <c r="E42" s="30"/>
      <c r="F42" s="30"/>
      <c r="G42" s="30"/>
      <c r="H42" s="30"/>
      <c r="I42" s="30"/>
      <c r="J42" s="30"/>
      <c r="K42" s="30"/>
      <c r="L42" s="30"/>
      <c r="M42" s="30"/>
      <c r="N42" s="30"/>
      <c r="O42" s="30"/>
      <c r="P42" s="30"/>
      <c r="Q42" s="31"/>
      <c r="R42" s="30"/>
      <c r="S42" s="272"/>
    </row>
    <row r="43" spans="1:19" x14ac:dyDescent="0.2">
      <c r="A43" s="271"/>
      <c r="C43" s="32"/>
      <c r="D43" s="30"/>
      <c r="E43" s="30"/>
      <c r="F43" s="30"/>
      <c r="G43" s="30"/>
      <c r="H43" s="30"/>
      <c r="I43" s="30"/>
      <c r="J43" s="30"/>
      <c r="K43" s="30"/>
      <c r="L43" s="30"/>
      <c r="M43" s="30"/>
      <c r="N43" s="30"/>
      <c r="O43" s="30"/>
      <c r="P43" s="30"/>
      <c r="Q43" s="31"/>
      <c r="R43" s="30"/>
      <c r="S43" s="272"/>
    </row>
    <row r="44" spans="1:19" x14ac:dyDescent="0.2">
      <c r="A44" s="271"/>
      <c r="C44" s="32"/>
      <c r="D44" s="30"/>
      <c r="E44" s="30"/>
      <c r="F44" s="30"/>
      <c r="G44" s="30"/>
      <c r="H44" s="30"/>
      <c r="I44" s="30"/>
      <c r="J44" s="30"/>
      <c r="K44" s="30"/>
      <c r="L44" s="30"/>
      <c r="M44" s="30"/>
      <c r="N44" s="30"/>
      <c r="O44" s="30"/>
      <c r="P44" s="30"/>
      <c r="Q44" s="31"/>
      <c r="R44" s="30"/>
      <c r="S44" s="272"/>
    </row>
    <row r="45" spans="1:19" x14ac:dyDescent="0.2">
      <c r="A45" s="271"/>
      <c r="C45" s="32"/>
      <c r="D45" s="30"/>
      <c r="E45" s="30"/>
      <c r="F45" s="30"/>
      <c r="G45" s="30"/>
      <c r="H45" s="30"/>
      <c r="I45" s="30"/>
      <c r="J45" s="30"/>
      <c r="K45" s="30"/>
      <c r="L45" s="30"/>
      <c r="M45" s="30"/>
      <c r="N45" s="30"/>
      <c r="O45" s="30"/>
      <c r="P45" s="30"/>
      <c r="Q45" s="31"/>
      <c r="R45" s="30"/>
      <c r="S45" s="272"/>
    </row>
    <row r="46" spans="1:19" x14ac:dyDescent="0.2">
      <c r="A46" s="271"/>
      <c r="C46" s="32"/>
      <c r="D46" s="30"/>
      <c r="E46" s="30"/>
      <c r="F46" s="30"/>
      <c r="G46" s="30"/>
      <c r="H46" s="30"/>
      <c r="I46" s="30"/>
      <c r="J46" s="30"/>
      <c r="K46" s="30"/>
      <c r="L46" s="30"/>
      <c r="M46" s="30"/>
      <c r="N46" s="30"/>
      <c r="O46" s="30"/>
      <c r="P46" s="30"/>
      <c r="Q46" s="31"/>
      <c r="R46" s="30"/>
      <c r="S46" s="272"/>
    </row>
    <row r="47" spans="1:19" x14ac:dyDescent="0.2">
      <c r="A47" s="271"/>
      <c r="C47" s="32"/>
      <c r="D47" s="30"/>
      <c r="E47" s="30"/>
      <c r="F47" s="30"/>
      <c r="G47" s="30"/>
      <c r="H47" s="30"/>
      <c r="I47" s="30"/>
      <c r="J47" s="30"/>
      <c r="K47" s="30"/>
      <c r="L47" s="30"/>
      <c r="M47" s="30"/>
      <c r="N47" s="30"/>
      <c r="O47" s="30"/>
      <c r="P47" s="30"/>
      <c r="Q47" s="31"/>
      <c r="R47" s="30"/>
      <c r="S47" s="272"/>
    </row>
    <row r="48" spans="1:19" x14ac:dyDescent="0.2">
      <c r="A48" s="271"/>
      <c r="C48" s="32"/>
      <c r="D48" s="30"/>
      <c r="E48" s="30"/>
      <c r="F48" s="30"/>
      <c r="G48" s="30"/>
      <c r="H48" s="30"/>
      <c r="I48" s="30"/>
      <c r="J48" s="30"/>
      <c r="K48" s="30"/>
      <c r="L48" s="30"/>
      <c r="M48" s="30"/>
      <c r="N48" s="30"/>
      <c r="O48" s="30"/>
      <c r="P48" s="30"/>
      <c r="Q48" s="31"/>
      <c r="R48" s="30"/>
      <c r="S48" s="272"/>
    </row>
    <row r="49" spans="1:19" x14ac:dyDescent="0.2">
      <c r="A49" s="271"/>
      <c r="C49" s="32"/>
      <c r="D49" s="30"/>
      <c r="E49" s="30"/>
      <c r="F49" s="30"/>
      <c r="G49" s="30"/>
      <c r="H49" s="30"/>
      <c r="I49" s="30"/>
      <c r="J49" s="30"/>
      <c r="K49" s="30"/>
      <c r="L49" s="30"/>
      <c r="M49" s="30"/>
      <c r="N49" s="30"/>
      <c r="O49" s="30"/>
      <c r="P49" s="30"/>
      <c r="Q49" s="31"/>
      <c r="R49" s="30"/>
      <c r="S49" s="272"/>
    </row>
    <row r="50" spans="1:19" x14ac:dyDescent="0.2">
      <c r="A50" s="271"/>
      <c r="C50" s="293"/>
      <c r="D50" s="294"/>
      <c r="E50" s="294"/>
      <c r="F50" s="294"/>
      <c r="G50" s="294"/>
      <c r="H50" s="294"/>
      <c r="I50" s="294"/>
      <c r="J50" s="295"/>
      <c r="K50" s="295"/>
      <c r="L50" s="295"/>
      <c r="M50" s="295"/>
      <c r="N50" s="295"/>
      <c r="O50" s="295"/>
      <c r="P50" s="295"/>
      <c r="Q50" s="296"/>
      <c r="R50" s="30"/>
      <c r="S50" s="272"/>
    </row>
    <row r="51" spans="1:19" x14ac:dyDescent="0.2">
      <c r="A51" s="271"/>
      <c r="C51" s="297"/>
      <c r="D51" s="298"/>
      <c r="E51" s="299"/>
      <c r="F51" s="299"/>
      <c r="G51" s="299"/>
      <c r="H51" s="299"/>
      <c r="I51" s="299"/>
      <c r="J51" s="295"/>
      <c r="K51" s="295"/>
      <c r="L51" s="295"/>
      <c r="M51" s="295"/>
      <c r="N51" s="295"/>
      <c r="O51" s="295"/>
      <c r="P51" s="295"/>
      <c r="Q51" s="296"/>
      <c r="R51" s="30"/>
      <c r="S51" s="272"/>
    </row>
    <row r="52" spans="1:19" x14ac:dyDescent="0.2">
      <c r="A52" s="271"/>
      <c r="C52" s="297"/>
      <c r="D52" s="298"/>
      <c r="E52" s="299"/>
      <c r="F52" s="299"/>
      <c r="G52" s="299"/>
      <c r="H52" s="299"/>
      <c r="I52" s="299"/>
      <c r="J52" s="295"/>
      <c r="K52" s="295"/>
      <c r="L52" s="295"/>
      <c r="M52" s="295"/>
      <c r="N52" s="295"/>
      <c r="O52" s="295"/>
      <c r="P52" s="295"/>
      <c r="Q52" s="296"/>
      <c r="R52" s="30"/>
      <c r="S52" s="272"/>
    </row>
    <row r="53" spans="1:19" x14ac:dyDescent="0.2">
      <c r="A53" s="271"/>
      <c r="C53" s="32"/>
      <c r="D53" s="30"/>
      <c r="E53" s="30"/>
      <c r="F53" s="30"/>
      <c r="G53" s="30"/>
      <c r="H53" s="30"/>
      <c r="I53" s="30"/>
      <c r="J53" s="30"/>
      <c r="K53" s="30"/>
      <c r="L53" s="30"/>
      <c r="M53" s="30"/>
      <c r="N53" s="30"/>
      <c r="O53" s="30"/>
      <c r="P53" s="30"/>
      <c r="Q53" s="31"/>
      <c r="R53" s="30"/>
      <c r="S53" s="272"/>
    </row>
    <row r="54" spans="1:19" x14ac:dyDescent="0.2">
      <c r="A54" s="271"/>
      <c r="C54" s="300" t="s">
        <v>113</v>
      </c>
      <c r="D54" s="299"/>
      <c r="E54" s="299"/>
      <c r="F54" s="299"/>
      <c r="G54" s="30"/>
      <c r="H54" s="30"/>
      <c r="I54" s="30"/>
      <c r="J54" s="30"/>
      <c r="K54" s="30"/>
      <c r="L54" s="30"/>
      <c r="M54" s="30"/>
      <c r="N54" s="30"/>
      <c r="O54" s="30"/>
      <c r="P54" s="30"/>
      <c r="Q54" s="31"/>
      <c r="R54" s="30"/>
      <c r="S54" s="272"/>
    </row>
    <row r="55" spans="1:19" x14ac:dyDescent="0.2">
      <c r="A55" s="271"/>
      <c r="C55" s="300" t="s">
        <v>32</v>
      </c>
      <c r="D55" s="299"/>
      <c r="E55" s="299"/>
      <c r="F55" s="299"/>
      <c r="G55" s="30"/>
      <c r="H55" s="30"/>
      <c r="I55" s="30"/>
      <c r="J55" s="30"/>
      <c r="K55" s="30"/>
      <c r="L55" s="30"/>
      <c r="M55" s="30"/>
      <c r="N55" s="30"/>
      <c r="O55" s="30"/>
      <c r="P55" s="30"/>
      <c r="Q55" s="31"/>
      <c r="R55" s="30"/>
      <c r="S55" s="272"/>
    </row>
    <row r="56" spans="1:19" x14ac:dyDescent="0.2">
      <c r="A56" s="271"/>
      <c r="C56" s="300" t="s">
        <v>33</v>
      </c>
      <c r="D56" s="299"/>
      <c r="E56" s="299"/>
      <c r="F56" s="299"/>
      <c r="G56" s="30"/>
      <c r="H56" s="30"/>
      <c r="I56" s="30"/>
      <c r="J56" s="30"/>
      <c r="K56" s="30"/>
      <c r="L56" s="30"/>
      <c r="M56" s="30"/>
      <c r="N56" s="30"/>
      <c r="O56" s="30"/>
      <c r="P56" s="30"/>
      <c r="Q56" s="31"/>
      <c r="R56" s="30"/>
      <c r="S56" s="272"/>
    </row>
    <row r="57" spans="1:19" x14ac:dyDescent="0.2">
      <c r="A57" s="271"/>
      <c r="C57" s="300" t="s">
        <v>115</v>
      </c>
      <c r="D57" s="299"/>
      <c r="E57" s="299"/>
      <c r="F57" s="299"/>
      <c r="G57" s="30"/>
      <c r="H57" s="30"/>
      <c r="I57" s="30"/>
      <c r="J57" s="30"/>
      <c r="K57" s="30"/>
      <c r="L57" s="30"/>
      <c r="M57" s="30"/>
      <c r="N57" s="30"/>
      <c r="O57" s="30"/>
      <c r="P57" s="30"/>
      <c r="Q57" s="31"/>
      <c r="R57" s="30"/>
      <c r="S57" s="272"/>
    </row>
    <row r="58" spans="1:19" x14ac:dyDescent="0.2">
      <c r="A58" s="271"/>
      <c r="C58" s="300" t="s">
        <v>116</v>
      </c>
      <c r="D58" s="299"/>
      <c r="E58" s="299"/>
      <c r="F58" s="299"/>
      <c r="G58" s="30"/>
      <c r="H58" s="30"/>
      <c r="I58" s="30"/>
      <c r="J58" s="30"/>
      <c r="K58" s="30"/>
      <c r="L58" s="30"/>
      <c r="M58" s="30"/>
      <c r="N58" s="30"/>
      <c r="O58" s="30"/>
      <c r="P58" s="30"/>
      <c r="Q58" s="31"/>
      <c r="R58" s="30"/>
      <c r="S58" s="272"/>
    </row>
    <row r="59" spans="1:19" x14ac:dyDescent="0.2">
      <c r="A59" s="271"/>
      <c r="C59" s="301" t="s">
        <v>114</v>
      </c>
      <c r="D59" s="302"/>
      <c r="E59" s="302"/>
      <c r="F59" s="302"/>
      <c r="G59" s="33"/>
      <c r="H59" s="33"/>
      <c r="I59" s="33"/>
      <c r="J59" s="33"/>
      <c r="K59" s="33"/>
      <c r="L59" s="33"/>
      <c r="M59" s="33"/>
      <c r="N59" s="33"/>
      <c r="O59" s="33"/>
      <c r="P59" s="33"/>
      <c r="Q59" s="34"/>
      <c r="R59" s="30"/>
      <c r="S59" s="272"/>
    </row>
    <row r="60" spans="1:19" x14ac:dyDescent="0.2">
      <c r="A60" s="271"/>
      <c r="S60" s="272"/>
    </row>
    <row r="61" spans="1:19" x14ac:dyDescent="0.2">
      <c r="A61" s="271"/>
      <c r="S61" s="272"/>
    </row>
    <row r="62" spans="1:19" ht="32.25" customHeight="1" x14ac:dyDescent="0.2">
      <c r="A62" s="271"/>
      <c r="B62" s="272"/>
      <c r="C62" s="272"/>
      <c r="D62" s="272"/>
      <c r="E62" s="272"/>
      <c r="F62" s="272"/>
      <c r="G62" s="272"/>
      <c r="H62" s="272"/>
      <c r="I62" s="272"/>
      <c r="J62" s="272"/>
      <c r="K62" s="272"/>
      <c r="L62" s="272"/>
      <c r="M62" s="272"/>
      <c r="N62" s="272"/>
      <c r="O62" s="272"/>
      <c r="P62" s="272"/>
      <c r="Q62" s="272"/>
      <c r="R62" s="272"/>
      <c r="S62" s="303"/>
    </row>
  </sheetData>
  <mergeCells count="1">
    <mergeCell ref="C4:G4"/>
  </mergeCells>
  <phoneticPr fontId="5" type="noConversion"/>
  <pageMargins left="0.78740157480314965" right="0.78740157480314965" top="0.98425196850393704" bottom="0.98425196850393704" header="0.51181102362204722" footer="0.51181102362204722"/>
  <pageSetup paperSize="9" scale="54" orientation="landscape" r:id="rId1"/>
  <headerFooter alignWithMargins="0">
    <oddFooter>&amp;L&amp;"ScalaSans,Standaard"&amp;14Energiekamer NMa&amp;C&amp;"Times New Roman,Standaard"&amp;12- &amp;P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AD91"/>
  <sheetViews>
    <sheetView showGridLines="0" zoomScale="80" zoomScaleNormal="80" zoomScaleSheetLayoutView="85" workbookViewId="0">
      <selection activeCell="J1" sqref="J1"/>
    </sheetView>
  </sheetViews>
  <sheetFormatPr defaultRowHeight="11.25" x14ac:dyDescent="0.2"/>
  <cols>
    <col min="1" max="1" width="3.7109375" style="45" customWidth="1"/>
    <col min="2" max="2" width="3" style="45" customWidth="1"/>
    <col min="3" max="3" width="41" style="45" customWidth="1"/>
    <col min="4" max="4" width="15.7109375" style="45" customWidth="1"/>
    <col min="5" max="5" width="15.7109375" style="48" customWidth="1"/>
    <col min="6" max="6" width="2.5703125" style="48" customWidth="1"/>
    <col min="7" max="7" width="4.42578125" style="45" customWidth="1"/>
    <col min="8" max="8" width="44.5703125" style="45" customWidth="1"/>
    <col min="9" max="9" width="15.7109375" style="45" customWidth="1"/>
    <col min="10" max="10" width="15.7109375" style="48" customWidth="1"/>
    <col min="11" max="11" width="2.5703125" style="48" customWidth="1"/>
    <col min="12" max="12" width="4.85546875" style="45" customWidth="1"/>
    <col min="13" max="13" width="54.85546875" style="45" customWidth="1"/>
    <col min="14" max="14" width="18.85546875" style="45" customWidth="1"/>
    <col min="15" max="15" width="19" style="45" customWidth="1"/>
    <col min="16" max="16" width="2.5703125" style="48" customWidth="1"/>
    <col min="17" max="17" width="3.42578125" style="45" customWidth="1"/>
    <col min="18" max="18" width="3.7109375" style="45" customWidth="1"/>
    <col min="19" max="19" width="12.42578125" style="45" bestFit="1" customWidth="1"/>
    <col min="20" max="20" width="12.28515625" style="45" bestFit="1" customWidth="1"/>
    <col min="21" max="16384" width="9.140625" style="45"/>
  </cols>
  <sheetData>
    <row r="1" spans="1:19" s="36" customFormat="1" ht="29.25" customHeight="1" x14ac:dyDescent="0.4">
      <c r="A1" s="192"/>
      <c r="B1" s="192"/>
      <c r="C1" s="193" t="s">
        <v>132</v>
      </c>
      <c r="D1" s="194"/>
      <c r="E1" s="194"/>
      <c r="F1" s="194"/>
      <c r="G1" s="194"/>
      <c r="H1" s="194"/>
      <c r="I1" s="194"/>
      <c r="J1" s="194" t="s">
        <v>166</v>
      </c>
      <c r="K1" s="194"/>
      <c r="L1" s="194"/>
      <c r="M1" s="193" t="str">
        <f>IF(Contactgegevens!D9="","",Contactgegevens!D9)</f>
        <v/>
      </c>
      <c r="N1" s="192"/>
      <c r="O1" s="195"/>
      <c r="P1" s="195"/>
      <c r="Q1" s="192"/>
      <c r="R1" s="192"/>
    </row>
    <row r="2" spans="1:19" s="36" customFormat="1" ht="13.5" customHeight="1" x14ac:dyDescent="0.3">
      <c r="A2" s="192"/>
      <c r="C2" s="37"/>
      <c r="D2" s="37"/>
      <c r="E2" s="37"/>
      <c r="F2" s="37"/>
      <c r="G2" s="38"/>
      <c r="H2" s="37"/>
      <c r="I2" s="37"/>
      <c r="J2" s="37"/>
      <c r="K2" s="37"/>
      <c r="L2" s="38"/>
      <c r="M2" s="37"/>
      <c r="N2" s="37"/>
      <c r="O2" s="37"/>
      <c r="P2" s="37"/>
      <c r="R2" s="192"/>
    </row>
    <row r="3" spans="1:19" s="36" customFormat="1" ht="20.25" x14ac:dyDescent="0.3">
      <c r="A3" s="192"/>
      <c r="C3" s="198" t="s">
        <v>131</v>
      </c>
      <c r="D3" s="199"/>
      <c r="E3" s="199"/>
      <c r="F3" s="199"/>
      <c r="G3" s="199"/>
      <c r="H3" s="199"/>
      <c r="I3" s="199"/>
      <c r="J3" s="199"/>
      <c r="K3" s="199"/>
      <c r="L3" s="38"/>
      <c r="M3" s="198" t="s">
        <v>145</v>
      </c>
      <c r="N3" s="198"/>
      <c r="O3" s="198"/>
      <c r="P3" s="198"/>
      <c r="R3" s="192"/>
    </row>
    <row r="4" spans="1:19" s="44" customFormat="1" ht="12.75" customHeight="1" x14ac:dyDescent="0.2">
      <c r="A4" s="197"/>
      <c r="C4" s="127"/>
      <c r="D4" s="127"/>
      <c r="E4" s="128"/>
      <c r="F4" s="128"/>
      <c r="G4" s="127"/>
      <c r="H4" s="127"/>
      <c r="I4" s="127"/>
      <c r="J4" s="128"/>
      <c r="K4" s="128"/>
      <c r="L4" s="128"/>
      <c r="M4" s="127"/>
      <c r="N4" s="127"/>
      <c r="O4" s="127"/>
      <c r="P4" s="128"/>
      <c r="R4" s="197"/>
    </row>
    <row r="5" spans="1:19" s="44" customFormat="1" ht="12.75" customHeight="1" x14ac:dyDescent="0.2">
      <c r="A5" s="197"/>
      <c r="C5" s="171" t="s">
        <v>127</v>
      </c>
      <c r="D5" s="172"/>
      <c r="E5" s="172"/>
      <c r="F5" s="173"/>
      <c r="G5" s="130"/>
      <c r="H5" s="171" t="s">
        <v>133</v>
      </c>
      <c r="I5" s="172"/>
      <c r="J5" s="172"/>
      <c r="K5" s="173"/>
      <c r="L5" s="130"/>
      <c r="M5" s="214" t="s">
        <v>19</v>
      </c>
      <c r="N5" s="176" t="s">
        <v>140</v>
      </c>
      <c r="O5" s="176" t="s">
        <v>128</v>
      </c>
      <c r="P5" s="177"/>
      <c r="R5" s="197"/>
    </row>
    <row r="6" spans="1:19" s="130" customFormat="1" ht="12.75" x14ac:dyDescent="0.2">
      <c r="A6" s="196"/>
      <c r="C6" s="174"/>
      <c r="D6" s="174"/>
      <c r="E6" s="174"/>
      <c r="F6" s="174"/>
      <c r="H6" s="174"/>
      <c r="I6" s="174"/>
      <c r="J6" s="174"/>
      <c r="K6" s="174"/>
      <c r="M6" s="318" t="s">
        <v>152</v>
      </c>
      <c r="N6" s="312">
        <v>2765769.1496971273</v>
      </c>
      <c r="O6" s="346">
        <v>19.564</v>
      </c>
      <c r="P6" s="180"/>
      <c r="R6" s="196"/>
      <c r="S6" s="44"/>
    </row>
    <row r="7" spans="1:19" s="130" customFormat="1" ht="12.75" x14ac:dyDescent="0.2">
      <c r="A7" s="196"/>
      <c r="C7" s="175" t="s">
        <v>11</v>
      </c>
      <c r="D7" s="311" t="s">
        <v>140</v>
      </c>
      <c r="E7" s="176" t="s">
        <v>128</v>
      </c>
      <c r="F7" s="177"/>
      <c r="H7" s="174"/>
      <c r="I7" s="174"/>
      <c r="J7" s="174"/>
      <c r="K7" s="174"/>
      <c r="M7" s="319" t="s">
        <v>153</v>
      </c>
      <c r="N7" s="313">
        <v>76431.292886516909</v>
      </c>
      <c r="O7" s="345">
        <v>29.8935</v>
      </c>
      <c r="P7" s="183"/>
      <c r="R7" s="196"/>
      <c r="S7" s="44"/>
    </row>
    <row r="8" spans="1:19" s="130" customFormat="1" ht="12.75" x14ac:dyDescent="0.2">
      <c r="A8" s="196"/>
      <c r="C8" s="178" t="s">
        <v>0</v>
      </c>
      <c r="D8" s="312">
        <v>9.0000196762020597</v>
      </c>
      <c r="E8" s="220">
        <v>2760</v>
      </c>
      <c r="F8" s="180"/>
      <c r="H8" s="174"/>
      <c r="I8" s="174"/>
      <c r="J8" s="174"/>
      <c r="K8" s="174"/>
      <c r="M8" s="319" t="s">
        <v>154</v>
      </c>
      <c r="N8" s="313">
        <v>39881.4161402428</v>
      </c>
      <c r="O8" s="345">
        <v>36.171499999999995</v>
      </c>
      <c r="P8" s="183"/>
      <c r="R8" s="196"/>
      <c r="S8" s="44"/>
    </row>
    <row r="9" spans="1:19" s="130" customFormat="1" ht="12.75" x14ac:dyDescent="0.2">
      <c r="A9" s="196"/>
      <c r="C9" s="181" t="s">
        <v>1</v>
      </c>
      <c r="D9" s="313">
        <v>471155.73990827746</v>
      </c>
      <c r="E9" s="221">
        <v>9.4799999999999986</v>
      </c>
      <c r="F9" s="183"/>
      <c r="H9" s="174"/>
      <c r="I9" s="174"/>
      <c r="J9" s="174"/>
      <c r="K9" s="174"/>
      <c r="M9" s="319" t="s">
        <v>155</v>
      </c>
      <c r="N9" s="313">
        <v>8133.957039200126</v>
      </c>
      <c r="O9" s="345">
        <v>129.84</v>
      </c>
      <c r="P9" s="183"/>
      <c r="R9" s="196"/>
      <c r="S9" s="44"/>
    </row>
    <row r="10" spans="1:19" s="130" customFormat="1" ht="12.75" x14ac:dyDescent="0.2">
      <c r="A10" s="196"/>
      <c r="C10" s="184" t="s">
        <v>2</v>
      </c>
      <c r="D10" s="314">
        <v>4781828.363687682</v>
      </c>
      <c r="E10" s="222">
        <v>0.87</v>
      </c>
      <c r="F10" s="186"/>
      <c r="H10" s="174"/>
      <c r="I10" s="174"/>
      <c r="J10" s="174"/>
      <c r="K10" s="174"/>
      <c r="M10" s="319" t="s">
        <v>156</v>
      </c>
      <c r="N10" s="313">
        <v>6018.0205747112568</v>
      </c>
      <c r="O10" s="345">
        <v>145.32</v>
      </c>
      <c r="P10" s="183"/>
      <c r="R10" s="196"/>
      <c r="S10" s="44"/>
    </row>
    <row r="11" spans="1:19" s="130" customFormat="1" ht="12.75" x14ac:dyDescent="0.2">
      <c r="A11" s="196"/>
      <c r="C11" s="174"/>
      <c r="D11" s="315"/>
      <c r="E11" s="174"/>
      <c r="F11" s="174"/>
      <c r="H11" s="174"/>
      <c r="I11" s="174"/>
      <c r="J11" s="174"/>
      <c r="K11" s="174"/>
      <c r="M11" s="319" t="s">
        <v>177</v>
      </c>
      <c r="N11" s="350">
        <v>10507.402962759592</v>
      </c>
      <c r="O11" s="345">
        <v>587.88</v>
      </c>
      <c r="P11" s="183"/>
      <c r="R11" s="196"/>
      <c r="S11" s="44"/>
    </row>
    <row r="12" spans="1:19" s="130" customFormat="1" ht="12.75" x14ac:dyDescent="0.2">
      <c r="A12" s="196"/>
      <c r="C12" s="187" t="s">
        <v>146</v>
      </c>
      <c r="D12" s="311" t="s">
        <v>140</v>
      </c>
      <c r="E12" s="176" t="s">
        <v>128</v>
      </c>
      <c r="F12" s="188"/>
      <c r="H12" s="174"/>
      <c r="I12" s="315"/>
      <c r="J12" s="174"/>
      <c r="K12" s="174"/>
      <c r="M12" s="319" t="s">
        <v>159</v>
      </c>
      <c r="N12" s="313">
        <v>2059.6131419064691</v>
      </c>
      <c r="O12" s="345">
        <v>1632</v>
      </c>
      <c r="P12" s="183"/>
      <c r="R12" s="196"/>
      <c r="S12" s="44"/>
    </row>
    <row r="13" spans="1:19" s="130" customFormat="1" ht="12.75" x14ac:dyDescent="0.2">
      <c r="A13" s="196"/>
      <c r="C13" s="178" t="s">
        <v>0</v>
      </c>
      <c r="D13" s="312">
        <v>0</v>
      </c>
      <c r="E13" s="220">
        <v>2760</v>
      </c>
      <c r="F13" s="180"/>
      <c r="H13" s="187" t="s">
        <v>86</v>
      </c>
      <c r="I13" s="311" t="s">
        <v>140</v>
      </c>
      <c r="J13" s="176" t="s">
        <v>128</v>
      </c>
      <c r="K13" s="188"/>
      <c r="M13" s="319" t="s">
        <v>160</v>
      </c>
      <c r="N13" s="313">
        <v>103.22401214889767</v>
      </c>
      <c r="O13" s="345">
        <v>7200</v>
      </c>
      <c r="P13" s="183"/>
      <c r="R13" s="196"/>
      <c r="S13" s="44"/>
    </row>
    <row r="14" spans="1:19" s="130" customFormat="1" ht="12.75" x14ac:dyDescent="0.2">
      <c r="A14" s="196"/>
      <c r="C14" s="181" t="s">
        <v>1</v>
      </c>
      <c r="D14" s="313">
        <v>0</v>
      </c>
      <c r="E14" s="221">
        <v>4.74</v>
      </c>
      <c r="F14" s="183"/>
      <c r="H14" s="178" t="s">
        <v>0</v>
      </c>
      <c r="I14" s="312">
        <v>9236.5035049422386</v>
      </c>
      <c r="J14" s="220">
        <v>441</v>
      </c>
      <c r="K14" s="180"/>
      <c r="M14" s="319" t="s">
        <v>161</v>
      </c>
      <c r="N14" s="313">
        <v>34.500585168336215</v>
      </c>
      <c r="O14" s="345">
        <v>10476</v>
      </c>
      <c r="P14" s="183"/>
      <c r="R14" s="196"/>
      <c r="S14" s="44"/>
    </row>
    <row r="15" spans="1:19" s="130" customFormat="1" ht="12.75" x14ac:dyDescent="0.2">
      <c r="A15" s="196"/>
      <c r="C15" s="184" t="s">
        <v>22</v>
      </c>
      <c r="D15" s="314">
        <v>0</v>
      </c>
      <c r="E15" s="222">
        <v>0.3</v>
      </c>
      <c r="F15" s="186"/>
      <c r="H15" s="181" t="s">
        <v>134</v>
      </c>
      <c r="I15" s="313">
        <v>3170992.7259910661</v>
      </c>
      <c r="J15" s="221">
        <v>15.360000000000001</v>
      </c>
      <c r="K15" s="183"/>
      <c r="M15" s="319" t="s">
        <v>162</v>
      </c>
      <c r="N15" s="313">
        <v>757955.35573660675</v>
      </c>
      <c r="O15" s="345">
        <v>9.2345000000000006</v>
      </c>
      <c r="P15" s="183"/>
      <c r="R15" s="196"/>
      <c r="S15" s="44"/>
    </row>
    <row r="16" spans="1:19" s="130" customFormat="1" ht="12.75" x14ac:dyDescent="0.2">
      <c r="A16" s="196"/>
      <c r="C16" s="174"/>
      <c r="D16" s="315"/>
      <c r="E16" s="174"/>
      <c r="F16" s="174"/>
      <c r="H16" s="181" t="s">
        <v>2</v>
      </c>
      <c r="I16" s="313">
        <v>26834434.225580771</v>
      </c>
      <c r="J16" s="221">
        <v>1.45</v>
      </c>
      <c r="K16" s="183"/>
      <c r="M16" s="319"/>
      <c r="N16" s="313"/>
      <c r="O16" s="221"/>
      <c r="P16" s="183"/>
      <c r="R16" s="196"/>
      <c r="S16" s="44"/>
    </row>
    <row r="17" spans="1:30" s="130" customFormat="1" ht="12.75" x14ac:dyDescent="0.2">
      <c r="A17" s="196"/>
      <c r="C17" s="187" t="s">
        <v>13</v>
      </c>
      <c r="D17" s="311" t="s">
        <v>140</v>
      </c>
      <c r="E17" s="176" t="s">
        <v>128</v>
      </c>
      <c r="F17" s="188"/>
      <c r="H17" s="184" t="s">
        <v>3</v>
      </c>
      <c r="I17" s="314">
        <v>8777478028.1547451</v>
      </c>
      <c r="J17" s="340">
        <v>8.8999999999999999E-3</v>
      </c>
      <c r="K17" s="186"/>
      <c r="M17" s="319"/>
      <c r="N17" s="313"/>
      <c r="O17" s="221"/>
      <c r="P17" s="183"/>
      <c r="R17" s="196"/>
      <c r="S17" s="44"/>
    </row>
    <row r="18" spans="1:30" s="130" customFormat="1" ht="12.75" x14ac:dyDescent="0.2">
      <c r="A18" s="196"/>
      <c r="C18" s="178" t="s">
        <v>0</v>
      </c>
      <c r="D18" s="312">
        <v>18.477492044057254</v>
      </c>
      <c r="E18" s="220">
        <v>2760</v>
      </c>
      <c r="F18" s="180"/>
      <c r="H18" s="174"/>
      <c r="I18" s="315"/>
      <c r="J18" s="174"/>
      <c r="K18" s="174"/>
      <c r="M18" s="319"/>
      <c r="N18" s="313"/>
      <c r="O18" s="221"/>
      <c r="P18" s="183"/>
      <c r="R18" s="196"/>
    </row>
    <row r="19" spans="1:30" s="130" customFormat="1" ht="12.75" x14ac:dyDescent="0.2">
      <c r="A19" s="196"/>
      <c r="C19" s="181" t="s">
        <v>1</v>
      </c>
      <c r="D19" s="313">
        <v>123410.08821814531</v>
      </c>
      <c r="E19" s="221">
        <v>19.439999999999998</v>
      </c>
      <c r="F19" s="183"/>
      <c r="H19" s="187" t="s">
        <v>17</v>
      </c>
      <c r="I19" s="311" t="s">
        <v>140</v>
      </c>
      <c r="J19" s="176" t="s">
        <v>128</v>
      </c>
      <c r="K19" s="188"/>
      <c r="M19" s="319"/>
      <c r="N19" s="313"/>
      <c r="O19" s="221"/>
      <c r="P19" s="183"/>
      <c r="R19" s="196"/>
    </row>
    <row r="20" spans="1:30" s="130" customFormat="1" ht="12.75" x14ac:dyDescent="0.2">
      <c r="A20" s="196"/>
      <c r="C20" s="184" t="s">
        <v>2</v>
      </c>
      <c r="D20" s="314">
        <v>1202933.8280905464</v>
      </c>
      <c r="E20" s="222">
        <v>1.93</v>
      </c>
      <c r="F20" s="186"/>
      <c r="H20" s="178" t="s">
        <v>0</v>
      </c>
      <c r="I20" s="312">
        <v>13919.157078181866</v>
      </c>
      <c r="J20" s="220">
        <v>441</v>
      </c>
      <c r="K20" s="180"/>
      <c r="M20" s="319"/>
      <c r="N20" s="313"/>
      <c r="O20" s="221"/>
      <c r="P20" s="183"/>
      <c r="R20" s="196"/>
    </row>
    <row r="21" spans="1:30" s="130" customFormat="1" ht="12.75" x14ac:dyDescent="0.2">
      <c r="A21" s="196"/>
      <c r="C21" s="174"/>
      <c r="D21" s="315"/>
      <c r="E21" s="174"/>
      <c r="F21" s="174"/>
      <c r="H21" s="181" t="s">
        <v>134</v>
      </c>
      <c r="I21" s="313">
        <v>1221001.8635716394</v>
      </c>
      <c r="J21" s="221">
        <v>22.92</v>
      </c>
      <c r="K21" s="183"/>
      <c r="M21" s="319"/>
      <c r="N21" s="313"/>
      <c r="O21" s="221"/>
      <c r="P21" s="183"/>
      <c r="R21" s="196"/>
    </row>
    <row r="22" spans="1:30" s="130" customFormat="1" ht="12.75" x14ac:dyDescent="0.2">
      <c r="A22" s="196"/>
      <c r="C22" s="187" t="s">
        <v>147</v>
      </c>
      <c r="D22" s="311" t="s">
        <v>140</v>
      </c>
      <c r="E22" s="176" t="s">
        <v>128</v>
      </c>
      <c r="F22" s="188"/>
      <c r="H22" s="181" t="s">
        <v>2</v>
      </c>
      <c r="I22" s="313">
        <v>9254668.3084617928</v>
      </c>
      <c r="J22" s="221">
        <v>1.45</v>
      </c>
      <c r="K22" s="183"/>
      <c r="M22" s="181"/>
      <c r="N22" s="182"/>
      <c r="O22" s="221"/>
      <c r="P22" s="183"/>
      <c r="R22" s="196"/>
    </row>
    <row r="23" spans="1:30" s="130" customFormat="1" ht="12.75" x14ac:dyDescent="0.2">
      <c r="A23" s="196"/>
      <c r="C23" s="178" t="s">
        <v>0</v>
      </c>
      <c r="D23" s="312">
        <v>12.002382852111745</v>
      </c>
      <c r="E23" s="220">
        <v>2760</v>
      </c>
      <c r="F23" s="180"/>
      <c r="H23" s="184" t="s">
        <v>3</v>
      </c>
      <c r="I23" s="314">
        <v>2560211290.5485816</v>
      </c>
      <c r="J23" s="340">
        <v>8.8999999999999999E-3</v>
      </c>
      <c r="K23" s="186"/>
      <c r="M23" s="181"/>
      <c r="N23" s="182"/>
      <c r="O23" s="221"/>
      <c r="P23" s="183"/>
      <c r="R23" s="196"/>
    </row>
    <row r="24" spans="1:30" s="130" customFormat="1" ht="12.75" x14ac:dyDescent="0.2">
      <c r="A24" s="196"/>
      <c r="C24" s="181" t="s">
        <v>1</v>
      </c>
      <c r="D24" s="313">
        <v>72674.708063734477</v>
      </c>
      <c r="E24" s="344">
        <v>9.7200000000000006</v>
      </c>
      <c r="F24" s="183"/>
      <c r="H24" s="174"/>
      <c r="I24" s="315"/>
      <c r="J24" s="174"/>
      <c r="K24" s="174"/>
      <c r="M24" s="181"/>
      <c r="N24" s="182"/>
      <c r="O24" s="221"/>
      <c r="P24" s="183"/>
      <c r="R24" s="196"/>
    </row>
    <row r="25" spans="1:30" s="130" customFormat="1" ht="12.75" x14ac:dyDescent="0.2">
      <c r="A25" s="196"/>
      <c r="C25" s="184" t="s">
        <v>22</v>
      </c>
      <c r="D25" s="314">
        <v>1121269.1414039603</v>
      </c>
      <c r="E25" s="343">
        <v>0.66</v>
      </c>
      <c r="F25" s="186"/>
      <c r="H25" s="171" t="s">
        <v>135</v>
      </c>
      <c r="I25" s="316"/>
      <c r="J25" s="172"/>
      <c r="K25" s="173"/>
      <c r="M25" s="181"/>
      <c r="N25" s="182"/>
      <c r="O25" s="221"/>
      <c r="P25" s="183"/>
      <c r="R25" s="196"/>
    </row>
    <row r="26" spans="1:30" s="130" customFormat="1" ht="12.75" x14ac:dyDescent="0.2">
      <c r="A26" s="196"/>
      <c r="C26" s="174"/>
      <c r="D26" s="315"/>
      <c r="E26" s="174"/>
      <c r="F26" s="174"/>
      <c r="H26" s="174"/>
      <c r="I26" s="315"/>
      <c r="J26" s="174"/>
      <c r="K26" s="174"/>
      <c r="M26" s="181"/>
      <c r="N26" s="182"/>
      <c r="O26" s="221"/>
      <c r="P26" s="183"/>
      <c r="R26" s="196"/>
    </row>
    <row r="27" spans="1:30" s="130" customFormat="1" ht="12.75" x14ac:dyDescent="0.2">
      <c r="A27" s="196"/>
      <c r="C27" s="187" t="s">
        <v>15</v>
      </c>
      <c r="D27" s="311" t="s">
        <v>140</v>
      </c>
      <c r="E27" s="176" t="s">
        <v>128</v>
      </c>
      <c r="F27" s="188"/>
      <c r="H27" s="187" t="s">
        <v>18</v>
      </c>
      <c r="I27" s="311" t="s">
        <v>140</v>
      </c>
      <c r="J27" s="176" t="s">
        <v>128</v>
      </c>
      <c r="K27" s="188"/>
      <c r="M27" s="184"/>
      <c r="N27" s="185"/>
      <c r="O27" s="222"/>
      <c r="P27" s="186"/>
      <c r="R27" s="196"/>
    </row>
    <row r="28" spans="1:30" s="130" customFormat="1" ht="12.75" x14ac:dyDescent="0.2">
      <c r="A28" s="196"/>
      <c r="C28" s="178" t="s">
        <v>0</v>
      </c>
      <c r="D28" s="312">
        <v>321.79677258711655</v>
      </c>
      <c r="E28" s="220">
        <v>2760</v>
      </c>
      <c r="F28" s="180"/>
      <c r="H28" s="178" t="s">
        <v>0</v>
      </c>
      <c r="I28" s="312">
        <v>6065.2114399802767</v>
      </c>
      <c r="J28" s="220">
        <v>18</v>
      </c>
      <c r="K28" s="180"/>
      <c r="M28" s="215" t="s">
        <v>142</v>
      </c>
      <c r="N28" s="215"/>
      <c r="O28" s="174"/>
      <c r="P28" s="174"/>
      <c r="R28" s="196"/>
    </row>
    <row r="29" spans="1:30" s="130" customFormat="1" ht="12.75" x14ac:dyDescent="0.2">
      <c r="A29" s="196"/>
      <c r="C29" s="181" t="s">
        <v>1</v>
      </c>
      <c r="D29" s="313">
        <v>1086166.1947839276</v>
      </c>
      <c r="E29" s="221">
        <v>23.28</v>
      </c>
      <c r="F29" s="183"/>
      <c r="H29" s="181" t="s">
        <v>134</v>
      </c>
      <c r="I29" s="313">
        <v>219824.81518819407</v>
      </c>
      <c r="J29" s="221">
        <v>4.92</v>
      </c>
      <c r="K29" s="183"/>
      <c r="M29" s="214" t="s">
        <v>143</v>
      </c>
      <c r="N29" s="176" t="s">
        <v>140</v>
      </c>
      <c r="O29" s="176"/>
      <c r="P29" s="177"/>
      <c r="R29" s="196"/>
    </row>
    <row r="30" spans="1:30" s="130" customFormat="1" ht="12.75" x14ac:dyDescent="0.2">
      <c r="A30" s="196"/>
      <c r="C30" s="184" t="s">
        <v>2</v>
      </c>
      <c r="D30" s="314">
        <v>9985956.5413381048</v>
      </c>
      <c r="E30" s="222">
        <v>1.94</v>
      </c>
      <c r="F30" s="186"/>
      <c r="H30" s="181" t="s">
        <v>4</v>
      </c>
      <c r="I30" s="313">
        <v>157458312.75707</v>
      </c>
      <c r="J30" s="345">
        <v>1.46E-2</v>
      </c>
      <c r="K30" s="183"/>
      <c r="M30" s="318" t="s">
        <v>151</v>
      </c>
      <c r="N30" s="312">
        <v>799535.61331670452</v>
      </c>
      <c r="O30" s="220">
        <v>1.7999999999999998</v>
      </c>
      <c r="P30" s="180"/>
      <c r="R30" s="196"/>
      <c r="Z30" s="122"/>
      <c r="AA30" s="122"/>
      <c r="AB30" s="122"/>
      <c r="AC30" s="122"/>
      <c r="AD30" s="122"/>
    </row>
    <row r="31" spans="1:30" s="130" customFormat="1" ht="12.75" x14ac:dyDescent="0.2">
      <c r="A31" s="196"/>
      <c r="C31" s="174"/>
      <c r="D31" s="315"/>
      <c r="E31" s="174"/>
      <c r="F31" s="174"/>
      <c r="H31" s="184" t="s">
        <v>3</v>
      </c>
      <c r="I31" s="314">
        <v>238544084.38004461</v>
      </c>
      <c r="J31" s="340">
        <v>3.5299999999999998E-2</v>
      </c>
      <c r="K31" s="186"/>
      <c r="M31" s="319"/>
      <c r="N31" s="313"/>
      <c r="O31" s="221"/>
      <c r="P31" s="183"/>
      <c r="R31" s="196"/>
      <c r="Z31" s="122"/>
      <c r="AA31" s="122"/>
      <c r="AB31" s="122"/>
      <c r="AC31" s="122"/>
      <c r="AD31" s="122"/>
    </row>
    <row r="32" spans="1:30" s="130" customFormat="1" ht="12.75" x14ac:dyDescent="0.2">
      <c r="A32" s="196"/>
      <c r="C32" s="187" t="s">
        <v>148</v>
      </c>
      <c r="D32" s="311" t="s">
        <v>140</v>
      </c>
      <c r="E32" s="176" t="s">
        <v>128</v>
      </c>
      <c r="F32" s="188"/>
      <c r="H32" s="174"/>
      <c r="I32" s="315"/>
      <c r="J32" s="174"/>
      <c r="K32" s="174"/>
      <c r="M32" s="181"/>
      <c r="N32" s="182"/>
      <c r="O32" s="221"/>
      <c r="P32" s="183"/>
      <c r="R32" s="196"/>
      <c r="Z32" s="122"/>
      <c r="AA32" s="122"/>
      <c r="AB32" s="122"/>
      <c r="AC32" s="122"/>
      <c r="AD32" s="122"/>
    </row>
    <row r="33" spans="1:30" s="130" customFormat="1" ht="12.75" x14ac:dyDescent="0.2">
      <c r="A33" s="196"/>
      <c r="C33" s="178" t="s">
        <v>0</v>
      </c>
      <c r="D33" s="312">
        <v>15.391945252091025</v>
      </c>
      <c r="E33" s="220">
        <v>2760</v>
      </c>
      <c r="F33" s="180"/>
      <c r="H33" s="187" t="s">
        <v>59</v>
      </c>
      <c r="I33" s="311" t="s">
        <v>140</v>
      </c>
      <c r="J33" s="176" t="s">
        <v>128</v>
      </c>
      <c r="K33" s="188"/>
      <c r="M33" s="181"/>
      <c r="N33" s="182"/>
      <c r="O33" s="221"/>
      <c r="P33" s="183"/>
      <c r="R33" s="196"/>
      <c r="Z33" s="122"/>
      <c r="AA33" s="122"/>
      <c r="AB33" s="122"/>
      <c r="AC33" s="122"/>
      <c r="AD33" s="122"/>
    </row>
    <row r="34" spans="1:30" s="130" customFormat="1" ht="12.75" x14ac:dyDescent="0.2">
      <c r="A34" s="196"/>
      <c r="C34" s="181" t="s">
        <v>1</v>
      </c>
      <c r="D34" s="313">
        <v>41462.746936917305</v>
      </c>
      <c r="E34" s="221">
        <v>11.64</v>
      </c>
      <c r="F34" s="183"/>
      <c r="H34" s="178" t="s">
        <v>136</v>
      </c>
      <c r="I34" s="312">
        <v>757955.40346656984</v>
      </c>
      <c r="J34" s="346">
        <v>0.51100000000000001</v>
      </c>
      <c r="K34" s="180"/>
      <c r="M34" s="184"/>
      <c r="N34" s="185"/>
      <c r="O34" s="222"/>
      <c r="P34" s="186"/>
      <c r="R34" s="196"/>
      <c r="Z34" s="122"/>
      <c r="AA34" s="122"/>
      <c r="AB34" s="122"/>
      <c r="AC34" s="122"/>
      <c r="AD34" s="122"/>
    </row>
    <row r="35" spans="1:30" s="130" customFormat="1" ht="12.75" x14ac:dyDescent="0.2">
      <c r="A35" s="196"/>
      <c r="C35" s="184" t="s">
        <v>22</v>
      </c>
      <c r="D35" s="314">
        <v>626175.4901758628</v>
      </c>
      <c r="E35" s="222">
        <v>0.67</v>
      </c>
      <c r="F35" s="186"/>
      <c r="H35" s="184" t="s">
        <v>137</v>
      </c>
      <c r="I35" s="314">
        <v>2880705.8158347351</v>
      </c>
      <c r="J35" s="340">
        <v>17.994499999999999</v>
      </c>
      <c r="K35" s="186"/>
      <c r="O35" s="134"/>
      <c r="P35" s="133"/>
      <c r="R35" s="196"/>
      <c r="Z35" s="122"/>
      <c r="AA35" s="122"/>
      <c r="AB35" s="122"/>
      <c r="AC35" s="122"/>
      <c r="AD35" s="122"/>
    </row>
    <row r="36" spans="1:30" s="130" customFormat="1" ht="12.75" x14ac:dyDescent="0.2">
      <c r="A36" s="196"/>
      <c r="C36" s="174"/>
      <c r="D36" s="315"/>
      <c r="E36" s="174"/>
      <c r="F36" s="174"/>
      <c r="H36" s="174"/>
      <c r="I36" s="174"/>
      <c r="J36" s="174"/>
      <c r="K36" s="174"/>
      <c r="M36" s="214" t="s">
        <v>20</v>
      </c>
      <c r="N36" s="176" t="s">
        <v>140</v>
      </c>
      <c r="O36" s="176" t="s">
        <v>128</v>
      </c>
      <c r="P36" s="177"/>
      <c r="R36" s="196"/>
      <c r="Z36" s="122"/>
      <c r="AA36" s="122"/>
      <c r="AB36" s="122"/>
      <c r="AC36" s="122"/>
      <c r="AD36" s="122"/>
    </row>
    <row r="37" spans="1:30" s="130" customFormat="1" ht="25.5" x14ac:dyDescent="0.2">
      <c r="A37" s="196"/>
      <c r="C37" s="174"/>
      <c r="D37" s="315"/>
      <c r="E37" s="174"/>
      <c r="F37" s="174"/>
      <c r="H37" s="200" t="s">
        <v>149</v>
      </c>
      <c r="I37" s="311" t="s">
        <v>140</v>
      </c>
      <c r="J37" s="176" t="s">
        <v>128</v>
      </c>
      <c r="K37" s="177"/>
      <c r="M37" s="318" t="s">
        <v>152</v>
      </c>
      <c r="N37" s="312">
        <v>28544.590342052314</v>
      </c>
      <c r="O37" s="220">
        <v>665</v>
      </c>
      <c r="P37" s="180"/>
      <c r="R37" s="196"/>
      <c r="Z37" s="122"/>
      <c r="AA37" s="122"/>
      <c r="AB37" s="122"/>
      <c r="AC37" s="122"/>
      <c r="AD37" s="122"/>
    </row>
    <row r="38" spans="1:30" s="130" customFormat="1" ht="12.75" x14ac:dyDescent="0.2">
      <c r="A38" s="196"/>
      <c r="C38" s="171" t="s">
        <v>129</v>
      </c>
      <c r="D38" s="316"/>
      <c r="E38" s="172"/>
      <c r="F38" s="173"/>
      <c r="H38" s="202" t="s">
        <v>65</v>
      </c>
      <c r="I38" s="203"/>
      <c r="J38" s="339">
        <v>34.383000000000003</v>
      </c>
      <c r="K38" s="204"/>
      <c r="L38" s="212"/>
      <c r="M38" s="319" t="s">
        <v>153</v>
      </c>
      <c r="N38" s="313">
        <v>2347.3254703037614</v>
      </c>
      <c r="O38" s="221">
        <v>1026</v>
      </c>
      <c r="P38" s="183"/>
      <c r="R38" s="196"/>
      <c r="Z38" s="122"/>
      <c r="AA38" s="122"/>
      <c r="AB38" s="122"/>
      <c r="AC38" s="122"/>
      <c r="AD38" s="122"/>
    </row>
    <row r="39" spans="1:30" s="130" customFormat="1" ht="12.75" x14ac:dyDescent="0.2">
      <c r="A39" s="196"/>
      <c r="C39" s="189"/>
      <c r="D39" s="317" t="s">
        <v>140</v>
      </c>
      <c r="E39" s="190" t="s">
        <v>128</v>
      </c>
      <c r="F39" s="191"/>
      <c r="H39" s="178" t="s">
        <v>64</v>
      </c>
      <c r="I39" s="312">
        <v>17754.665302920581</v>
      </c>
      <c r="J39" s="347">
        <f t="shared" ref="J39:J44" si="0">$J$38*J48</f>
        <v>1719.15</v>
      </c>
      <c r="K39" s="180"/>
      <c r="L39" s="212"/>
      <c r="M39" s="319" t="s">
        <v>154</v>
      </c>
      <c r="N39" s="313">
        <v>1308.2887296014562</v>
      </c>
      <c r="O39" s="221">
        <v>1247</v>
      </c>
      <c r="P39" s="183"/>
      <c r="R39" s="196"/>
      <c r="Z39" s="122"/>
      <c r="AA39" s="122"/>
      <c r="AB39" s="122"/>
      <c r="AC39" s="122"/>
      <c r="AD39" s="122"/>
    </row>
    <row r="40" spans="1:30" s="130" customFormat="1" ht="12.75" x14ac:dyDescent="0.2">
      <c r="A40" s="196"/>
      <c r="C40" s="178" t="s">
        <v>70</v>
      </c>
      <c r="D40" s="313">
        <v>86472334.733333334</v>
      </c>
      <c r="E40" s="353">
        <v>0</v>
      </c>
      <c r="F40" s="180"/>
      <c r="H40" s="181" t="s">
        <v>63</v>
      </c>
      <c r="I40" s="313">
        <v>20691.588056278411</v>
      </c>
      <c r="J40" s="348">
        <f t="shared" si="0"/>
        <v>1375.3200000000002</v>
      </c>
      <c r="K40" s="183"/>
      <c r="L40" s="212"/>
      <c r="M40" s="319" t="s">
        <v>155</v>
      </c>
      <c r="N40" s="313">
        <v>253.33333333333334</v>
      </c>
      <c r="O40" s="221">
        <v>4471</v>
      </c>
      <c r="P40" s="183"/>
      <c r="R40" s="196"/>
      <c r="Z40" s="122"/>
      <c r="AA40" s="122"/>
      <c r="AB40" s="122"/>
      <c r="AC40" s="122"/>
      <c r="AD40" s="122"/>
    </row>
    <row r="41" spans="1:30" s="130" customFormat="1" ht="12.75" x14ac:dyDescent="0.2">
      <c r="A41" s="196"/>
      <c r="C41" s="206" t="s">
        <v>71</v>
      </c>
      <c r="D41" s="314">
        <v>5045241.8666666662</v>
      </c>
      <c r="E41" s="223">
        <v>0</v>
      </c>
      <c r="F41" s="207"/>
      <c r="H41" s="181" t="s">
        <v>62</v>
      </c>
      <c r="I41" s="313">
        <v>23719.774736970852</v>
      </c>
      <c r="J41" s="348">
        <f t="shared" si="0"/>
        <v>1031.49</v>
      </c>
      <c r="K41" s="183"/>
      <c r="L41" s="212"/>
      <c r="M41" s="319" t="s">
        <v>156</v>
      </c>
      <c r="N41" s="313">
        <v>318.66666666666669</v>
      </c>
      <c r="O41" s="221">
        <v>5011</v>
      </c>
      <c r="P41" s="183"/>
      <c r="R41" s="196"/>
      <c r="Z41" s="122"/>
      <c r="AA41" s="122"/>
      <c r="AB41" s="122"/>
      <c r="AC41" s="122"/>
      <c r="AD41" s="122"/>
    </row>
    <row r="42" spans="1:30" s="130" customFormat="1" ht="12.75" x14ac:dyDescent="0.2">
      <c r="A42" s="196"/>
      <c r="C42" s="208"/>
      <c r="D42" s="209"/>
      <c r="E42" s="210"/>
      <c r="F42" s="211"/>
      <c r="H42" s="181" t="s">
        <v>61</v>
      </c>
      <c r="I42" s="313">
        <v>52700.413454374502</v>
      </c>
      <c r="J42" s="348">
        <f t="shared" si="0"/>
        <v>687.66000000000008</v>
      </c>
      <c r="K42" s="183"/>
      <c r="L42" s="212"/>
      <c r="M42" s="319" t="s">
        <v>157</v>
      </c>
      <c r="N42" s="313">
        <v>159.05800305308401</v>
      </c>
      <c r="O42" s="221">
        <v>19750</v>
      </c>
      <c r="P42" s="183"/>
      <c r="R42" s="196"/>
      <c r="Z42" s="122"/>
      <c r="AA42" s="122"/>
      <c r="AB42" s="122"/>
      <c r="AC42" s="122"/>
      <c r="AD42" s="122"/>
    </row>
    <row r="43" spans="1:30" s="130" customFormat="1" ht="14.25" x14ac:dyDescent="0.2">
      <c r="A43" s="196"/>
      <c r="C43" s="10"/>
      <c r="D43" s="131"/>
      <c r="E43" s="341"/>
      <c r="F43" s="129"/>
      <c r="G43" s="122"/>
      <c r="H43" s="181" t="s">
        <v>103</v>
      </c>
      <c r="I43" s="313">
        <v>2765387.0046706246</v>
      </c>
      <c r="J43" s="348">
        <f t="shared" si="0"/>
        <v>137.53200000000001</v>
      </c>
      <c r="K43" s="183"/>
      <c r="L43" s="212"/>
      <c r="M43" s="319" t="s">
        <v>158</v>
      </c>
      <c r="N43" s="313">
        <v>29.843398775450169</v>
      </c>
      <c r="O43" s="221">
        <v>35390</v>
      </c>
      <c r="P43" s="183"/>
      <c r="R43" s="196"/>
      <c r="Z43" s="10"/>
      <c r="AA43" s="10"/>
      <c r="AB43" s="10"/>
      <c r="AC43" s="10"/>
      <c r="AD43" s="122"/>
    </row>
    <row r="44" spans="1:30" s="130" customFormat="1" ht="12.75" x14ac:dyDescent="0.2">
      <c r="A44" s="196"/>
      <c r="C44" s="10"/>
      <c r="D44" s="131"/>
      <c r="E44" s="342"/>
      <c r="F44" s="129"/>
      <c r="G44" s="122"/>
      <c r="H44" s="184" t="s">
        <v>60</v>
      </c>
      <c r="I44" s="314">
        <v>757951.85393285507</v>
      </c>
      <c r="J44" s="349">
        <f t="shared" si="0"/>
        <v>1.7191500000000002</v>
      </c>
      <c r="K44" s="186"/>
      <c r="M44" s="319" t="s">
        <v>163</v>
      </c>
      <c r="N44" s="313">
        <v>40.542477674350202</v>
      </c>
      <c r="O44" s="221">
        <v>56060</v>
      </c>
      <c r="P44" s="183"/>
      <c r="R44" s="196"/>
      <c r="Z44" s="122"/>
      <c r="AA44" s="122"/>
      <c r="AB44" s="122"/>
      <c r="AC44" s="122"/>
      <c r="AD44" s="122"/>
    </row>
    <row r="45" spans="1:30" s="130" customFormat="1" ht="12.75" x14ac:dyDescent="0.2">
      <c r="A45" s="196"/>
      <c r="C45" s="122"/>
      <c r="D45" s="122"/>
      <c r="E45" s="122"/>
      <c r="F45" s="129"/>
      <c r="G45" s="122"/>
      <c r="H45" s="201" t="s">
        <v>138</v>
      </c>
      <c r="I45" s="174"/>
      <c r="J45" s="352"/>
      <c r="K45" s="174"/>
      <c r="M45" s="319" t="s">
        <v>160</v>
      </c>
      <c r="N45" s="313">
        <v>8.6666666666666661</v>
      </c>
      <c r="O45" s="221">
        <v>248370</v>
      </c>
      <c r="P45" s="183"/>
      <c r="R45" s="196"/>
      <c r="Z45" s="122"/>
      <c r="AA45" s="122"/>
      <c r="AB45" s="122"/>
      <c r="AC45" s="122"/>
      <c r="AD45" s="122"/>
    </row>
    <row r="46" spans="1:30" s="130" customFormat="1" ht="12.75" x14ac:dyDescent="0.2">
      <c r="A46" s="196"/>
      <c r="C46" s="122"/>
      <c r="D46" s="122"/>
      <c r="E46" s="132"/>
      <c r="F46" s="129"/>
      <c r="G46" s="122"/>
      <c r="M46" s="319" t="s">
        <v>161</v>
      </c>
      <c r="N46" s="313">
        <v>5</v>
      </c>
      <c r="O46" s="221">
        <v>361372</v>
      </c>
      <c r="P46" s="183"/>
      <c r="R46" s="196"/>
      <c r="Z46" s="122"/>
      <c r="AA46" s="122"/>
      <c r="AB46" s="122"/>
      <c r="AC46" s="122"/>
      <c r="AD46" s="122"/>
    </row>
    <row r="47" spans="1:30" s="130" customFormat="1" ht="25.5" x14ac:dyDescent="0.2">
      <c r="A47" s="196"/>
      <c r="C47" s="123"/>
      <c r="D47" s="123"/>
      <c r="E47" s="123"/>
      <c r="F47" s="129"/>
      <c r="G47" s="122"/>
      <c r="H47" s="200" t="s">
        <v>139</v>
      </c>
      <c r="I47" s="311"/>
      <c r="J47" s="176" t="s">
        <v>141</v>
      </c>
      <c r="K47" s="177"/>
      <c r="M47" s="319" t="s">
        <v>162</v>
      </c>
      <c r="N47" s="313">
        <v>9302</v>
      </c>
      <c r="O47" s="221">
        <v>399</v>
      </c>
      <c r="P47" s="183"/>
      <c r="R47" s="196"/>
      <c r="Z47" s="122"/>
      <c r="AA47" s="122"/>
      <c r="AB47" s="122"/>
      <c r="AC47" s="122"/>
      <c r="AD47" s="122"/>
    </row>
    <row r="48" spans="1:30" s="130" customFormat="1" ht="12.75" x14ac:dyDescent="0.2">
      <c r="A48" s="196"/>
      <c r="C48" s="122"/>
      <c r="D48" s="122"/>
      <c r="E48" s="132"/>
      <c r="F48" s="132"/>
      <c r="G48" s="122"/>
      <c r="H48" s="178" t="s">
        <v>64</v>
      </c>
      <c r="I48" s="312"/>
      <c r="J48" s="179">
        <v>50</v>
      </c>
      <c r="K48" s="224"/>
      <c r="M48" s="319"/>
      <c r="N48" s="313"/>
      <c r="O48" s="221"/>
      <c r="P48" s="183"/>
      <c r="R48" s="196"/>
      <c r="Z48" s="122"/>
      <c r="AA48" s="122"/>
      <c r="AB48" s="122"/>
      <c r="AC48" s="122"/>
      <c r="AD48" s="122"/>
    </row>
    <row r="49" spans="1:30" s="130" customFormat="1" ht="12.75" x14ac:dyDescent="0.2">
      <c r="A49" s="196"/>
      <c r="C49" s="10"/>
      <c r="D49" s="131"/>
      <c r="E49" s="129"/>
      <c r="F49" s="132"/>
      <c r="G49" s="122"/>
      <c r="H49" s="181" t="s">
        <v>63</v>
      </c>
      <c r="I49" s="313"/>
      <c r="J49" s="182">
        <v>40</v>
      </c>
      <c r="K49" s="225"/>
      <c r="M49" s="319"/>
      <c r="N49" s="313"/>
      <c r="O49" s="221"/>
      <c r="P49" s="183"/>
      <c r="R49" s="196"/>
      <c r="Z49" s="122"/>
      <c r="AA49" s="122"/>
      <c r="AB49" s="122"/>
      <c r="AC49" s="122"/>
      <c r="AD49" s="122"/>
    </row>
    <row r="50" spans="1:30" s="130" customFormat="1" ht="12.75" x14ac:dyDescent="0.2">
      <c r="A50" s="196"/>
      <c r="B50" s="122"/>
      <c r="C50" s="10"/>
      <c r="D50" s="131"/>
      <c r="E50" s="132"/>
      <c r="F50" s="132"/>
      <c r="G50" s="122"/>
      <c r="H50" s="181" t="s">
        <v>62</v>
      </c>
      <c r="I50" s="313"/>
      <c r="J50" s="182">
        <v>30</v>
      </c>
      <c r="K50" s="225"/>
      <c r="M50" s="319"/>
      <c r="N50" s="313"/>
      <c r="O50" s="221"/>
      <c r="P50" s="183"/>
      <c r="R50" s="196"/>
      <c r="Z50" s="122"/>
      <c r="AA50" s="122"/>
      <c r="AB50" s="122"/>
      <c r="AC50" s="122"/>
      <c r="AD50" s="122"/>
    </row>
    <row r="51" spans="1:30" s="130" customFormat="1" ht="12.75" x14ac:dyDescent="0.2">
      <c r="A51" s="196"/>
      <c r="B51" s="122"/>
      <c r="C51" s="10"/>
      <c r="D51" s="152"/>
      <c r="E51" s="132"/>
      <c r="F51" s="132"/>
      <c r="G51" s="122"/>
      <c r="H51" s="181" t="s">
        <v>61</v>
      </c>
      <c r="I51" s="313"/>
      <c r="J51" s="182">
        <v>20</v>
      </c>
      <c r="K51" s="225"/>
      <c r="M51" s="319"/>
      <c r="N51" s="313"/>
      <c r="O51" s="221"/>
      <c r="P51" s="183"/>
      <c r="R51" s="196"/>
      <c r="Z51" s="122"/>
      <c r="AA51" s="122"/>
      <c r="AB51" s="122"/>
      <c r="AC51" s="122"/>
      <c r="AD51" s="122"/>
    </row>
    <row r="52" spans="1:30" s="130" customFormat="1" ht="14.25" x14ac:dyDescent="0.2">
      <c r="A52" s="196"/>
      <c r="C52" s="10"/>
      <c r="D52" s="131"/>
      <c r="E52" s="132"/>
      <c r="F52" s="132"/>
      <c r="G52" s="122"/>
      <c r="H52" s="181" t="s">
        <v>103</v>
      </c>
      <c r="I52" s="313"/>
      <c r="J52" s="182">
        <v>4</v>
      </c>
      <c r="K52" s="225"/>
      <c r="M52" s="319"/>
      <c r="N52" s="313"/>
      <c r="O52" s="221"/>
      <c r="P52" s="183"/>
      <c r="R52" s="196"/>
      <c r="Z52" s="122"/>
      <c r="AA52" s="122"/>
      <c r="AB52" s="122"/>
      <c r="AC52" s="122"/>
      <c r="AD52" s="122"/>
    </row>
    <row r="53" spans="1:30" s="130" customFormat="1" ht="12.75" x14ac:dyDescent="0.2">
      <c r="A53" s="196"/>
      <c r="C53" s="122"/>
      <c r="D53" s="122"/>
      <c r="E53" s="132"/>
      <c r="F53" s="132"/>
      <c r="G53" s="122"/>
      <c r="H53" s="184" t="s">
        <v>60</v>
      </c>
      <c r="I53" s="314"/>
      <c r="J53" s="213">
        <v>0.05</v>
      </c>
      <c r="K53" s="226"/>
      <c r="M53" s="319"/>
      <c r="N53" s="313"/>
      <c r="O53" s="221"/>
      <c r="P53" s="183"/>
      <c r="R53" s="196"/>
    </row>
    <row r="54" spans="1:30" s="130" customFormat="1" ht="12.75" x14ac:dyDescent="0.2">
      <c r="A54" s="196"/>
      <c r="C54" s="122"/>
      <c r="D54" s="122"/>
      <c r="E54" s="132"/>
      <c r="F54" s="132"/>
      <c r="G54" s="122"/>
      <c r="H54" s="201" t="s">
        <v>138</v>
      </c>
      <c r="I54" s="201"/>
      <c r="J54" s="174"/>
      <c r="K54" s="174"/>
      <c r="M54" s="181"/>
      <c r="N54" s="182"/>
      <c r="O54" s="221"/>
      <c r="P54" s="183"/>
      <c r="R54" s="196"/>
    </row>
    <row r="55" spans="1:30" s="130" customFormat="1" ht="12.75" x14ac:dyDescent="0.2">
      <c r="A55" s="196"/>
      <c r="C55" s="122"/>
      <c r="D55" s="122"/>
      <c r="E55" s="132"/>
      <c r="F55" s="132"/>
      <c r="G55" s="122"/>
      <c r="M55" s="181"/>
      <c r="N55" s="182"/>
      <c r="O55" s="221"/>
      <c r="P55" s="183"/>
      <c r="R55" s="196"/>
    </row>
    <row r="56" spans="1:30" s="130" customFormat="1" ht="12.75" x14ac:dyDescent="0.2">
      <c r="A56" s="196"/>
      <c r="C56" s="231" t="s">
        <v>36</v>
      </c>
      <c r="D56" s="232"/>
      <c r="E56" s="232"/>
      <c r="F56" s="232"/>
      <c r="G56" s="232"/>
      <c r="H56" s="232"/>
      <c r="I56" s="232"/>
      <c r="J56" s="232"/>
      <c r="K56" s="233"/>
      <c r="M56" s="181"/>
      <c r="N56" s="182"/>
      <c r="O56" s="221"/>
      <c r="P56" s="183"/>
      <c r="R56" s="196"/>
    </row>
    <row r="57" spans="1:30" s="130" customFormat="1" ht="12.75" x14ac:dyDescent="0.2">
      <c r="A57" s="196"/>
      <c r="C57" s="246"/>
      <c r="D57" s="43"/>
      <c r="E57" s="43"/>
      <c r="F57" s="43"/>
      <c r="G57" s="43"/>
      <c r="H57" s="43"/>
      <c r="I57" s="43"/>
      <c r="J57" s="43"/>
      <c r="K57" s="247"/>
      <c r="M57" s="181"/>
      <c r="N57" s="182"/>
      <c r="O57" s="221"/>
      <c r="P57" s="183"/>
      <c r="R57" s="196"/>
    </row>
    <row r="58" spans="1:30" s="130" customFormat="1" ht="12.75" x14ac:dyDescent="0.2">
      <c r="A58" s="196"/>
      <c r="C58" s="248" t="s">
        <v>117</v>
      </c>
      <c r="D58" s="122"/>
      <c r="E58" s="122"/>
      <c r="F58" s="122"/>
      <c r="G58" s="122"/>
      <c r="I58" s="122" t="s">
        <v>119</v>
      </c>
      <c r="J58" s="322">
        <v>997421927.99015522</v>
      </c>
      <c r="K58" s="236"/>
      <c r="M58" s="184"/>
      <c r="N58" s="185"/>
      <c r="O58" s="222"/>
      <c r="P58" s="186"/>
      <c r="R58" s="196"/>
    </row>
    <row r="59" spans="1:30" s="130" customFormat="1" ht="12.75" x14ac:dyDescent="0.2">
      <c r="A59" s="196"/>
      <c r="C59" s="249"/>
      <c r="D59" s="124"/>
      <c r="E59" s="124"/>
      <c r="F59" s="124"/>
      <c r="G59" s="124"/>
      <c r="I59" s="124"/>
      <c r="J59" s="122"/>
      <c r="K59" s="136"/>
      <c r="M59" s="216"/>
      <c r="N59" s="216"/>
      <c r="O59" s="216"/>
      <c r="P59" s="174"/>
      <c r="R59" s="196"/>
    </row>
    <row r="60" spans="1:30" s="130" customFormat="1" ht="12.75" x14ac:dyDescent="0.2">
      <c r="A60" s="196"/>
      <c r="C60" s="250" t="s">
        <v>118</v>
      </c>
      <c r="D60" s="122"/>
      <c r="E60" s="122"/>
      <c r="F60" s="122"/>
      <c r="G60" s="122"/>
      <c r="I60" s="122" t="s">
        <v>119</v>
      </c>
      <c r="J60" s="227">
        <f>SUMPRODUCT(E5:E41,D5:D41)+SUMPRODUCT(J8:J44,I8:I44)+SUMPRODUCT(N5:N77,O5:O77)</f>
        <v>997421926.20720792</v>
      </c>
      <c r="K60" s="136"/>
      <c r="M60" s="214" t="s">
        <v>144</v>
      </c>
      <c r="N60" s="176" t="s">
        <v>140</v>
      </c>
      <c r="O60" s="176" t="s">
        <v>128</v>
      </c>
      <c r="P60" s="177"/>
      <c r="R60" s="196"/>
    </row>
    <row r="61" spans="1:30" s="130" customFormat="1" ht="12.75" x14ac:dyDescent="0.2">
      <c r="A61" s="196"/>
      <c r="C61" s="251"/>
      <c r="D61" s="124"/>
      <c r="E61" s="124"/>
      <c r="F61" s="124"/>
      <c r="G61" s="124"/>
      <c r="H61" s="124"/>
      <c r="I61" s="122"/>
      <c r="J61" s="122"/>
      <c r="K61" s="136"/>
      <c r="M61" s="318" t="s">
        <v>152</v>
      </c>
      <c r="N61" s="312">
        <v>33369.666666666664</v>
      </c>
      <c r="O61" s="220">
        <v>26.15</v>
      </c>
      <c r="P61" s="180"/>
      <c r="R61" s="196"/>
    </row>
    <row r="62" spans="1:30" s="130" customFormat="1" ht="12.75" x14ac:dyDescent="0.2">
      <c r="A62" s="196"/>
      <c r="C62" s="252" t="s">
        <v>101</v>
      </c>
      <c r="D62" s="122"/>
      <c r="E62" s="122"/>
      <c r="F62" s="122"/>
      <c r="G62" s="122"/>
      <c r="H62" s="122"/>
      <c r="I62" s="228"/>
      <c r="J62" s="228" t="str">
        <f>IF(J60&gt;J58, "TARIEVENVOORSTEL VOLDOET NIET", "TARIEVENVOORSTEL VOLDOET")</f>
        <v>TARIEVENVOORSTEL VOLDOET</v>
      </c>
      <c r="K62" s="136"/>
      <c r="M62" s="319" t="s">
        <v>153</v>
      </c>
      <c r="N62" s="313">
        <v>14224.333333333334</v>
      </c>
      <c r="O62" s="221">
        <v>34.200000000000003</v>
      </c>
      <c r="P62" s="183"/>
      <c r="R62" s="196"/>
    </row>
    <row r="63" spans="1:30" s="130" customFormat="1" ht="12.75" x14ac:dyDescent="0.2">
      <c r="A63" s="196"/>
      <c r="C63" s="253"/>
      <c r="D63" s="240"/>
      <c r="E63" s="240"/>
      <c r="F63" s="240"/>
      <c r="G63" s="240"/>
      <c r="H63" s="240"/>
      <c r="I63" s="240"/>
      <c r="J63" s="240"/>
      <c r="K63" s="241"/>
      <c r="M63" s="319" t="s">
        <v>154</v>
      </c>
      <c r="N63" s="313">
        <v>15950</v>
      </c>
      <c r="O63" s="221">
        <v>35.5</v>
      </c>
      <c r="P63" s="183"/>
      <c r="R63" s="196"/>
    </row>
    <row r="64" spans="1:30" s="130" customFormat="1" ht="12.75" x14ac:dyDescent="0.2">
      <c r="A64" s="196"/>
      <c r="C64" s="122"/>
      <c r="D64" s="122"/>
      <c r="E64" s="132"/>
      <c r="F64" s="132"/>
      <c r="G64" s="122"/>
      <c r="H64" s="10"/>
      <c r="I64" s="205"/>
      <c r="J64" s="129"/>
      <c r="K64" s="129"/>
      <c r="M64" s="319" t="s">
        <v>155</v>
      </c>
      <c r="N64" s="313">
        <v>32691.205181061392</v>
      </c>
      <c r="O64" s="221">
        <v>46.8</v>
      </c>
      <c r="P64" s="183"/>
      <c r="R64" s="196"/>
    </row>
    <row r="65" spans="1:18" s="130" customFormat="1" ht="12.75" x14ac:dyDescent="0.2">
      <c r="A65" s="196"/>
      <c r="C65" s="231" t="s">
        <v>130</v>
      </c>
      <c r="D65" s="232"/>
      <c r="E65" s="232"/>
      <c r="F65" s="232"/>
      <c r="G65" s="232"/>
      <c r="H65" s="232"/>
      <c r="I65" s="232"/>
      <c r="J65" s="232"/>
      <c r="K65" s="233"/>
      <c r="L65" s="122"/>
      <c r="M65" s="319" t="s">
        <v>156</v>
      </c>
      <c r="N65" s="313">
        <v>40836.143787963469</v>
      </c>
      <c r="O65" s="221">
        <v>55.6</v>
      </c>
      <c r="P65" s="183"/>
      <c r="R65" s="196"/>
    </row>
    <row r="66" spans="1:18" s="130" customFormat="1" ht="12.75" x14ac:dyDescent="0.2">
      <c r="A66" s="196"/>
      <c r="C66" s="242"/>
      <c r="D66" s="43"/>
      <c r="E66" s="43"/>
      <c r="F66" s="43"/>
      <c r="G66" s="43"/>
      <c r="H66" s="43"/>
      <c r="I66" s="43"/>
      <c r="J66" s="122"/>
      <c r="K66" s="136"/>
      <c r="L66" s="122"/>
      <c r="M66" s="319" t="s">
        <v>157</v>
      </c>
      <c r="N66" s="313">
        <v>5945.6453743803868</v>
      </c>
      <c r="O66" s="221">
        <v>120.8</v>
      </c>
      <c r="P66" s="183"/>
      <c r="R66" s="196"/>
    </row>
    <row r="67" spans="1:18" s="130" customFormat="1" ht="12.75" x14ac:dyDescent="0.2">
      <c r="A67" s="196"/>
      <c r="C67" s="237" t="s">
        <v>34</v>
      </c>
      <c r="D67" s="42"/>
      <c r="E67" s="42"/>
      <c r="F67" s="42"/>
      <c r="G67" s="42"/>
      <c r="H67" s="42"/>
      <c r="J67" s="323">
        <v>11897424589</v>
      </c>
      <c r="K67" s="254"/>
      <c r="L67" s="122"/>
      <c r="M67" s="319" t="s">
        <v>158</v>
      </c>
      <c r="N67" s="313">
        <v>1451.9100207757472</v>
      </c>
      <c r="O67" s="221">
        <v>120.8</v>
      </c>
      <c r="P67" s="183"/>
      <c r="R67" s="196"/>
    </row>
    <row r="68" spans="1:18" s="130" customFormat="1" ht="12.75" x14ac:dyDescent="0.2">
      <c r="A68" s="196"/>
      <c r="C68" s="243"/>
      <c r="D68" s="42"/>
      <c r="E68" s="42"/>
      <c r="F68" s="42"/>
      <c r="G68" s="42"/>
      <c r="H68" s="42"/>
      <c r="J68" s="229"/>
      <c r="K68" s="255"/>
      <c r="L68" s="122"/>
      <c r="M68" s="319" t="s">
        <v>163</v>
      </c>
      <c r="N68" s="313">
        <v>2228.9233520926814</v>
      </c>
      <c r="O68" s="221">
        <v>120.8</v>
      </c>
      <c r="P68" s="183"/>
      <c r="R68" s="196"/>
    </row>
    <row r="69" spans="1:18" s="130" customFormat="1" ht="12.75" x14ac:dyDescent="0.2">
      <c r="A69" s="196"/>
      <c r="C69" s="238" t="s">
        <v>35</v>
      </c>
      <c r="D69" s="42"/>
      <c r="E69" s="42"/>
      <c r="F69" s="42"/>
      <c r="G69" s="42"/>
      <c r="H69" s="42"/>
      <c r="J69" s="230">
        <f>SUM(D5:D41,I5:I44,N6:N77)</f>
        <v>11897424586.470825</v>
      </c>
      <c r="K69" s="235"/>
      <c r="L69" s="122"/>
      <c r="M69" s="319" t="s">
        <v>160</v>
      </c>
      <c r="N69" s="313">
        <v>14437.333333333334</v>
      </c>
      <c r="O69" s="221">
        <v>120.8</v>
      </c>
      <c r="P69" s="183"/>
      <c r="R69" s="196"/>
    </row>
    <row r="70" spans="1:18" s="130" customFormat="1" ht="12.75" x14ac:dyDescent="0.2">
      <c r="A70" s="196"/>
      <c r="C70" s="135"/>
      <c r="D70" s="122"/>
      <c r="E70" s="122"/>
      <c r="F70" s="122"/>
      <c r="G70" s="122"/>
      <c r="H70" s="122"/>
      <c r="J70" s="122"/>
      <c r="K70" s="136"/>
      <c r="L70" s="122"/>
      <c r="M70" s="319" t="s">
        <v>161</v>
      </c>
      <c r="N70" s="313">
        <v>14074.666666666666</v>
      </c>
      <c r="O70" s="221">
        <v>202.1</v>
      </c>
      <c r="P70" s="183"/>
      <c r="R70" s="196"/>
    </row>
    <row r="71" spans="1:18" s="130" customFormat="1" ht="12.75" x14ac:dyDescent="0.2">
      <c r="A71" s="196"/>
      <c r="C71" s="237" t="s">
        <v>23</v>
      </c>
      <c r="D71" s="42"/>
      <c r="E71" s="42"/>
      <c r="F71" s="42"/>
      <c r="G71" s="42"/>
      <c r="H71" s="42"/>
      <c r="J71" s="228" t="str">
        <f>IF(J69&gt;J67, "REKENVOLUME VOLDOET NIET", "REKENVOLUME VOLDOET")</f>
        <v>REKENVOLUME VOLDOET</v>
      </c>
      <c r="K71" s="256"/>
      <c r="L71" s="122"/>
      <c r="M71" s="319" t="s">
        <v>162</v>
      </c>
      <c r="N71" s="313">
        <v>10918.5</v>
      </c>
      <c r="O71" s="221">
        <v>19.850000000000001</v>
      </c>
      <c r="P71" s="183"/>
      <c r="R71" s="196"/>
    </row>
    <row r="72" spans="1:18" s="130" customFormat="1" ht="12.75" x14ac:dyDescent="0.2">
      <c r="A72" s="196"/>
      <c r="C72" s="244"/>
      <c r="D72" s="245"/>
      <c r="E72" s="245"/>
      <c r="F72" s="245"/>
      <c r="G72" s="245"/>
      <c r="H72" s="245"/>
      <c r="I72" s="245"/>
      <c r="J72" s="240"/>
      <c r="K72" s="241"/>
      <c r="L72" s="122"/>
      <c r="M72" s="319"/>
      <c r="N72" s="313"/>
      <c r="O72" s="221"/>
      <c r="P72" s="183"/>
      <c r="R72" s="196"/>
    </row>
    <row r="73" spans="1:18" s="130" customFormat="1" ht="12.75" x14ac:dyDescent="0.2">
      <c r="A73" s="196"/>
      <c r="E73" s="137"/>
      <c r="F73" s="137"/>
      <c r="K73" s="261"/>
      <c r="M73" s="319"/>
      <c r="N73" s="313"/>
      <c r="O73" s="221"/>
      <c r="P73" s="183"/>
      <c r="R73" s="196"/>
    </row>
    <row r="74" spans="1:18" s="130" customFormat="1" ht="12.75" x14ac:dyDescent="0.2">
      <c r="A74" s="196"/>
      <c r="C74" s="231" t="s">
        <v>91</v>
      </c>
      <c r="D74" s="232"/>
      <c r="E74" s="232"/>
      <c r="F74" s="232"/>
      <c r="G74" s="232"/>
      <c r="H74" s="232"/>
      <c r="I74" s="232"/>
      <c r="J74" s="232"/>
      <c r="K74" s="260"/>
      <c r="M74" s="319"/>
      <c r="N74" s="313"/>
      <c r="O74" s="221"/>
      <c r="P74" s="183"/>
      <c r="R74" s="196"/>
    </row>
    <row r="75" spans="1:18" s="130" customFormat="1" ht="12.75" x14ac:dyDescent="0.2">
      <c r="A75" s="196"/>
      <c r="C75" s="135"/>
      <c r="D75" s="122"/>
      <c r="E75" s="122"/>
      <c r="F75" s="122"/>
      <c r="G75" s="122"/>
      <c r="H75" s="122"/>
      <c r="I75" s="122"/>
      <c r="J75" s="122"/>
      <c r="K75" s="136"/>
      <c r="M75" s="319"/>
      <c r="N75" s="313"/>
      <c r="O75" s="221"/>
      <c r="P75" s="183"/>
      <c r="R75" s="196"/>
    </row>
    <row r="76" spans="1:18" s="36" customFormat="1" ht="12.75" x14ac:dyDescent="0.2">
      <c r="A76" s="192"/>
      <c r="C76" s="234" t="s">
        <v>150</v>
      </c>
      <c r="D76" s="93"/>
      <c r="E76" s="125"/>
      <c r="F76" s="126"/>
      <c r="G76" s="125"/>
      <c r="H76" s="126"/>
      <c r="I76" s="122" t="s">
        <v>102</v>
      </c>
      <c r="J76" s="323">
        <v>1048306195.5958503</v>
      </c>
      <c r="K76" s="254"/>
      <c r="M76" s="319"/>
      <c r="N76" s="313"/>
      <c r="O76" s="221"/>
      <c r="P76" s="183"/>
      <c r="R76" s="192"/>
    </row>
    <row r="77" spans="1:18" s="36" customFormat="1" ht="13.5" customHeight="1" x14ac:dyDescent="0.2">
      <c r="A77" s="192"/>
      <c r="C77" s="234" t="s">
        <v>104</v>
      </c>
      <c r="D77" s="92"/>
      <c r="E77" s="125"/>
      <c r="F77" s="125"/>
      <c r="G77" s="125"/>
      <c r="H77" s="125"/>
      <c r="I77" s="122" t="s">
        <v>102</v>
      </c>
      <c r="J77" s="323">
        <v>63622426.096230507</v>
      </c>
      <c r="K77" s="255"/>
      <c r="L77" s="38"/>
      <c r="M77" s="320"/>
      <c r="N77" s="321"/>
      <c r="O77" s="222"/>
      <c r="P77" s="186"/>
      <c r="R77" s="192"/>
    </row>
    <row r="78" spans="1:18" s="36" customFormat="1" ht="13.5" customHeight="1" x14ac:dyDescent="0.2">
      <c r="A78" s="192"/>
      <c r="C78" s="234" t="s">
        <v>105</v>
      </c>
      <c r="D78" s="93"/>
      <c r="E78" s="125"/>
      <c r="F78" s="125"/>
      <c r="G78" s="125"/>
      <c r="H78" s="125"/>
      <c r="I78" s="122" t="s">
        <v>102</v>
      </c>
      <c r="J78" s="324">
        <f>J76-J77</f>
        <v>984683769.49961984</v>
      </c>
      <c r="K78" s="235"/>
      <c r="L78" s="38"/>
      <c r="M78" s="217"/>
      <c r="N78" s="218"/>
      <c r="O78" s="219"/>
      <c r="P78" s="217"/>
      <c r="R78" s="192"/>
    </row>
    <row r="79" spans="1:18" s="36" customFormat="1" ht="13.5" customHeight="1" x14ac:dyDescent="0.2">
      <c r="A79" s="192"/>
      <c r="C79" s="135"/>
      <c r="D79" s="122"/>
      <c r="E79" s="122"/>
      <c r="F79" s="122"/>
      <c r="G79" s="122"/>
      <c r="H79" s="122"/>
      <c r="I79" s="122"/>
      <c r="J79" s="257"/>
      <c r="K79" s="136"/>
      <c r="L79" s="38"/>
      <c r="M79" s="217"/>
      <c r="N79" s="218"/>
      <c r="O79" s="219"/>
      <c r="P79" s="217"/>
      <c r="R79" s="192"/>
    </row>
    <row r="80" spans="1:18" s="122" customFormat="1" ht="13.5" customHeight="1" x14ac:dyDescent="0.2">
      <c r="A80" s="196"/>
      <c r="C80" s="234" t="s">
        <v>121</v>
      </c>
      <c r="D80" s="93"/>
      <c r="E80" s="125"/>
      <c r="F80" s="126"/>
      <c r="G80" s="125"/>
      <c r="H80" s="126"/>
      <c r="I80" s="122" t="s">
        <v>119</v>
      </c>
      <c r="J80" s="230">
        <f>J58</f>
        <v>997421927.99015522</v>
      </c>
      <c r="K80" s="256"/>
      <c r="Q80" s="39"/>
      <c r="R80" s="196"/>
    </row>
    <row r="81" spans="1:18" s="122" customFormat="1" ht="13.5" customHeight="1" x14ac:dyDescent="0.2">
      <c r="A81" s="196"/>
      <c r="C81" s="234" t="s">
        <v>104</v>
      </c>
      <c r="D81" s="92"/>
      <c r="E81" s="125"/>
      <c r="F81" s="126"/>
      <c r="G81" s="125"/>
      <c r="H81" s="126"/>
      <c r="I81" s="122" t="s">
        <v>119</v>
      </c>
      <c r="J81" s="323">
        <v>63622426.096230507</v>
      </c>
      <c r="K81" s="136"/>
      <c r="R81" s="196"/>
    </row>
    <row r="82" spans="1:18" s="122" customFormat="1" ht="13.5" customHeight="1" x14ac:dyDescent="0.2">
      <c r="A82" s="196"/>
      <c r="C82" s="234" t="s">
        <v>122</v>
      </c>
      <c r="D82" s="93"/>
      <c r="E82" s="125"/>
      <c r="F82" s="125"/>
      <c r="G82" s="125"/>
      <c r="H82" s="125"/>
      <c r="I82" s="122" t="s">
        <v>119</v>
      </c>
      <c r="J82" s="230">
        <f xml:space="preserve"> J80 - J81</f>
        <v>933799501.89392471</v>
      </c>
      <c r="K82" s="136"/>
      <c r="R82" s="196"/>
    </row>
    <row r="83" spans="1:18" s="122" customFormat="1" ht="13.5" customHeight="1" x14ac:dyDescent="0.2">
      <c r="A83" s="196"/>
      <c r="C83" s="237"/>
      <c r="D83" s="93"/>
      <c r="E83" s="125"/>
      <c r="F83" s="126"/>
      <c r="G83" s="125"/>
      <c r="H83" s="126"/>
      <c r="J83" s="258"/>
      <c r="K83" s="136"/>
      <c r="R83" s="196"/>
    </row>
    <row r="84" spans="1:18" s="122" customFormat="1" ht="13.5" customHeight="1" x14ac:dyDescent="0.2">
      <c r="A84" s="196"/>
      <c r="C84" s="238" t="s">
        <v>92</v>
      </c>
      <c r="D84" s="93"/>
      <c r="E84" s="125"/>
      <c r="F84" s="125"/>
      <c r="G84" s="125"/>
      <c r="H84" s="125"/>
      <c r="I84" s="122" t="s">
        <v>82</v>
      </c>
      <c r="J84" s="259">
        <f>(( J81 / J77) - 1)*100%</f>
        <v>0</v>
      </c>
      <c r="K84" s="136"/>
      <c r="R84" s="196"/>
    </row>
    <row r="85" spans="1:18" s="122" customFormat="1" ht="13.5" customHeight="1" x14ac:dyDescent="0.2">
      <c r="A85" s="196"/>
      <c r="C85" s="238" t="s">
        <v>93</v>
      </c>
      <c r="D85" s="93"/>
      <c r="E85" s="125"/>
      <c r="F85" s="125"/>
      <c r="G85" s="125"/>
      <c r="H85" s="125"/>
      <c r="I85" s="122" t="s">
        <v>82</v>
      </c>
      <c r="J85" s="259">
        <f>(( J82 / J78) - 1)*100%</f>
        <v>-5.1675745230930992E-2</v>
      </c>
      <c r="K85" s="136"/>
      <c r="R85" s="196"/>
    </row>
    <row r="86" spans="1:18" s="122" customFormat="1" ht="13.5" customHeight="1" x14ac:dyDescent="0.2">
      <c r="A86" s="196"/>
      <c r="C86" s="239"/>
      <c r="D86" s="240"/>
      <c r="E86" s="240"/>
      <c r="F86" s="240"/>
      <c r="G86" s="240"/>
      <c r="H86" s="240"/>
      <c r="I86" s="240"/>
      <c r="J86" s="240"/>
      <c r="K86" s="241"/>
      <c r="R86" s="196"/>
    </row>
    <row r="87" spans="1:18" s="122" customFormat="1" ht="13.5" customHeight="1" x14ac:dyDescent="0.2">
      <c r="A87" s="196"/>
      <c r="C87" s="40"/>
      <c r="D87" s="40"/>
      <c r="E87" s="124"/>
      <c r="F87" s="121"/>
      <c r="G87" s="124"/>
      <c r="H87" s="120"/>
      <c r="R87" s="196"/>
    </row>
    <row r="88" spans="1:18" ht="30" x14ac:dyDescent="0.4">
      <c r="A88" s="192"/>
      <c r="B88" s="192"/>
      <c r="C88" s="194"/>
      <c r="D88" s="194"/>
      <c r="E88" s="193"/>
      <c r="F88" s="194"/>
      <c r="G88" s="194"/>
      <c r="H88" s="194"/>
      <c r="I88" s="194"/>
      <c r="J88" s="194"/>
      <c r="K88" s="194"/>
      <c r="L88" s="194"/>
      <c r="M88" s="194"/>
      <c r="N88" s="192"/>
      <c r="O88" s="195"/>
      <c r="P88" s="195"/>
      <c r="Q88" s="192"/>
      <c r="R88" s="192"/>
    </row>
    <row r="89" spans="1:18" x14ac:dyDescent="0.2">
      <c r="A89" s="36"/>
      <c r="J89" s="45"/>
      <c r="R89" s="36"/>
    </row>
    <row r="90" spans="1:18" x14ac:dyDescent="0.2">
      <c r="A90" s="36"/>
      <c r="R90" s="36"/>
    </row>
    <row r="91" spans="1:18" x14ac:dyDescent="0.2">
      <c r="R91" s="36"/>
    </row>
  </sheetData>
  <phoneticPr fontId="5" type="noConversion"/>
  <conditionalFormatting sqref="J83:J85 J71">
    <cfRule type="cellIs" dxfId="2" priority="3" stopIfTrue="1" operator="equal">
      <formula>"NORMVOLUME VOLDOET NIET"</formula>
    </cfRule>
  </conditionalFormatting>
  <conditionalFormatting sqref="K71">
    <cfRule type="cellIs" dxfId="1" priority="2" stopIfTrue="1" operator="equal">
      <formula>"NORMVOLUME VOLDOET NIET"</formula>
    </cfRule>
  </conditionalFormatting>
  <conditionalFormatting sqref="K80">
    <cfRule type="cellIs" dxfId="0" priority="1" stopIfTrue="1" operator="equal">
      <formula>"NORMVOLUME VOLDOET NIET"</formula>
    </cfRule>
  </conditionalFormatting>
  <pageMargins left="0.78740157480314965" right="0.78740157480314965" top="0.98425196850393704" bottom="0.98425196850393704" header="0.51181102362204722" footer="0.51181102362204722"/>
  <pageSetup paperSize="9" scale="38" orientation="landscape" r:id="rId1"/>
  <headerFooter alignWithMargins="0">
    <oddFooter>&amp;L&amp;"ScalaSans,Standaard"&amp;14Energiekamer NMa&amp;C&amp;"Times New Roman,Standaard"&amp;12- &amp;P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M28"/>
  <sheetViews>
    <sheetView showGridLines="0" workbookViewId="0">
      <selection activeCell="D1" sqref="D1"/>
    </sheetView>
  </sheetViews>
  <sheetFormatPr defaultRowHeight="12.75" x14ac:dyDescent="0.2"/>
  <cols>
    <col min="1" max="2" width="9.140625" style="9"/>
    <col min="3" max="3" width="7" style="9" customWidth="1"/>
    <col min="4" max="5" width="9.140625" style="9"/>
    <col min="6" max="6" width="13.85546875" style="9" customWidth="1"/>
    <col min="7" max="7" width="9.140625" style="9"/>
    <col min="8" max="8" width="19.28515625" style="9" customWidth="1"/>
    <col min="9" max="16384" width="9.140625" style="9"/>
  </cols>
  <sheetData>
    <row r="1" spans="1:13" ht="30" x14ac:dyDescent="0.35">
      <c r="A1" s="192"/>
      <c r="B1" s="193"/>
      <c r="C1" s="193" t="s">
        <v>50</v>
      </c>
      <c r="D1" s="193"/>
      <c r="E1" s="304"/>
      <c r="F1" s="304"/>
      <c r="G1" s="304"/>
      <c r="H1" s="304"/>
      <c r="I1" s="304"/>
      <c r="J1" s="304"/>
      <c r="K1" s="304"/>
      <c r="L1" s="304"/>
      <c r="M1" s="304"/>
    </row>
    <row r="2" spans="1:13" ht="20.25" x14ac:dyDescent="0.3">
      <c r="A2" s="192"/>
      <c r="B2" s="41"/>
      <c r="C2" s="51"/>
      <c r="D2" s="51"/>
      <c r="E2" s="51"/>
      <c r="F2" s="51"/>
      <c r="G2" s="51"/>
      <c r="H2" s="52"/>
      <c r="I2" s="52"/>
      <c r="M2" s="192"/>
    </row>
    <row r="3" spans="1:13" x14ac:dyDescent="0.2">
      <c r="A3" s="197"/>
      <c r="B3" s="53"/>
      <c r="C3" s="308" t="s">
        <v>51</v>
      </c>
      <c r="D3" s="308"/>
      <c r="E3" s="308"/>
      <c r="F3" s="308"/>
      <c r="G3" s="308"/>
      <c r="H3" s="308" t="s">
        <v>52</v>
      </c>
      <c r="I3" s="308"/>
      <c r="J3" s="308"/>
      <c r="K3" s="308"/>
      <c r="M3" s="197"/>
    </row>
    <row r="4" spans="1:13" x14ac:dyDescent="0.2">
      <c r="A4" s="197"/>
      <c r="B4" s="54"/>
      <c r="C4" s="309"/>
      <c r="D4" s="309"/>
      <c r="E4" s="309"/>
      <c r="F4" s="310"/>
      <c r="G4" s="310"/>
      <c r="H4" s="309"/>
      <c r="I4" s="52"/>
      <c r="J4" s="52"/>
      <c r="K4" s="52"/>
      <c r="M4" s="197"/>
    </row>
    <row r="5" spans="1:13" x14ac:dyDescent="0.2">
      <c r="A5" s="197"/>
      <c r="B5" s="41"/>
      <c r="C5" s="156" t="s">
        <v>11</v>
      </c>
      <c r="D5" s="157"/>
      <c r="E5" s="153"/>
      <c r="F5" s="155"/>
      <c r="G5" s="155"/>
      <c r="H5" s="393" t="s">
        <v>170</v>
      </c>
      <c r="I5" s="66"/>
      <c r="J5" s="66"/>
      <c r="K5" s="158"/>
      <c r="M5" s="197"/>
    </row>
    <row r="6" spans="1:13" x14ac:dyDescent="0.2">
      <c r="A6" s="197"/>
      <c r="B6" s="41"/>
      <c r="C6" s="159" t="s">
        <v>12</v>
      </c>
      <c r="D6" s="49"/>
      <c r="E6" s="58"/>
      <c r="F6" s="56"/>
      <c r="G6" s="56"/>
      <c r="H6" s="394" t="s">
        <v>170</v>
      </c>
      <c r="I6" s="57"/>
      <c r="J6" s="57"/>
      <c r="K6" s="160"/>
      <c r="M6" s="197"/>
    </row>
    <row r="7" spans="1:13" x14ac:dyDescent="0.2">
      <c r="A7" s="197"/>
      <c r="B7" s="41"/>
      <c r="C7" s="159" t="s">
        <v>13</v>
      </c>
      <c r="D7" s="49"/>
      <c r="E7" s="58"/>
      <c r="F7" s="56"/>
      <c r="G7" s="56"/>
      <c r="H7" s="394" t="s">
        <v>171</v>
      </c>
      <c r="I7" s="57"/>
      <c r="J7" s="57"/>
      <c r="K7" s="160"/>
      <c r="M7" s="197"/>
    </row>
    <row r="8" spans="1:13" x14ac:dyDescent="0.2">
      <c r="A8" s="197"/>
      <c r="B8" s="41"/>
      <c r="C8" s="159" t="s">
        <v>14</v>
      </c>
      <c r="D8" s="49"/>
      <c r="E8" s="58"/>
      <c r="F8" s="56"/>
      <c r="G8" s="56"/>
      <c r="H8" s="394" t="s">
        <v>171</v>
      </c>
      <c r="I8" s="57"/>
      <c r="J8" s="57"/>
      <c r="K8" s="160"/>
      <c r="M8" s="197"/>
    </row>
    <row r="9" spans="1:13" x14ac:dyDescent="0.2">
      <c r="A9" s="197"/>
      <c r="B9" s="41"/>
      <c r="C9" s="159" t="s">
        <v>15</v>
      </c>
      <c r="D9" s="49"/>
      <c r="E9" s="58"/>
      <c r="F9" s="56"/>
      <c r="G9" s="56"/>
      <c r="H9" s="394" t="s">
        <v>172</v>
      </c>
      <c r="I9" s="57"/>
      <c r="J9" s="57"/>
      <c r="K9" s="160"/>
      <c r="M9" s="197"/>
    </row>
    <row r="10" spans="1:13" x14ac:dyDescent="0.2">
      <c r="A10" s="197"/>
      <c r="B10" s="41"/>
      <c r="C10" s="161" t="s">
        <v>16</v>
      </c>
      <c r="D10" s="59"/>
      <c r="E10" s="60"/>
      <c r="F10" s="61"/>
      <c r="G10" s="61"/>
      <c r="H10" s="395" t="s">
        <v>172</v>
      </c>
      <c r="I10" s="62"/>
      <c r="J10" s="62"/>
      <c r="K10" s="162"/>
      <c r="M10" s="197"/>
    </row>
    <row r="11" spans="1:13" x14ac:dyDescent="0.2">
      <c r="A11" s="197"/>
      <c r="B11" s="41"/>
      <c r="C11" s="65"/>
      <c r="D11" s="153"/>
      <c r="E11" s="154"/>
      <c r="F11" s="155"/>
      <c r="G11" s="155"/>
      <c r="H11" s="336"/>
      <c r="I11" s="1"/>
      <c r="J11" s="1"/>
      <c r="K11" s="1"/>
      <c r="M11" s="197"/>
    </row>
    <row r="12" spans="1:13" x14ac:dyDescent="0.2">
      <c r="A12" s="197"/>
      <c r="B12" s="41"/>
      <c r="C12" s="156"/>
      <c r="D12" s="153"/>
      <c r="E12" s="154"/>
      <c r="F12" s="155"/>
      <c r="G12" s="155"/>
      <c r="H12" s="337"/>
      <c r="I12" s="155"/>
      <c r="J12" s="155"/>
      <c r="K12" s="163"/>
      <c r="M12" s="197"/>
    </row>
    <row r="13" spans="1:13" x14ac:dyDescent="0.2">
      <c r="A13" s="197"/>
      <c r="B13" s="52"/>
      <c r="C13" s="159" t="s">
        <v>86</v>
      </c>
      <c r="D13" s="52"/>
      <c r="E13" s="52"/>
      <c r="F13" s="52"/>
      <c r="G13" s="52"/>
      <c r="H13" s="394" t="s">
        <v>173</v>
      </c>
      <c r="I13" s="57"/>
      <c r="J13" s="57"/>
      <c r="K13" s="160"/>
      <c r="M13" s="197"/>
    </row>
    <row r="14" spans="1:13" x14ac:dyDescent="0.2">
      <c r="A14" s="197"/>
      <c r="B14" s="52"/>
      <c r="C14" s="161" t="s">
        <v>17</v>
      </c>
      <c r="D14" s="64"/>
      <c r="E14" s="64"/>
      <c r="F14" s="64"/>
      <c r="G14" s="64"/>
      <c r="H14" s="395" t="s">
        <v>174</v>
      </c>
      <c r="I14" s="62"/>
      <c r="J14" s="62"/>
      <c r="K14" s="162"/>
      <c r="M14" s="197"/>
    </row>
    <row r="15" spans="1:13" x14ac:dyDescent="0.2">
      <c r="A15" s="197"/>
      <c r="B15" s="52"/>
      <c r="C15" s="1"/>
      <c r="D15" s="1"/>
      <c r="E15" s="1"/>
      <c r="F15" s="1"/>
      <c r="G15" s="1"/>
      <c r="H15" s="338"/>
      <c r="I15" s="1"/>
      <c r="J15" s="1"/>
      <c r="K15" s="1"/>
      <c r="M15" s="197"/>
    </row>
    <row r="16" spans="1:13" x14ac:dyDescent="0.2">
      <c r="A16" s="197"/>
      <c r="B16" s="52"/>
      <c r="C16" s="164" t="s">
        <v>18</v>
      </c>
      <c r="D16" s="63"/>
      <c r="E16" s="63"/>
      <c r="F16" s="63"/>
      <c r="G16" s="63"/>
      <c r="H16" s="396" t="s">
        <v>175</v>
      </c>
      <c r="I16" s="165"/>
      <c r="J16" s="165"/>
      <c r="K16" s="166"/>
      <c r="M16" s="197"/>
    </row>
    <row r="17" spans="1:13" x14ac:dyDescent="0.2">
      <c r="A17" s="197"/>
      <c r="B17" s="52"/>
      <c r="C17" s="1"/>
      <c r="D17" s="1"/>
      <c r="E17" s="1"/>
      <c r="F17" s="1"/>
      <c r="G17" s="1"/>
      <c r="H17" s="1"/>
      <c r="I17" s="1"/>
      <c r="J17" s="1"/>
      <c r="K17" s="1"/>
      <c r="M17" s="197"/>
    </row>
    <row r="18" spans="1:13" x14ac:dyDescent="0.2">
      <c r="A18" s="197"/>
      <c r="B18" s="53"/>
      <c r="C18" s="231" t="s">
        <v>68</v>
      </c>
      <c r="D18" s="232"/>
      <c r="E18" s="232"/>
      <c r="F18" s="232"/>
      <c r="G18" s="232"/>
      <c r="H18" s="232"/>
      <c r="I18" s="232"/>
      <c r="J18" s="232"/>
      <c r="K18" s="233"/>
      <c r="M18" s="197"/>
    </row>
    <row r="19" spans="1:13" x14ac:dyDescent="0.2">
      <c r="A19" s="197"/>
      <c r="B19" s="52"/>
      <c r="C19" s="167" t="s">
        <v>64</v>
      </c>
      <c r="D19" s="52"/>
      <c r="E19" s="52"/>
      <c r="F19" s="52"/>
      <c r="G19" s="52"/>
      <c r="H19" s="55"/>
      <c r="I19" s="52"/>
      <c r="J19" s="52"/>
      <c r="K19" s="168"/>
      <c r="M19" s="197"/>
    </row>
    <row r="20" spans="1:13" x14ac:dyDescent="0.2">
      <c r="A20" s="197"/>
      <c r="B20" s="52"/>
      <c r="C20" s="167" t="s">
        <v>63</v>
      </c>
      <c r="D20" s="52"/>
      <c r="E20" s="52"/>
      <c r="F20" s="52"/>
      <c r="G20" s="52"/>
      <c r="H20" s="55"/>
      <c r="I20" s="52"/>
      <c r="J20" s="52"/>
      <c r="K20" s="168"/>
      <c r="M20" s="197"/>
    </row>
    <row r="21" spans="1:13" x14ac:dyDescent="0.2">
      <c r="A21" s="197"/>
      <c r="B21" s="52"/>
      <c r="C21" s="167" t="s">
        <v>62</v>
      </c>
      <c r="D21" s="52"/>
      <c r="E21" s="52"/>
      <c r="F21" s="52"/>
      <c r="G21" s="52"/>
      <c r="H21" s="55"/>
      <c r="I21" s="52"/>
      <c r="J21" s="52"/>
      <c r="K21" s="168"/>
      <c r="M21" s="197"/>
    </row>
    <row r="22" spans="1:13" x14ac:dyDescent="0.2">
      <c r="A22" s="197"/>
      <c r="B22" s="52"/>
      <c r="C22" s="167" t="s">
        <v>61</v>
      </c>
      <c r="D22" s="52"/>
      <c r="E22" s="52"/>
      <c r="F22" s="52"/>
      <c r="G22" s="52"/>
      <c r="H22" s="55"/>
      <c r="I22" s="52"/>
      <c r="J22" s="52"/>
      <c r="K22" s="168"/>
      <c r="M22" s="197"/>
    </row>
    <row r="23" spans="1:13" x14ac:dyDescent="0.2">
      <c r="A23" s="197"/>
      <c r="B23" s="52"/>
      <c r="C23" s="167" t="s">
        <v>80</v>
      </c>
      <c r="D23" s="52"/>
      <c r="E23" s="52"/>
      <c r="F23" s="52"/>
      <c r="G23" s="52"/>
      <c r="H23" s="55"/>
      <c r="I23" s="52"/>
      <c r="J23" s="52"/>
      <c r="K23" s="168"/>
      <c r="M23" s="197"/>
    </row>
    <row r="24" spans="1:13" x14ac:dyDescent="0.2">
      <c r="A24" s="197"/>
      <c r="C24" s="169" t="s">
        <v>60</v>
      </c>
      <c r="D24" s="64"/>
      <c r="E24" s="64"/>
      <c r="F24" s="64"/>
      <c r="G24" s="64"/>
      <c r="H24" s="67"/>
      <c r="I24" s="64"/>
      <c r="J24" s="64"/>
      <c r="K24" s="170"/>
      <c r="M24" s="192"/>
    </row>
    <row r="25" spans="1:13" x14ac:dyDescent="0.2">
      <c r="A25" s="197"/>
      <c r="C25" s="50" t="s">
        <v>81</v>
      </c>
      <c r="D25" s="52"/>
      <c r="E25" s="52"/>
      <c r="F25" s="52"/>
      <c r="G25" s="52"/>
      <c r="H25" s="52"/>
      <c r="M25" s="197"/>
    </row>
    <row r="26" spans="1:13" x14ac:dyDescent="0.2">
      <c r="A26" s="197"/>
      <c r="C26" s="50"/>
      <c r="D26" s="52"/>
      <c r="E26" s="52"/>
      <c r="F26" s="52"/>
      <c r="G26" s="52"/>
      <c r="H26" s="52"/>
      <c r="M26" s="197"/>
    </row>
    <row r="27" spans="1:13" x14ac:dyDescent="0.2">
      <c r="A27" s="192"/>
      <c r="M27" s="192"/>
    </row>
    <row r="28" spans="1:13" ht="30" x14ac:dyDescent="0.35">
      <c r="A28" s="192"/>
      <c r="B28" s="193"/>
      <c r="C28" s="193"/>
      <c r="D28" s="304"/>
      <c r="E28" s="304"/>
      <c r="F28" s="304"/>
      <c r="G28" s="304"/>
      <c r="H28" s="304"/>
      <c r="I28" s="304"/>
      <c r="J28" s="304"/>
      <c r="K28" s="304"/>
      <c r="L28" s="304"/>
      <c r="M28" s="192"/>
    </row>
  </sheetData>
  <phoneticPr fontId="5" type="noConversion"/>
  <pageMargins left="0.78740157480314965" right="0.78740157480314965" top="0.98425196850393704" bottom="0.98425196850393704" header="0.51181102362204722" footer="0.51181102362204722"/>
  <pageSetup paperSize="9" orientation="landscape" r:id="rId1"/>
  <headerFooter alignWithMargins="0">
    <oddFooter>&amp;L&amp;"ScalaSans,Standaard"&amp;14Energiekamer NMa&amp;C&amp;"Times New Roman,Standaard"&amp;12-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K46"/>
  <sheetViews>
    <sheetView showGridLines="0" showZeros="0" zoomScale="85" workbookViewId="0">
      <selection activeCell="F49" sqref="F49"/>
    </sheetView>
  </sheetViews>
  <sheetFormatPr defaultRowHeight="12.75" x14ac:dyDescent="0.2"/>
  <cols>
    <col min="1" max="2" width="4.42578125" style="68" customWidth="1"/>
    <col min="3" max="3" width="38" style="68" customWidth="1"/>
    <col min="4" max="4" width="6.5703125" style="68" customWidth="1"/>
    <col min="5" max="5" width="16.42578125" style="68" bestFit="1" customWidth="1"/>
    <col min="6" max="10" width="10.7109375" style="68" customWidth="1"/>
    <col min="11" max="16384" width="9.140625" style="68"/>
  </cols>
  <sheetData>
    <row r="1" spans="1:11" ht="30" x14ac:dyDescent="0.2">
      <c r="A1" s="305"/>
      <c r="B1" s="306"/>
      <c r="C1" s="306" t="s">
        <v>72</v>
      </c>
      <c r="D1" s="306"/>
      <c r="E1" s="306"/>
      <c r="F1" s="306"/>
      <c r="G1" s="306"/>
      <c r="H1" s="306"/>
      <c r="I1" s="306"/>
      <c r="J1" s="306"/>
      <c r="K1" s="305"/>
    </row>
    <row r="2" spans="1:11" x14ac:dyDescent="0.2">
      <c r="A2" s="305"/>
      <c r="B2" s="4"/>
      <c r="C2" s="4"/>
      <c r="K2" s="305"/>
    </row>
    <row r="3" spans="1:11" x14ac:dyDescent="0.2">
      <c r="A3" s="305"/>
      <c r="B3" s="4"/>
      <c r="K3" s="305"/>
    </row>
    <row r="4" spans="1:11" x14ac:dyDescent="0.2">
      <c r="A4" s="305"/>
      <c r="B4" s="4"/>
      <c r="C4" s="69" t="s">
        <v>20</v>
      </c>
      <c r="D4" s="70"/>
      <c r="E4" s="46" t="s">
        <v>120</v>
      </c>
      <c r="F4" s="47" t="s">
        <v>73</v>
      </c>
      <c r="G4" s="47" t="s">
        <v>74</v>
      </c>
      <c r="H4" s="47" t="s">
        <v>75</v>
      </c>
      <c r="I4" s="47" t="s">
        <v>76</v>
      </c>
      <c r="J4" s="71"/>
      <c r="K4" s="305"/>
    </row>
    <row r="5" spans="1:11" x14ac:dyDescent="0.2">
      <c r="A5" s="305"/>
      <c r="B5" s="4"/>
      <c r="C5" s="72" t="str">
        <f>Tarievenvoorstel!M37</f>
        <v>t/m 3*25A</v>
      </c>
      <c r="D5" s="73"/>
      <c r="E5" s="369">
        <f>Tarievenvoorstel!O37</f>
        <v>665</v>
      </c>
      <c r="F5" s="371">
        <v>215</v>
      </c>
      <c r="G5" s="371">
        <v>175</v>
      </c>
      <c r="H5" s="371">
        <v>275</v>
      </c>
      <c r="I5" s="87">
        <f t="shared" ref="I5:I21" si="0">(E5-F5-G5-H5)</f>
        <v>0</v>
      </c>
      <c r="J5" s="74"/>
      <c r="K5" s="305"/>
    </row>
    <row r="6" spans="1:11" x14ac:dyDescent="0.2">
      <c r="A6" s="305"/>
      <c r="B6" s="4"/>
      <c r="C6" s="72" t="str">
        <f>Tarievenvoorstel!M38</f>
        <v>&gt;3*25A en t/m 3*50A</v>
      </c>
      <c r="D6" s="75"/>
      <c r="E6" s="370">
        <f>Tarievenvoorstel!O38</f>
        <v>1026</v>
      </c>
      <c r="F6" s="372">
        <v>261</v>
      </c>
      <c r="G6" s="372">
        <v>265</v>
      </c>
      <c r="H6" s="372">
        <v>500</v>
      </c>
      <c r="I6" s="88">
        <f t="shared" si="0"/>
        <v>0</v>
      </c>
      <c r="J6" s="74"/>
      <c r="K6" s="305"/>
    </row>
    <row r="7" spans="1:11" x14ac:dyDescent="0.2">
      <c r="A7" s="305"/>
      <c r="B7" s="4"/>
      <c r="C7" s="72" t="str">
        <f>Tarievenvoorstel!M39</f>
        <v>&gt;3*50A en t/m 3*80A</v>
      </c>
      <c r="D7" s="75"/>
      <c r="E7" s="370">
        <f>Tarievenvoorstel!O39</f>
        <v>1247</v>
      </c>
      <c r="F7" s="372">
        <v>261</v>
      </c>
      <c r="G7" s="372">
        <v>280</v>
      </c>
      <c r="H7" s="372">
        <v>706</v>
      </c>
      <c r="I7" s="88">
        <f t="shared" si="0"/>
        <v>0</v>
      </c>
      <c r="J7" s="74"/>
      <c r="K7" s="305"/>
    </row>
    <row r="8" spans="1:11" x14ac:dyDescent="0.2">
      <c r="A8" s="305"/>
      <c r="B8" s="4"/>
      <c r="C8" s="72" t="str">
        <f>Tarievenvoorstel!M40</f>
        <v>&gt;3*80A en t/m 100 kVA af sec zijde trafo</v>
      </c>
      <c r="D8" s="75"/>
      <c r="E8" s="370">
        <f>Tarievenvoorstel!O40</f>
        <v>4471</v>
      </c>
      <c r="F8" s="372">
        <v>961</v>
      </c>
      <c r="G8" s="372">
        <v>1863</v>
      </c>
      <c r="H8" s="372">
        <v>1647</v>
      </c>
      <c r="I8" s="88">
        <f t="shared" si="0"/>
        <v>0</v>
      </c>
      <c r="J8" s="74"/>
      <c r="K8" s="305"/>
    </row>
    <row r="9" spans="1:11" x14ac:dyDescent="0.2">
      <c r="A9" s="305"/>
      <c r="B9" s="4"/>
      <c r="C9" s="72" t="str">
        <f>Tarievenvoorstel!M41</f>
        <v>&gt;100 kVA en t/m 160 kVA af sec zijde trafo</v>
      </c>
      <c r="D9" s="75"/>
      <c r="E9" s="370">
        <f>Tarievenvoorstel!O41</f>
        <v>5011</v>
      </c>
      <c r="F9" s="372">
        <v>961</v>
      </c>
      <c r="G9" s="372">
        <v>2285</v>
      </c>
      <c r="H9" s="372">
        <v>1765</v>
      </c>
      <c r="I9" s="88">
        <f t="shared" si="0"/>
        <v>0</v>
      </c>
      <c r="J9" s="74"/>
      <c r="K9" s="305"/>
    </row>
    <row r="10" spans="1:11" x14ac:dyDescent="0.2">
      <c r="A10" s="305"/>
      <c r="B10" s="4"/>
      <c r="C10" s="72" t="str">
        <f>Tarievenvoorstel!M42</f>
        <v>&gt;160 kVA en t/m 630 kVA met LS meting</v>
      </c>
      <c r="D10" s="75"/>
      <c r="E10" s="370">
        <f>Tarievenvoorstel!O42</f>
        <v>19750</v>
      </c>
      <c r="F10" s="372">
        <v>4478</v>
      </c>
      <c r="G10" s="372">
        <v>10399</v>
      </c>
      <c r="H10" s="372">
        <v>4873</v>
      </c>
      <c r="I10" s="88">
        <f t="shared" si="0"/>
        <v>0</v>
      </c>
      <c r="J10" s="74"/>
      <c r="K10" s="305"/>
    </row>
    <row r="11" spans="1:11" x14ac:dyDescent="0.2">
      <c r="A11" s="305"/>
      <c r="B11" s="4"/>
      <c r="C11" s="72" t="str">
        <f>Tarievenvoorstel!M43</f>
        <v>&gt;630 kVA en t/m 1000 kVA met LS meting</v>
      </c>
      <c r="D11" s="75"/>
      <c r="E11" s="370">
        <f>Tarievenvoorstel!O43</f>
        <v>35390</v>
      </c>
      <c r="F11" s="372">
        <v>4478</v>
      </c>
      <c r="G11" s="372">
        <v>26040</v>
      </c>
      <c r="H11" s="372">
        <v>4872</v>
      </c>
      <c r="I11" s="88">
        <f t="shared" si="0"/>
        <v>0</v>
      </c>
      <c r="J11" s="74"/>
      <c r="K11" s="305"/>
    </row>
    <row r="12" spans="1:11" x14ac:dyDescent="0.2">
      <c r="A12" s="305"/>
      <c r="B12" s="4"/>
      <c r="C12" s="72" t="str">
        <f>Tarievenvoorstel!M44</f>
        <v xml:space="preserve">&gt;1000 kVA en t/m 2 MVA </v>
      </c>
      <c r="D12" s="75"/>
      <c r="E12" s="370">
        <f>Tarievenvoorstel!O44</f>
        <v>56060</v>
      </c>
      <c r="F12" s="372">
        <v>4725</v>
      </c>
      <c r="G12" s="372">
        <v>46171</v>
      </c>
      <c r="H12" s="372">
        <v>5164</v>
      </c>
      <c r="I12" s="88">
        <f t="shared" si="0"/>
        <v>0</v>
      </c>
      <c r="J12" s="74"/>
      <c r="K12" s="305"/>
    </row>
    <row r="13" spans="1:11" x14ac:dyDescent="0.2">
      <c r="A13" s="305"/>
      <c r="B13" s="4"/>
      <c r="C13" s="72" t="str">
        <f>Tarievenvoorstel!M45</f>
        <v>&gt;2 MVA en t/m 5,0 MVA</v>
      </c>
      <c r="D13" s="75"/>
      <c r="E13" s="370">
        <f>Tarievenvoorstel!O45</f>
        <v>248370</v>
      </c>
      <c r="F13" s="372">
        <v>173600</v>
      </c>
      <c r="G13" s="372">
        <v>69545</v>
      </c>
      <c r="H13" s="372">
        <v>5225</v>
      </c>
      <c r="I13" s="88">
        <f t="shared" si="0"/>
        <v>0</v>
      </c>
      <c r="J13" s="74"/>
      <c r="K13" s="305"/>
    </row>
    <row r="14" spans="1:11" x14ac:dyDescent="0.2">
      <c r="A14" s="305"/>
      <c r="B14" s="4"/>
      <c r="C14" s="72" t="str">
        <f>Tarievenvoorstel!M46</f>
        <v>&gt;5 MVA en t/m 10,0 MVA</v>
      </c>
      <c r="D14" s="75"/>
      <c r="E14" s="370">
        <f>Tarievenvoorstel!O46</f>
        <v>361372</v>
      </c>
      <c r="F14" s="372">
        <v>267190</v>
      </c>
      <c r="G14" s="372">
        <v>86231</v>
      </c>
      <c r="H14" s="372">
        <v>7951</v>
      </c>
      <c r="I14" s="88">
        <f t="shared" si="0"/>
        <v>0</v>
      </c>
      <c r="J14" s="74"/>
      <c r="K14" s="305"/>
    </row>
    <row r="15" spans="1:11" x14ac:dyDescent="0.2">
      <c r="A15" s="305"/>
      <c r="B15" s="4"/>
      <c r="C15" s="72" t="str">
        <f>Tarievenvoorstel!M47</f>
        <v>t/m 1 x 6A op geschakeld net</v>
      </c>
      <c r="D15" s="75"/>
      <c r="E15" s="370">
        <f>Tarievenvoorstel!O47</f>
        <v>399</v>
      </c>
      <c r="F15" s="372">
        <v>134</v>
      </c>
      <c r="G15" s="372">
        <v>79</v>
      </c>
      <c r="H15" s="372">
        <v>186</v>
      </c>
      <c r="I15" s="88">
        <f t="shared" si="0"/>
        <v>0</v>
      </c>
      <c r="J15" s="74"/>
      <c r="K15" s="305"/>
    </row>
    <row r="16" spans="1:11" x14ac:dyDescent="0.2">
      <c r="A16" s="305"/>
      <c r="B16" s="4"/>
      <c r="C16" s="72">
        <f>Tarievenvoorstel!M48</f>
        <v>0</v>
      </c>
      <c r="D16" s="75"/>
      <c r="E16" s="370">
        <f>Tarievenvoorstel!O48</f>
        <v>0</v>
      </c>
      <c r="F16" s="372"/>
      <c r="G16" s="372"/>
      <c r="H16" s="372"/>
      <c r="I16" s="88">
        <f t="shared" si="0"/>
        <v>0</v>
      </c>
      <c r="J16" s="74"/>
      <c r="K16" s="305"/>
    </row>
    <row r="17" spans="1:11" x14ac:dyDescent="0.2">
      <c r="A17" s="305"/>
      <c r="B17" s="4"/>
      <c r="C17" s="72">
        <f>Tarievenvoorstel!M49</f>
        <v>0</v>
      </c>
      <c r="D17" s="75"/>
      <c r="E17" s="370">
        <f>Tarievenvoorstel!O49</f>
        <v>0</v>
      </c>
      <c r="F17" s="372"/>
      <c r="G17" s="372"/>
      <c r="H17" s="372"/>
      <c r="I17" s="88">
        <f t="shared" si="0"/>
        <v>0</v>
      </c>
      <c r="J17" s="74"/>
      <c r="K17" s="305"/>
    </row>
    <row r="18" spans="1:11" x14ac:dyDescent="0.2">
      <c r="A18" s="305"/>
      <c r="B18" s="4"/>
      <c r="C18" s="72">
        <f>Tarievenvoorstel!M50</f>
        <v>0</v>
      </c>
      <c r="D18" s="75"/>
      <c r="E18" s="370">
        <f>Tarievenvoorstel!O50</f>
        <v>0</v>
      </c>
      <c r="F18" s="372"/>
      <c r="G18" s="372"/>
      <c r="H18" s="372"/>
      <c r="I18" s="88">
        <f t="shared" si="0"/>
        <v>0</v>
      </c>
      <c r="J18" s="74"/>
      <c r="K18" s="305"/>
    </row>
    <row r="19" spans="1:11" x14ac:dyDescent="0.2">
      <c r="A19" s="305"/>
      <c r="B19" s="4"/>
      <c r="C19" s="72">
        <f>Tarievenvoorstel!M51</f>
        <v>0</v>
      </c>
      <c r="D19" s="75"/>
      <c r="E19" s="370">
        <f>Tarievenvoorstel!O51</f>
        <v>0</v>
      </c>
      <c r="F19" s="372"/>
      <c r="G19" s="372"/>
      <c r="H19" s="372"/>
      <c r="I19" s="88">
        <f t="shared" si="0"/>
        <v>0</v>
      </c>
      <c r="J19" s="74"/>
      <c r="K19" s="305"/>
    </row>
    <row r="20" spans="1:11" x14ac:dyDescent="0.2">
      <c r="A20" s="305"/>
      <c r="B20" s="4"/>
      <c r="C20" s="72">
        <f>Tarievenvoorstel!M52</f>
        <v>0</v>
      </c>
      <c r="D20" s="75"/>
      <c r="E20" s="370">
        <f>Tarievenvoorstel!O52</f>
        <v>0</v>
      </c>
      <c r="F20" s="372"/>
      <c r="G20" s="372"/>
      <c r="H20" s="372"/>
      <c r="I20" s="88">
        <f t="shared" si="0"/>
        <v>0</v>
      </c>
      <c r="J20" s="74"/>
      <c r="K20" s="305"/>
    </row>
    <row r="21" spans="1:11" x14ac:dyDescent="0.2">
      <c r="A21" s="305"/>
      <c r="B21" s="4"/>
      <c r="C21" s="72">
        <f>Tarievenvoorstel!M53</f>
        <v>0</v>
      </c>
      <c r="D21" s="76"/>
      <c r="E21" s="370">
        <f>Tarievenvoorstel!O53</f>
        <v>0</v>
      </c>
      <c r="F21" s="372"/>
      <c r="G21" s="372"/>
      <c r="H21" s="372"/>
      <c r="I21" s="88">
        <f t="shared" si="0"/>
        <v>0</v>
      </c>
      <c r="J21" s="74"/>
      <c r="K21" s="305"/>
    </row>
    <row r="22" spans="1:11" x14ac:dyDescent="0.2">
      <c r="A22" s="305"/>
      <c r="B22" s="4"/>
      <c r="C22" s="69"/>
      <c r="D22" s="77"/>
      <c r="E22" s="373"/>
      <c r="F22" s="374"/>
      <c r="G22" s="374"/>
      <c r="H22" s="374"/>
      <c r="I22" s="89"/>
      <c r="J22" s="74"/>
      <c r="K22" s="305"/>
    </row>
    <row r="23" spans="1:11" x14ac:dyDescent="0.2">
      <c r="A23" s="305"/>
      <c r="B23" s="4"/>
      <c r="C23" s="79"/>
      <c r="D23" s="80"/>
      <c r="E23" s="375"/>
      <c r="F23" s="375"/>
      <c r="G23" s="376"/>
      <c r="H23" s="376"/>
      <c r="I23" s="90"/>
      <c r="J23" s="81"/>
      <c r="K23" s="305"/>
    </row>
    <row r="24" spans="1:11" x14ac:dyDescent="0.2">
      <c r="A24" s="305"/>
      <c r="B24" s="4"/>
      <c r="C24" s="79"/>
      <c r="D24" s="80"/>
      <c r="E24" s="375"/>
      <c r="F24" s="375"/>
      <c r="G24" s="376"/>
      <c r="H24" s="376"/>
      <c r="I24" s="90"/>
      <c r="J24" s="81"/>
      <c r="K24" s="305"/>
    </row>
    <row r="25" spans="1:11" x14ac:dyDescent="0.2">
      <c r="A25" s="305"/>
      <c r="B25" s="4"/>
      <c r="C25" s="69" t="s">
        <v>21</v>
      </c>
      <c r="D25" s="70"/>
      <c r="E25" s="377" t="s">
        <v>120</v>
      </c>
      <c r="F25" s="378" t="s">
        <v>73</v>
      </c>
      <c r="G25" s="378" t="s">
        <v>74</v>
      </c>
      <c r="H25" s="378" t="s">
        <v>75</v>
      </c>
      <c r="I25" s="91" t="s">
        <v>76</v>
      </c>
      <c r="J25" s="82"/>
      <c r="K25" s="305"/>
    </row>
    <row r="26" spans="1:11" x14ac:dyDescent="0.2">
      <c r="A26" s="305"/>
      <c r="B26" s="4"/>
      <c r="C26" s="72" t="str">
        <f>Tarievenvoorstel!M61</f>
        <v>t/m 3*25A</v>
      </c>
      <c r="D26" s="325"/>
      <c r="E26" s="379">
        <f>Tarievenvoorstel!O61</f>
        <v>26.15</v>
      </c>
      <c r="F26" s="371"/>
      <c r="G26" s="371"/>
      <c r="H26" s="371">
        <v>26.15</v>
      </c>
      <c r="I26" s="87">
        <f t="shared" ref="I26:I42" si="1">(E26-F26-G26-H26)</f>
        <v>0</v>
      </c>
      <c r="J26" s="74"/>
      <c r="K26" s="305"/>
    </row>
    <row r="27" spans="1:11" x14ac:dyDescent="0.2">
      <c r="A27" s="305"/>
      <c r="B27" s="4"/>
      <c r="C27" s="72" t="str">
        <f>Tarievenvoorstel!M62</f>
        <v>&gt;3*25A en t/m 3*50A</v>
      </c>
      <c r="D27" s="326"/>
      <c r="E27" s="380">
        <f>Tarievenvoorstel!O62</f>
        <v>34.200000000000003</v>
      </c>
      <c r="F27" s="372"/>
      <c r="G27" s="372"/>
      <c r="H27" s="372">
        <v>34.200000000000003</v>
      </c>
      <c r="I27" s="88">
        <f t="shared" si="1"/>
        <v>0</v>
      </c>
      <c r="J27" s="74"/>
      <c r="K27" s="305"/>
    </row>
    <row r="28" spans="1:11" x14ac:dyDescent="0.2">
      <c r="A28" s="305"/>
      <c r="B28" s="4"/>
      <c r="C28" s="72" t="str">
        <f>Tarievenvoorstel!M63</f>
        <v>&gt;3*50A en t/m 3*80A</v>
      </c>
      <c r="D28" s="326"/>
      <c r="E28" s="380">
        <f>Tarievenvoorstel!O63</f>
        <v>35.5</v>
      </c>
      <c r="F28" s="372"/>
      <c r="G28" s="372"/>
      <c r="H28" s="372">
        <v>35.5</v>
      </c>
      <c r="I28" s="88">
        <f t="shared" si="1"/>
        <v>0</v>
      </c>
      <c r="J28" s="74"/>
      <c r="K28" s="305"/>
    </row>
    <row r="29" spans="1:11" x14ac:dyDescent="0.2">
      <c r="A29" s="305"/>
      <c r="B29" s="4"/>
      <c r="C29" s="72" t="str">
        <f>Tarievenvoorstel!M64</f>
        <v>&gt;3*80A en t/m 100 kVA af sec zijde trafo</v>
      </c>
      <c r="D29" s="326"/>
      <c r="E29" s="380">
        <f>Tarievenvoorstel!O64</f>
        <v>46.8</v>
      </c>
      <c r="F29" s="372"/>
      <c r="G29" s="372"/>
      <c r="H29" s="372">
        <v>46.8</v>
      </c>
      <c r="I29" s="88">
        <f t="shared" si="1"/>
        <v>0</v>
      </c>
      <c r="J29" s="74"/>
      <c r="K29" s="305"/>
    </row>
    <row r="30" spans="1:11" x14ac:dyDescent="0.2">
      <c r="A30" s="305"/>
      <c r="B30" s="4"/>
      <c r="C30" s="72" t="str">
        <f>Tarievenvoorstel!M65</f>
        <v>&gt;100 kVA en t/m 160 kVA af sec zijde trafo</v>
      </c>
      <c r="D30" s="326"/>
      <c r="E30" s="380">
        <f>Tarievenvoorstel!O65</f>
        <v>55.6</v>
      </c>
      <c r="F30" s="372"/>
      <c r="G30" s="372"/>
      <c r="H30" s="372">
        <v>55.6</v>
      </c>
      <c r="I30" s="88">
        <f t="shared" si="1"/>
        <v>0</v>
      </c>
      <c r="J30" s="74"/>
      <c r="K30" s="305"/>
    </row>
    <row r="31" spans="1:11" x14ac:dyDescent="0.2">
      <c r="A31" s="305"/>
      <c r="B31" s="4"/>
      <c r="C31" s="72" t="str">
        <f>Tarievenvoorstel!M66</f>
        <v>&gt;160 kVA en t/m 630 kVA met LS meting</v>
      </c>
      <c r="D31" s="326"/>
      <c r="E31" s="380">
        <f>Tarievenvoorstel!O66</f>
        <v>120.8</v>
      </c>
      <c r="F31" s="372"/>
      <c r="G31" s="372"/>
      <c r="H31" s="372">
        <v>120.8</v>
      </c>
      <c r="I31" s="88">
        <f t="shared" si="1"/>
        <v>0</v>
      </c>
      <c r="J31" s="74"/>
      <c r="K31" s="305"/>
    </row>
    <row r="32" spans="1:11" x14ac:dyDescent="0.2">
      <c r="A32" s="305"/>
      <c r="B32" s="4"/>
      <c r="C32" s="72" t="str">
        <f>Tarievenvoorstel!M67</f>
        <v>&gt;630 kVA en t/m 1000 kVA met LS meting</v>
      </c>
      <c r="D32" s="326"/>
      <c r="E32" s="380">
        <f>Tarievenvoorstel!O67</f>
        <v>120.8</v>
      </c>
      <c r="F32" s="372"/>
      <c r="G32" s="372"/>
      <c r="H32" s="372">
        <v>120.8</v>
      </c>
      <c r="I32" s="88">
        <f t="shared" si="1"/>
        <v>0</v>
      </c>
      <c r="J32" s="74"/>
      <c r="K32" s="305"/>
    </row>
    <row r="33" spans="1:11" x14ac:dyDescent="0.2">
      <c r="A33" s="305"/>
      <c r="B33" s="4"/>
      <c r="C33" s="72" t="str">
        <f>Tarievenvoorstel!M68</f>
        <v xml:space="preserve">&gt;1000 kVA en t/m 2 MVA </v>
      </c>
      <c r="D33" s="326"/>
      <c r="E33" s="380">
        <f>Tarievenvoorstel!O68</f>
        <v>120.8</v>
      </c>
      <c r="F33" s="372"/>
      <c r="G33" s="372"/>
      <c r="H33" s="372">
        <v>120.8</v>
      </c>
      <c r="I33" s="88">
        <f t="shared" si="1"/>
        <v>0</v>
      </c>
      <c r="J33" s="74"/>
      <c r="K33" s="305"/>
    </row>
    <row r="34" spans="1:11" x14ac:dyDescent="0.2">
      <c r="A34" s="305"/>
      <c r="B34" s="4"/>
      <c r="C34" s="72" t="str">
        <f>Tarievenvoorstel!M69</f>
        <v>&gt;2 MVA en t/m 5,0 MVA</v>
      </c>
      <c r="D34" s="326"/>
      <c r="E34" s="380">
        <f>Tarievenvoorstel!O69</f>
        <v>120.8</v>
      </c>
      <c r="F34" s="372"/>
      <c r="G34" s="372"/>
      <c r="H34" s="372">
        <v>120.8</v>
      </c>
      <c r="I34" s="88">
        <f t="shared" si="1"/>
        <v>0</v>
      </c>
      <c r="J34" s="74"/>
      <c r="K34" s="305"/>
    </row>
    <row r="35" spans="1:11" x14ac:dyDescent="0.2">
      <c r="A35" s="305"/>
      <c r="B35" s="4"/>
      <c r="C35" s="72" t="str">
        <f>Tarievenvoorstel!M70</f>
        <v>&gt;5 MVA en t/m 10,0 MVA</v>
      </c>
      <c r="D35" s="326"/>
      <c r="E35" s="380">
        <f>Tarievenvoorstel!O70</f>
        <v>202.1</v>
      </c>
      <c r="F35" s="372"/>
      <c r="G35" s="372"/>
      <c r="H35" s="372">
        <v>202.1</v>
      </c>
      <c r="I35" s="88">
        <f t="shared" si="1"/>
        <v>0</v>
      </c>
      <c r="J35" s="74"/>
      <c r="K35" s="305"/>
    </row>
    <row r="36" spans="1:11" x14ac:dyDescent="0.2">
      <c r="A36" s="305"/>
      <c r="B36" s="4"/>
      <c r="C36" s="72" t="str">
        <f>Tarievenvoorstel!M71</f>
        <v>t/m 1 x 6A op geschakeld net</v>
      </c>
      <c r="D36" s="326"/>
      <c r="E36" s="380">
        <f>Tarievenvoorstel!O71</f>
        <v>19.850000000000001</v>
      </c>
      <c r="F36" s="372"/>
      <c r="G36" s="372"/>
      <c r="H36" s="372">
        <v>19.850000000000001</v>
      </c>
      <c r="I36" s="88">
        <f t="shared" si="1"/>
        <v>0</v>
      </c>
      <c r="J36" s="74"/>
      <c r="K36" s="305"/>
    </row>
    <row r="37" spans="1:11" x14ac:dyDescent="0.2">
      <c r="A37" s="305"/>
      <c r="B37" s="4"/>
      <c r="C37" s="72">
        <f>Tarievenvoorstel!M72</f>
        <v>0</v>
      </c>
      <c r="D37" s="326"/>
      <c r="E37" s="380">
        <f>Tarievenvoorstel!O72</f>
        <v>0</v>
      </c>
      <c r="F37" s="372"/>
      <c r="G37" s="372"/>
      <c r="H37" s="372"/>
      <c r="I37" s="88">
        <f t="shared" si="1"/>
        <v>0</v>
      </c>
      <c r="J37" s="74"/>
      <c r="K37" s="305"/>
    </row>
    <row r="38" spans="1:11" x14ac:dyDescent="0.2">
      <c r="A38" s="305"/>
      <c r="B38" s="4"/>
      <c r="C38" s="72">
        <f>Tarievenvoorstel!M73</f>
        <v>0</v>
      </c>
      <c r="D38" s="326"/>
      <c r="E38" s="380">
        <f>Tarievenvoorstel!O73</f>
        <v>0</v>
      </c>
      <c r="F38" s="372"/>
      <c r="G38" s="372"/>
      <c r="H38" s="372"/>
      <c r="I38" s="88">
        <f t="shared" si="1"/>
        <v>0</v>
      </c>
      <c r="J38" s="74"/>
      <c r="K38" s="305"/>
    </row>
    <row r="39" spans="1:11" x14ac:dyDescent="0.2">
      <c r="A39" s="305"/>
      <c r="B39" s="4"/>
      <c r="C39" s="72">
        <f>Tarievenvoorstel!M74</f>
        <v>0</v>
      </c>
      <c r="D39" s="326"/>
      <c r="E39" s="380">
        <f>Tarievenvoorstel!O74</f>
        <v>0</v>
      </c>
      <c r="F39" s="372"/>
      <c r="G39" s="372"/>
      <c r="H39" s="372"/>
      <c r="I39" s="88">
        <f t="shared" si="1"/>
        <v>0</v>
      </c>
      <c r="J39" s="74"/>
      <c r="K39" s="305"/>
    </row>
    <row r="40" spans="1:11" x14ac:dyDescent="0.2">
      <c r="A40" s="305"/>
      <c r="B40" s="4"/>
      <c r="C40" s="72">
        <f>Tarievenvoorstel!M75</f>
        <v>0</v>
      </c>
      <c r="D40" s="326"/>
      <c r="E40" s="380">
        <f>Tarievenvoorstel!O75</f>
        <v>0</v>
      </c>
      <c r="F40" s="372"/>
      <c r="G40" s="372"/>
      <c r="H40" s="372"/>
      <c r="I40" s="88">
        <f t="shared" si="1"/>
        <v>0</v>
      </c>
      <c r="J40" s="74"/>
      <c r="K40" s="305"/>
    </row>
    <row r="41" spans="1:11" x14ac:dyDescent="0.2">
      <c r="A41" s="305"/>
      <c r="B41" s="4"/>
      <c r="C41" s="72">
        <f>Tarievenvoorstel!M76</f>
        <v>0</v>
      </c>
      <c r="D41" s="326"/>
      <c r="E41" s="380">
        <f>Tarievenvoorstel!O76</f>
        <v>0</v>
      </c>
      <c r="F41" s="372"/>
      <c r="G41" s="372"/>
      <c r="H41" s="372"/>
      <c r="I41" s="88">
        <f t="shared" si="1"/>
        <v>0</v>
      </c>
      <c r="J41" s="74"/>
      <c r="K41" s="305"/>
    </row>
    <row r="42" spans="1:11" x14ac:dyDescent="0.2">
      <c r="A42" s="305"/>
      <c r="B42" s="4"/>
      <c r="C42" s="72">
        <f>Tarievenvoorstel!M77</f>
        <v>0</v>
      </c>
      <c r="D42" s="327"/>
      <c r="E42" s="381">
        <f>Tarievenvoorstel!O77</f>
        <v>0</v>
      </c>
      <c r="F42" s="372"/>
      <c r="G42" s="372"/>
      <c r="H42" s="372"/>
      <c r="I42" s="88">
        <f t="shared" si="1"/>
        <v>0</v>
      </c>
      <c r="J42" s="74"/>
      <c r="K42" s="305"/>
    </row>
    <row r="43" spans="1:11" x14ac:dyDescent="0.2">
      <c r="A43" s="305"/>
      <c r="B43" s="4"/>
      <c r="C43" s="69"/>
      <c r="D43" s="77"/>
      <c r="E43" s="328"/>
      <c r="F43" s="78"/>
      <c r="G43" s="78"/>
      <c r="H43" s="78"/>
      <c r="I43" s="78"/>
      <c r="J43" s="83"/>
      <c r="K43" s="305"/>
    </row>
    <row r="44" spans="1:11" x14ac:dyDescent="0.2">
      <c r="A44" s="305"/>
      <c r="B44" s="4"/>
      <c r="K44" s="305"/>
    </row>
    <row r="45" spans="1:11" x14ac:dyDescent="0.2">
      <c r="A45" s="305"/>
      <c r="B45" s="4"/>
      <c r="K45" s="305"/>
    </row>
    <row r="46" spans="1:11" x14ac:dyDescent="0.2">
      <c r="A46" s="305"/>
      <c r="B46" s="305"/>
      <c r="C46" s="305"/>
      <c r="D46" s="305"/>
      <c r="E46" s="305"/>
      <c r="F46" s="305"/>
      <c r="G46" s="305"/>
      <c r="H46" s="305"/>
      <c r="I46" s="305"/>
      <c r="J46" s="305"/>
      <c r="K46" s="305"/>
    </row>
  </sheetData>
  <phoneticPr fontId="0" type="noConversion"/>
  <pageMargins left="0.78740157480314965" right="0.78740157480314965" top="0.98425196850393704" bottom="0.98425196850393704" header="0.51181102362204722" footer="0.51181102362204722"/>
  <pageSetup paperSize="9" scale="76" orientation="landscape" r:id="rId1"/>
  <headerFooter alignWithMargins="0">
    <oddFooter>&amp;L&amp;"ScalaSans,Standaard"&amp;14Energiekamer NMa&amp;C&amp;"Times New Roman,Standaard"&amp;12-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H74"/>
  <sheetViews>
    <sheetView showGridLines="0" showZeros="0" zoomScale="70" zoomScaleNormal="40" zoomScaleSheetLayoutView="55" workbookViewId="0">
      <selection activeCell="D25" sqref="D25:D31"/>
    </sheetView>
  </sheetViews>
  <sheetFormatPr defaultRowHeight="12.75" x14ac:dyDescent="0.2"/>
  <cols>
    <col min="1" max="1" width="4.7109375" style="35" customWidth="1"/>
    <col min="2" max="2" width="7.5703125" style="2" customWidth="1"/>
    <col min="3" max="3" width="2.85546875" style="2" customWidth="1"/>
    <col min="4" max="4" width="187.42578125" style="2" customWidth="1"/>
    <col min="5" max="5" width="5.5703125" style="2" customWidth="1"/>
    <col min="6" max="6" width="6.28515625" style="2" customWidth="1"/>
    <col min="7" max="16384" width="9.140625" style="2"/>
  </cols>
  <sheetData>
    <row r="1" spans="1:8" s="10" customFormat="1" ht="30" x14ac:dyDescent="0.4">
      <c r="A1" s="262"/>
      <c r="B1" s="262"/>
      <c r="C1" s="263" t="s">
        <v>7</v>
      </c>
      <c r="D1" s="264"/>
      <c r="E1" s="195">
        <v>0</v>
      </c>
      <c r="F1" s="268"/>
      <c r="G1" s="268"/>
      <c r="H1" s="268"/>
    </row>
    <row r="2" spans="1:8" x14ac:dyDescent="0.2">
      <c r="A2" s="271"/>
      <c r="H2" s="272"/>
    </row>
    <row r="3" spans="1:8" x14ac:dyDescent="0.2">
      <c r="A3" s="271"/>
      <c r="C3" s="2" t="s">
        <v>58</v>
      </c>
      <c r="H3" s="268"/>
    </row>
    <row r="4" spans="1:8" x14ac:dyDescent="0.2">
      <c r="A4" s="271"/>
      <c r="H4" s="272"/>
    </row>
    <row r="5" spans="1:8" x14ac:dyDescent="0.2">
      <c r="A5" s="271"/>
      <c r="D5" s="388"/>
      <c r="H5" s="268"/>
    </row>
    <row r="6" spans="1:8" x14ac:dyDescent="0.2">
      <c r="A6" s="271"/>
      <c r="D6" s="388"/>
      <c r="H6" s="272"/>
    </row>
    <row r="7" spans="1:8" x14ac:dyDescent="0.2">
      <c r="A7" s="271"/>
      <c r="D7" s="388"/>
      <c r="H7" s="279"/>
    </row>
    <row r="8" spans="1:8" x14ac:dyDescent="0.2">
      <c r="A8" s="271"/>
      <c r="D8" s="388"/>
      <c r="H8" s="279"/>
    </row>
    <row r="9" spans="1:8" x14ac:dyDescent="0.2">
      <c r="A9" s="271"/>
      <c r="D9" s="388"/>
      <c r="H9" s="279"/>
    </row>
    <row r="10" spans="1:8" x14ac:dyDescent="0.2">
      <c r="A10" s="271"/>
      <c r="D10" s="388"/>
      <c r="H10" s="279"/>
    </row>
    <row r="11" spans="1:8" x14ac:dyDescent="0.2">
      <c r="A11" s="271"/>
      <c r="D11" s="388"/>
      <c r="H11" s="292"/>
    </row>
    <row r="12" spans="1:8" x14ac:dyDescent="0.2">
      <c r="A12" s="271"/>
      <c r="H12" s="292"/>
    </row>
    <row r="13" spans="1:8" x14ac:dyDescent="0.2">
      <c r="A13" s="271"/>
      <c r="C13" s="2" t="s">
        <v>8</v>
      </c>
      <c r="H13" s="292"/>
    </row>
    <row r="14" spans="1:8" x14ac:dyDescent="0.2">
      <c r="A14" s="271"/>
      <c r="H14" s="292"/>
    </row>
    <row r="15" spans="1:8" x14ac:dyDescent="0.2">
      <c r="A15" s="271"/>
      <c r="D15" s="388"/>
      <c r="H15" s="292"/>
    </row>
    <row r="16" spans="1:8" x14ac:dyDescent="0.2">
      <c r="A16" s="271"/>
      <c r="D16" s="388"/>
      <c r="H16" s="292"/>
    </row>
    <row r="17" spans="1:8" x14ac:dyDescent="0.2">
      <c r="A17" s="271"/>
      <c r="D17" s="388"/>
      <c r="H17" s="292"/>
    </row>
    <row r="18" spans="1:8" x14ac:dyDescent="0.2">
      <c r="A18" s="271"/>
      <c r="D18" s="388"/>
      <c r="H18" s="292"/>
    </row>
    <row r="19" spans="1:8" x14ac:dyDescent="0.2">
      <c r="A19" s="271"/>
      <c r="D19" s="388"/>
      <c r="H19" s="272"/>
    </row>
    <row r="20" spans="1:8" x14ac:dyDescent="0.2">
      <c r="A20" s="271"/>
      <c r="D20" s="388"/>
      <c r="H20" s="272"/>
    </row>
    <row r="21" spans="1:8" x14ac:dyDescent="0.2">
      <c r="A21" s="271"/>
      <c r="D21" s="388"/>
      <c r="H21" s="272"/>
    </row>
    <row r="22" spans="1:8" x14ac:dyDescent="0.2">
      <c r="A22" s="271"/>
      <c r="H22" s="272"/>
    </row>
    <row r="23" spans="1:8" x14ac:dyDescent="0.2">
      <c r="A23" s="271"/>
      <c r="C23" s="2" t="s">
        <v>9</v>
      </c>
      <c r="H23" s="272"/>
    </row>
    <row r="24" spans="1:8" x14ac:dyDescent="0.2">
      <c r="A24" s="271"/>
      <c r="H24" s="272"/>
    </row>
    <row r="25" spans="1:8" x14ac:dyDescent="0.2">
      <c r="A25" s="271"/>
      <c r="D25" s="389" t="s">
        <v>180</v>
      </c>
      <c r="H25" s="272"/>
    </row>
    <row r="26" spans="1:8" x14ac:dyDescent="0.2">
      <c r="A26" s="271"/>
      <c r="D26" s="389"/>
      <c r="H26" s="272"/>
    </row>
    <row r="27" spans="1:8" x14ac:dyDescent="0.2">
      <c r="A27" s="271"/>
      <c r="D27" s="389"/>
      <c r="H27" s="272"/>
    </row>
    <row r="28" spans="1:8" x14ac:dyDescent="0.2">
      <c r="A28" s="271"/>
      <c r="D28" s="389"/>
      <c r="H28" s="272"/>
    </row>
    <row r="29" spans="1:8" x14ac:dyDescent="0.2">
      <c r="A29" s="271"/>
      <c r="D29" s="389"/>
      <c r="H29" s="272"/>
    </row>
    <row r="30" spans="1:8" x14ac:dyDescent="0.2">
      <c r="A30" s="271"/>
      <c r="D30" s="389"/>
      <c r="H30" s="272"/>
    </row>
    <row r="31" spans="1:8" x14ac:dyDescent="0.2">
      <c r="A31" s="271"/>
      <c r="D31" s="389"/>
      <c r="H31" s="272"/>
    </row>
    <row r="32" spans="1:8" x14ac:dyDescent="0.2">
      <c r="A32" s="271"/>
      <c r="H32" s="272"/>
    </row>
    <row r="33" spans="1:8" x14ac:dyDescent="0.2">
      <c r="A33" s="271"/>
      <c r="C33" s="2" t="s">
        <v>69</v>
      </c>
      <c r="H33" s="272"/>
    </row>
    <row r="34" spans="1:8" x14ac:dyDescent="0.2">
      <c r="A34" s="271"/>
      <c r="H34" s="272"/>
    </row>
    <row r="35" spans="1:8" x14ac:dyDescent="0.2">
      <c r="A35" s="271"/>
      <c r="D35" s="388"/>
      <c r="H35" s="272"/>
    </row>
    <row r="36" spans="1:8" x14ac:dyDescent="0.2">
      <c r="A36" s="271"/>
      <c r="D36" s="388"/>
      <c r="H36" s="272"/>
    </row>
    <row r="37" spans="1:8" x14ac:dyDescent="0.2">
      <c r="A37" s="271"/>
      <c r="D37" s="388"/>
      <c r="H37" s="272"/>
    </row>
    <row r="38" spans="1:8" x14ac:dyDescent="0.2">
      <c r="A38" s="271"/>
      <c r="D38" s="388"/>
      <c r="H38" s="272"/>
    </row>
    <row r="39" spans="1:8" x14ac:dyDescent="0.2">
      <c r="A39" s="271"/>
      <c r="D39" s="388"/>
      <c r="H39" s="272"/>
    </row>
    <row r="40" spans="1:8" x14ac:dyDescent="0.2">
      <c r="A40" s="271"/>
      <c r="D40" s="388"/>
      <c r="H40" s="272"/>
    </row>
    <row r="41" spans="1:8" x14ac:dyDescent="0.2">
      <c r="A41" s="271"/>
      <c r="D41" s="388"/>
      <c r="H41" s="272"/>
    </row>
    <row r="42" spans="1:8" x14ac:dyDescent="0.2">
      <c r="A42" s="271"/>
      <c r="H42" s="272"/>
    </row>
    <row r="43" spans="1:8" x14ac:dyDescent="0.2">
      <c r="A43" s="271"/>
      <c r="C43" s="2" t="s">
        <v>77</v>
      </c>
      <c r="H43" s="272"/>
    </row>
    <row r="44" spans="1:8" x14ac:dyDescent="0.2">
      <c r="A44" s="271"/>
      <c r="H44" s="272"/>
    </row>
    <row r="45" spans="1:8" x14ac:dyDescent="0.2">
      <c r="A45" s="271"/>
      <c r="D45" s="388"/>
      <c r="H45" s="272"/>
    </row>
    <row r="46" spans="1:8" x14ac:dyDescent="0.2">
      <c r="A46" s="271"/>
      <c r="D46" s="388"/>
      <c r="H46" s="272"/>
    </row>
    <row r="47" spans="1:8" x14ac:dyDescent="0.2">
      <c r="A47" s="271"/>
      <c r="D47" s="388"/>
      <c r="H47" s="272"/>
    </row>
    <row r="48" spans="1:8" x14ac:dyDescent="0.2">
      <c r="A48" s="271"/>
      <c r="D48" s="388"/>
      <c r="H48" s="272"/>
    </row>
    <row r="49" spans="1:8" x14ac:dyDescent="0.2">
      <c r="A49" s="271"/>
      <c r="D49" s="388"/>
      <c r="H49" s="272"/>
    </row>
    <row r="50" spans="1:8" x14ac:dyDescent="0.2">
      <c r="A50" s="271"/>
      <c r="D50" s="388"/>
      <c r="H50" s="272"/>
    </row>
    <row r="51" spans="1:8" x14ac:dyDescent="0.2">
      <c r="A51" s="271"/>
      <c r="D51" s="388"/>
      <c r="H51" s="272"/>
    </row>
    <row r="52" spans="1:8" x14ac:dyDescent="0.2">
      <c r="A52" s="271"/>
      <c r="H52" s="272"/>
    </row>
    <row r="53" spans="1:8" x14ac:dyDescent="0.2">
      <c r="A53" s="271"/>
      <c r="C53" s="2" t="s">
        <v>78</v>
      </c>
      <c r="H53" s="272"/>
    </row>
    <row r="54" spans="1:8" x14ac:dyDescent="0.2">
      <c r="A54" s="271"/>
      <c r="H54" s="272"/>
    </row>
    <row r="55" spans="1:8" x14ac:dyDescent="0.2">
      <c r="A55" s="271"/>
      <c r="D55" s="388"/>
      <c r="H55" s="272"/>
    </row>
    <row r="56" spans="1:8" x14ac:dyDescent="0.2">
      <c r="A56" s="271"/>
      <c r="D56" s="388"/>
      <c r="H56" s="272"/>
    </row>
    <row r="57" spans="1:8" x14ac:dyDescent="0.2">
      <c r="A57" s="271"/>
      <c r="D57" s="388"/>
      <c r="H57" s="272"/>
    </row>
    <row r="58" spans="1:8" x14ac:dyDescent="0.2">
      <c r="A58" s="271"/>
      <c r="D58" s="388"/>
      <c r="H58" s="272"/>
    </row>
    <row r="59" spans="1:8" x14ac:dyDescent="0.2">
      <c r="A59" s="271"/>
      <c r="D59" s="388"/>
      <c r="H59" s="272"/>
    </row>
    <row r="60" spans="1:8" x14ac:dyDescent="0.2">
      <c r="A60" s="271"/>
      <c r="D60" s="388"/>
      <c r="H60" s="272"/>
    </row>
    <row r="61" spans="1:8" x14ac:dyDescent="0.2">
      <c r="A61" s="271"/>
      <c r="D61" s="388"/>
      <c r="H61" s="272"/>
    </row>
    <row r="62" spans="1:8" x14ac:dyDescent="0.2">
      <c r="A62" s="271"/>
      <c r="H62" s="272"/>
    </row>
    <row r="63" spans="1:8" x14ac:dyDescent="0.2">
      <c r="A63" s="271"/>
      <c r="C63" s="2" t="s">
        <v>10</v>
      </c>
      <c r="H63" s="272"/>
    </row>
    <row r="64" spans="1:8" x14ac:dyDescent="0.2">
      <c r="A64" s="271"/>
      <c r="H64" s="272"/>
    </row>
    <row r="65" spans="1:8" ht="12.75" customHeight="1" x14ac:dyDescent="0.2">
      <c r="A65" s="271"/>
      <c r="D65" s="351"/>
      <c r="H65" s="272"/>
    </row>
    <row r="66" spans="1:8" x14ac:dyDescent="0.2">
      <c r="A66" s="271"/>
      <c r="D66" s="387" t="s">
        <v>179</v>
      </c>
      <c r="H66" s="272"/>
    </row>
    <row r="67" spans="1:8" x14ac:dyDescent="0.2">
      <c r="A67" s="271"/>
      <c r="D67" s="387"/>
      <c r="H67" s="272"/>
    </row>
    <row r="68" spans="1:8" x14ac:dyDescent="0.2">
      <c r="A68" s="271"/>
      <c r="D68" s="387"/>
      <c r="H68" s="272"/>
    </row>
    <row r="69" spans="1:8" x14ac:dyDescent="0.2">
      <c r="A69" s="271"/>
      <c r="D69" s="387"/>
      <c r="H69" s="272"/>
    </row>
    <row r="70" spans="1:8" x14ac:dyDescent="0.2">
      <c r="A70" s="271"/>
      <c r="D70" s="387"/>
      <c r="H70" s="272"/>
    </row>
    <row r="71" spans="1:8" x14ac:dyDescent="0.2">
      <c r="A71" s="271"/>
      <c r="D71" s="387"/>
      <c r="H71" s="272"/>
    </row>
    <row r="72" spans="1:8" x14ac:dyDescent="0.2">
      <c r="A72" s="271"/>
      <c r="D72" s="387"/>
      <c r="H72" s="272"/>
    </row>
    <row r="73" spans="1:8" x14ac:dyDescent="0.2">
      <c r="A73" s="271"/>
      <c r="H73" s="272"/>
    </row>
    <row r="74" spans="1:8" ht="32.25" customHeight="1" x14ac:dyDescent="0.2">
      <c r="A74" s="271"/>
      <c r="B74" s="272"/>
      <c r="C74" s="272"/>
      <c r="D74" s="272"/>
      <c r="E74" s="272"/>
      <c r="F74" s="272"/>
      <c r="G74" s="272"/>
      <c r="H74" s="272"/>
    </row>
  </sheetData>
  <mergeCells count="7">
    <mergeCell ref="D66:D72"/>
    <mergeCell ref="D45:D51"/>
    <mergeCell ref="D55:D61"/>
    <mergeCell ref="D5:D11"/>
    <mergeCell ref="D15:D21"/>
    <mergeCell ref="D25:D31"/>
    <mergeCell ref="D35:D41"/>
  </mergeCells>
  <phoneticPr fontId="5" type="noConversion"/>
  <pageMargins left="0.78740157480314965" right="0.78740157480314965" top="0.98425196850393704" bottom="0.98425196850393704" header="0.51181102362204722" footer="0.51181102362204722"/>
  <pageSetup paperSize="9" scale="48" orientation="landscape" r:id="rId1"/>
  <headerFooter alignWithMargins="0">
    <oddFooter>&amp;L&amp;"ScalaSans,Standaard"&amp;14Energiekamer NMa&amp;C&amp;"Times New Roman,Standaard"&amp;12-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L43"/>
  <sheetViews>
    <sheetView showGridLines="0" zoomScaleNormal="100" zoomScaleSheetLayoutView="100" workbookViewId="0">
      <selection activeCell="A30" sqref="A30"/>
    </sheetView>
  </sheetViews>
  <sheetFormatPr defaultRowHeight="12.75" x14ac:dyDescent="0.2"/>
  <cols>
    <col min="1" max="1" width="4.28515625" style="9" customWidth="1"/>
    <col min="2" max="2" width="2.140625" style="9" customWidth="1"/>
    <col min="3" max="3" width="9.140625" style="9"/>
    <col min="4" max="4" width="96.7109375" style="9" customWidth="1"/>
    <col min="5" max="5" width="1.7109375" style="9" customWidth="1"/>
    <col min="6" max="6" width="10.42578125" style="9" bestFit="1" customWidth="1"/>
    <col min="7" max="7" width="3.140625" style="9" customWidth="1"/>
    <col min="8" max="8" width="60.140625" style="9" customWidth="1"/>
    <col min="9" max="10" width="3.85546875" style="9" customWidth="1"/>
    <col min="11" max="16384" width="9.140625" style="9"/>
  </cols>
  <sheetData>
    <row r="1" spans="1:10" ht="30" x14ac:dyDescent="0.4">
      <c r="A1" s="262"/>
      <c r="B1" s="262"/>
      <c r="C1" s="193" t="s">
        <v>48</v>
      </c>
      <c r="D1" s="193"/>
      <c r="E1" s="263"/>
      <c r="F1" s="264"/>
      <c r="G1" s="195"/>
      <c r="H1" s="268"/>
      <c r="I1" s="268"/>
      <c r="J1" s="268"/>
    </row>
    <row r="2" spans="1:10" x14ac:dyDescent="0.2">
      <c r="A2" s="262"/>
      <c r="B2" s="84"/>
      <c r="J2" s="268"/>
    </row>
    <row r="3" spans="1:10" x14ac:dyDescent="0.2">
      <c r="A3" s="262"/>
      <c r="B3" s="84"/>
      <c r="C3" s="307" t="s">
        <v>46</v>
      </c>
      <c r="D3" s="308" t="s">
        <v>47</v>
      </c>
      <c r="E3" s="52"/>
      <c r="F3" s="308" t="s">
        <v>44</v>
      </c>
      <c r="G3" s="39"/>
      <c r="H3" s="308" t="s">
        <v>45</v>
      </c>
      <c r="J3" s="268"/>
    </row>
    <row r="4" spans="1:10" x14ac:dyDescent="0.2">
      <c r="A4" s="262"/>
      <c r="B4" s="84"/>
      <c r="G4" s="52"/>
      <c r="J4" s="268"/>
    </row>
    <row r="5" spans="1:10" ht="25.5" x14ac:dyDescent="0.2">
      <c r="A5" s="262"/>
      <c r="B5" s="84"/>
      <c r="C5" s="138">
        <v>1</v>
      </c>
      <c r="D5" s="143" t="s">
        <v>123</v>
      </c>
      <c r="F5" s="356" t="s">
        <v>176</v>
      </c>
      <c r="G5" s="357"/>
      <c r="H5" s="358"/>
      <c r="J5" s="268"/>
    </row>
    <row r="6" spans="1:10" ht="63.75" x14ac:dyDescent="0.2">
      <c r="A6" s="262"/>
      <c r="B6" s="84"/>
      <c r="C6" s="138">
        <v>2</v>
      </c>
      <c r="D6" s="140" t="s">
        <v>126</v>
      </c>
      <c r="F6" s="356" t="s">
        <v>176</v>
      </c>
      <c r="G6" s="357"/>
      <c r="H6" s="355" t="s">
        <v>181</v>
      </c>
      <c r="J6" s="268"/>
    </row>
    <row r="7" spans="1:10" x14ac:dyDescent="0.2">
      <c r="A7" s="262"/>
      <c r="B7" s="84"/>
      <c r="C7" s="138"/>
      <c r="D7" s="141" t="s">
        <v>87</v>
      </c>
      <c r="F7" s="359"/>
      <c r="G7" s="357"/>
      <c r="H7" s="358"/>
      <c r="J7" s="268"/>
    </row>
    <row r="8" spans="1:10" x14ac:dyDescent="0.2">
      <c r="A8" s="262"/>
      <c r="B8" s="84"/>
      <c r="C8" s="138">
        <v>3</v>
      </c>
      <c r="D8" s="140" t="s">
        <v>106</v>
      </c>
      <c r="F8" s="356" t="s">
        <v>176</v>
      </c>
      <c r="G8" s="357"/>
      <c r="H8" s="358"/>
      <c r="J8" s="268"/>
    </row>
    <row r="9" spans="1:10" ht="25.5" x14ac:dyDescent="0.2">
      <c r="A9" s="262"/>
      <c r="B9" s="84"/>
      <c r="C9" s="138">
        <v>4</v>
      </c>
      <c r="D9" s="329" t="s">
        <v>164</v>
      </c>
      <c r="F9" s="356" t="s">
        <v>176</v>
      </c>
      <c r="G9" s="357"/>
      <c r="H9" s="358"/>
      <c r="J9" s="268"/>
    </row>
    <row r="10" spans="1:10" x14ac:dyDescent="0.2">
      <c r="A10" s="262"/>
      <c r="B10" s="84"/>
      <c r="C10" s="138"/>
      <c r="D10" s="141"/>
      <c r="F10" s="360"/>
      <c r="G10" s="360"/>
      <c r="H10" s="361"/>
      <c r="J10" s="268"/>
    </row>
    <row r="11" spans="1:10" ht="25.5" x14ac:dyDescent="0.2">
      <c r="A11" s="262"/>
      <c r="B11" s="84"/>
      <c r="C11" s="138">
        <v>5</v>
      </c>
      <c r="D11" s="143" t="s">
        <v>110</v>
      </c>
      <c r="F11" s="356" t="s">
        <v>178</v>
      </c>
      <c r="G11" s="357"/>
      <c r="H11" s="358"/>
      <c r="J11" s="268"/>
    </row>
    <row r="12" spans="1:10" x14ac:dyDescent="0.2">
      <c r="A12" s="262"/>
      <c r="B12" s="84"/>
      <c r="C12" s="138"/>
      <c r="D12" s="141"/>
      <c r="F12" s="360"/>
      <c r="G12" s="360"/>
      <c r="H12" s="361"/>
      <c r="J12" s="268"/>
    </row>
    <row r="13" spans="1:10" ht="25.5" x14ac:dyDescent="0.2">
      <c r="A13" s="262"/>
      <c r="B13" s="84"/>
      <c r="C13" s="138">
        <v>6</v>
      </c>
      <c r="D13" s="141" t="s">
        <v>37</v>
      </c>
      <c r="F13" s="356" t="s">
        <v>176</v>
      </c>
      <c r="G13" s="357"/>
      <c r="H13" s="358"/>
      <c r="J13" s="268"/>
    </row>
    <row r="14" spans="1:10" x14ac:dyDescent="0.2">
      <c r="A14" s="262"/>
      <c r="B14" s="84"/>
      <c r="C14" s="138"/>
      <c r="D14" s="141" t="s">
        <v>38</v>
      </c>
      <c r="F14" s="362"/>
      <c r="G14" s="362"/>
      <c r="H14" s="363"/>
      <c r="J14" s="268"/>
    </row>
    <row r="15" spans="1:10" x14ac:dyDescent="0.2">
      <c r="A15" s="262"/>
      <c r="B15" s="84"/>
      <c r="C15" s="138"/>
      <c r="D15" s="141" t="s">
        <v>39</v>
      </c>
      <c r="F15" s="362"/>
      <c r="G15" s="362"/>
      <c r="H15" s="363"/>
      <c r="J15" s="268"/>
    </row>
    <row r="16" spans="1:10" x14ac:dyDescent="0.2">
      <c r="A16" s="262"/>
      <c r="B16" s="84"/>
      <c r="C16" s="138"/>
      <c r="D16" s="141" t="s">
        <v>40</v>
      </c>
      <c r="F16" s="362"/>
      <c r="G16" s="362"/>
      <c r="H16" s="363"/>
      <c r="J16" s="268"/>
    </row>
    <row r="17" spans="1:10" ht="25.5" x14ac:dyDescent="0.2">
      <c r="A17" s="262"/>
      <c r="B17" s="84"/>
      <c r="C17" s="138"/>
      <c r="D17" s="141" t="s">
        <v>41</v>
      </c>
      <c r="F17" s="362"/>
      <c r="G17" s="362"/>
      <c r="H17" s="363"/>
      <c r="J17" s="268"/>
    </row>
    <row r="18" spans="1:10" x14ac:dyDescent="0.2">
      <c r="A18" s="262"/>
      <c r="B18" s="84"/>
      <c r="C18" s="138"/>
      <c r="D18" s="141" t="s">
        <v>54</v>
      </c>
      <c r="F18" s="360"/>
      <c r="G18" s="360"/>
      <c r="H18" s="361"/>
      <c r="J18" s="268"/>
    </row>
    <row r="19" spans="1:10" ht="25.5" x14ac:dyDescent="0.2">
      <c r="A19" s="262"/>
      <c r="B19" s="84"/>
      <c r="C19" s="138"/>
      <c r="D19" s="141" t="s">
        <v>55</v>
      </c>
      <c r="F19" s="362"/>
      <c r="G19" s="362"/>
      <c r="H19" s="363"/>
      <c r="J19" s="268"/>
    </row>
    <row r="20" spans="1:10" ht="25.5" x14ac:dyDescent="0.2">
      <c r="A20" s="262"/>
      <c r="B20" s="84"/>
      <c r="C20" s="138">
        <v>7</v>
      </c>
      <c r="D20" s="139" t="s">
        <v>42</v>
      </c>
      <c r="F20" s="356" t="s">
        <v>176</v>
      </c>
      <c r="G20" s="357"/>
      <c r="H20" s="358"/>
      <c r="J20" s="268"/>
    </row>
    <row r="21" spans="1:10" x14ac:dyDescent="0.2">
      <c r="A21" s="262"/>
      <c r="B21" s="84"/>
      <c r="C21" s="138">
        <v>8</v>
      </c>
      <c r="D21" s="139" t="s">
        <v>66</v>
      </c>
      <c r="F21" s="356" t="s">
        <v>178</v>
      </c>
      <c r="G21" s="357"/>
      <c r="H21" s="356" t="s">
        <v>182</v>
      </c>
      <c r="J21" s="268"/>
    </row>
    <row r="22" spans="1:10" x14ac:dyDescent="0.2">
      <c r="A22" s="262"/>
      <c r="B22" s="84"/>
      <c r="C22" s="138">
        <v>9</v>
      </c>
      <c r="D22" s="139" t="s">
        <v>57</v>
      </c>
      <c r="F22" s="356" t="s">
        <v>176</v>
      </c>
      <c r="G22" s="357"/>
      <c r="H22" s="358"/>
      <c r="J22" s="268"/>
    </row>
    <row r="23" spans="1:10" ht="25.5" x14ac:dyDescent="0.2">
      <c r="A23" s="262"/>
      <c r="B23" s="84"/>
      <c r="C23" s="138"/>
      <c r="D23" s="139" t="s">
        <v>43</v>
      </c>
      <c r="F23" s="364"/>
      <c r="G23" s="362"/>
      <c r="H23" s="365"/>
      <c r="J23" s="268"/>
    </row>
    <row r="24" spans="1:10" ht="25.5" x14ac:dyDescent="0.2">
      <c r="A24" s="262"/>
      <c r="B24" s="84"/>
      <c r="C24" s="138"/>
      <c r="D24" s="139" t="s">
        <v>56</v>
      </c>
      <c r="F24" s="362"/>
      <c r="G24" s="362"/>
      <c r="H24" s="363"/>
      <c r="J24" s="268"/>
    </row>
    <row r="25" spans="1:10" x14ac:dyDescent="0.2">
      <c r="A25" s="262"/>
      <c r="B25" s="84"/>
      <c r="C25" s="138"/>
      <c r="D25" s="142" t="s">
        <v>107</v>
      </c>
      <c r="F25" s="366"/>
      <c r="G25" s="362"/>
      <c r="H25" s="367"/>
      <c r="J25" s="268"/>
    </row>
    <row r="26" spans="1:10" ht="25.5" x14ac:dyDescent="0.2">
      <c r="A26" s="262"/>
      <c r="B26" s="84"/>
      <c r="C26" s="138">
        <v>10</v>
      </c>
      <c r="D26" s="139" t="s">
        <v>49</v>
      </c>
      <c r="F26" s="356" t="s">
        <v>176</v>
      </c>
      <c r="G26" s="357"/>
      <c r="H26" s="358"/>
      <c r="J26" s="268"/>
    </row>
    <row r="27" spans="1:10" x14ac:dyDescent="0.2">
      <c r="A27" s="262"/>
      <c r="B27" s="84"/>
      <c r="C27" s="138"/>
      <c r="D27" s="139" t="s">
        <v>88</v>
      </c>
      <c r="F27" s="362"/>
      <c r="G27" s="362"/>
      <c r="H27" s="363"/>
      <c r="J27" s="268"/>
    </row>
    <row r="28" spans="1:10" x14ac:dyDescent="0.2">
      <c r="A28" s="262"/>
      <c r="B28" s="84"/>
      <c r="C28" s="138"/>
      <c r="D28" s="139" t="s">
        <v>89</v>
      </c>
      <c r="F28" s="362"/>
      <c r="G28" s="362"/>
      <c r="H28" s="363"/>
      <c r="J28" s="268"/>
    </row>
    <row r="29" spans="1:10" ht="25.5" x14ac:dyDescent="0.2">
      <c r="A29" s="262"/>
      <c r="B29" s="84"/>
      <c r="C29" s="138"/>
      <c r="D29" s="139" t="s">
        <v>90</v>
      </c>
      <c r="F29" s="362"/>
      <c r="G29" s="362"/>
      <c r="H29" s="363"/>
      <c r="J29" s="268"/>
    </row>
    <row r="30" spans="1:10" ht="38.25" x14ac:dyDescent="0.2">
      <c r="A30" s="262"/>
      <c r="B30" s="84"/>
      <c r="C30" s="138">
        <v>11</v>
      </c>
      <c r="D30" s="139" t="s">
        <v>53</v>
      </c>
      <c r="F30" s="356" t="s">
        <v>176</v>
      </c>
      <c r="G30" s="357"/>
      <c r="H30" s="358"/>
      <c r="J30" s="268"/>
    </row>
    <row r="31" spans="1:10" ht="25.5" x14ac:dyDescent="0.2">
      <c r="A31" s="262"/>
      <c r="B31" s="84"/>
      <c r="C31" s="138">
        <v>12</v>
      </c>
      <c r="D31" s="139" t="s">
        <v>67</v>
      </c>
      <c r="F31" s="356" t="s">
        <v>176</v>
      </c>
      <c r="G31" s="357"/>
      <c r="H31" s="358"/>
      <c r="J31" s="268"/>
    </row>
    <row r="32" spans="1:10" ht="25.5" x14ac:dyDescent="0.2">
      <c r="A32" s="262"/>
      <c r="B32" s="84"/>
      <c r="C32" s="138">
        <v>13</v>
      </c>
      <c r="D32" s="329" t="s">
        <v>165</v>
      </c>
      <c r="F32" s="356" t="s">
        <v>176</v>
      </c>
      <c r="G32" s="357"/>
      <c r="H32" s="358"/>
      <c r="J32" s="268"/>
    </row>
    <row r="33" spans="1:12" ht="25.5" x14ac:dyDescent="0.2">
      <c r="A33" s="262"/>
      <c r="B33" s="84"/>
      <c r="C33" s="138">
        <v>14</v>
      </c>
      <c r="D33" s="139" t="s">
        <v>79</v>
      </c>
      <c r="F33" s="356" t="s">
        <v>176</v>
      </c>
      <c r="G33" s="357"/>
      <c r="H33" s="358"/>
      <c r="J33" s="268"/>
    </row>
    <row r="34" spans="1:12" ht="13.5" thickBot="1" x14ac:dyDescent="0.25">
      <c r="A34" s="262"/>
      <c r="B34" s="84"/>
      <c r="C34" s="140"/>
      <c r="D34" s="143"/>
      <c r="F34" s="368"/>
      <c r="G34" s="368"/>
      <c r="H34" s="368"/>
      <c r="J34" s="268"/>
    </row>
    <row r="35" spans="1:12" s="145" customFormat="1" ht="12.75" customHeight="1" x14ac:dyDescent="0.2">
      <c r="A35" s="262"/>
      <c r="B35" s="84"/>
      <c r="C35" s="144" t="s">
        <v>108</v>
      </c>
      <c r="D35" s="390" t="s">
        <v>124</v>
      </c>
      <c r="E35" s="9"/>
      <c r="F35" s="9"/>
      <c r="G35" s="9"/>
      <c r="H35" s="9"/>
      <c r="I35" s="9"/>
      <c r="J35" s="268"/>
      <c r="K35" s="9"/>
      <c r="L35" s="9"/>
    </row>
    <row r="36" spans="1:12" s="145" customFormat="1" x14ac:dyDescent="0.2">
      <c r="A36" s="262"/>
      <c r="B36" s="84"/>
      <c r="C36" s="146"/>
      <c r="D36" s="391"/>
      <c r="E36" s="9"/>
      <c r="F36" s="9"/>
      <c r="G36" s="9"/>
      <c r="H36" s="9"/>
      <c r="I36" s="9"/>
      <c r="J36" s="268"/>
      <c r="K36" s="9"/>
      <c r="L36" s="9"/>
    </row>
    <row r="37" spans="1:12" s="145" customFormat="1" x14ac:dyDescent="0.2">
      <c r="A37" s="262"/>
      <c r="B37" s="84"/>
      <c r="C37" s="146"/>
      <c r="D37" s="391"/>
      <c r="E37" s="9"/>
      <c r="F37" s="9"/>
      <c r="G37" s="9"/>
      <c r="H37" s="9"/>
      <c r="I37" s="9"/>
      <c r="J37" s="268"/>
      <c r="K37" s="9"/>
      <c r="L37" s="9"/>
    </row>
    <row r="38" spans="1:12" s="145" customFormat="1" x14ac:dyDescent="0.2">
      <c r="A38" s="262"/>
      <c r="B38" s="84"/>
      <c r="C38" s="146"/>
      <c r="D38" s="391"/>
      <c r="E38" s="9"/>
      <c r="F38" s="9"/>
      <c r="G38" s="9"/>
      <c r="H38" s="9"/>
      <c r="I38" s="9"/>
      <c r="J38" s="268"/>
      <c r="K38" s="9"/>
      <c r="L38" s="9"/>
    </row>
    <row r="39" spans="1:12" s="145" customFormat="1" ht="13.5" thickBot="1" x14ac:dyDescent="0.25">
      <c r="A39" s="262"/>
      <c r="B39" s="84"/>
      <c r="C39" s="147"/>
      <c r="D39" s="392"/>
      <c r="E39" s="9"/>
      <c r="F39" s="9"/>
      <c r="G39" s="9"/>
      <c r="H39" s="9"/>
      <c r="I39" s="9"/>
      <c r="J39" s="268"/>
      <c r="K39" s="9"/>
      <c r="L39" s="9"/>
    </row>
    <row r="40" spans="1:12" s="145" customFormat="1" ht="13.5" thickBot="1" x14ac:dyDescent="0.25">
      <c r="A40" s="262"/>
      <c r="B40" s="84"/>
      <c r="C40" s="85"/>
      <c r="D40" s="148"/>
      <c r="E40" s="9"/>
      <c r="F40" s="9"/>
      <c r="G40" s="9"/>
      <c r="H40" s="9"/>
      <c r="I40" s="9"/>
      <c r="J40" s="268"/>
      <c r="K40" s="9"/>
      <c r="L40" s="9"/>
    </row>
    <row r="41" spans="1:12" s="145" customFormat="1" ht="26.25" thickBot="1" x14ac:dyDescent="0.25">
      <c r="A41" s="262"/>
      <c r="B41" s="84"/>
      <c r="C41" s="149" t="s">
        <v>109</v>
      </c>
      <c r="D41" s="150" t="s">
        <v>125</v>
      </c>
      <c r="E41" s="9"/>
      <c r="F41" s="9"/>
      <c r="G41" s="9"/>
      <c r="H41" s="9"/>
      <c r="I41" s="9"/>
      <c r="J41" s="268"/>
      <c r="K41" s="9"/>
      <c r="L41" s="9"/>
    </row>
    <row r="42" spans="1:12" x14ac:dyDescent="0.2">
      <c r="A42" s="262"/>
      <c r="B42" s="84"/>
      <c r="C42" s="85"/>
      <c r="D42" s="86"/>
      <c r="J42" s="268"/>
    </row>
    <row r="43" spans="1:12" x14ac:dyDescent="0.2">
      <c r="A43" s="268"/>
      <c r="B43" s="268"/>
      <c r="C43" s="268"/>
      <c r="D43" s="268"/>
      <c r="E43" s="268"/>
      <c r="F43" s="268"/>
      <c r="G43" s="268"/>
      <c r="H43" s="268"/>
      <c r="I43" s="268"/>
      <c r="J43" s="268"/>
    </row>
  </sheetData>
  <mergeCells count="1">
    <mergeCell ref="D35:D39"/>
  </mergeCells>
  <phoneticPr fontId="5" type="noConversion"/>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5</vt:i4>
      </vt:variant>
    </vt:vector>
  </HeadingPairs>
  <TitlesOfParts>
    <vt:vector size="12" baseType="lpstr">
      <vt:lpstr> </vt:lpstr>
      <vt:lpstr>Contactgegevens</vt:lpstr>
      <vt:lpstr>Tarievenvoorstel</vt:lpstr>
      <vt:lpstr>Deelmarktgrenzen Transport</vt:lpstr>
      <vt:lpstr>Elementen EAV tarieven</vt:lpstr>
      <vt:lpstr>Toelichting</vt:lpstr>
      <vt:lpstr>Richtlijnen Controle Tarieven </vt:lpstr>
      <vt:lpstr>'Deelmarktgrenzen Transport'!Afdrukbereik</vt:lpstr>
      <vt:lpstr>'Elementen EAV tarieven'!Afdrukbereik</vt:lpstr>
      <vt:lpstr>'Richtlijnen Controle Tarieven '!Afdrukbereik</vt:lpstr>
      <vt:lpstr>Tarievenvoorstel!Afdrukbereik</vt:lpstr>
      <vt:lpstr>Toelichting!Afdrukbereik</vt:lpstr>
    </vt:vector>
  </TitlesOfParts>
  <Company>Liander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Voorstel Liander voor tarieven 2014 regionaal netbeheer elektriciteit</dc:title>
  <dc:creator>Liander</dc:creator>
  <cp:lastPrinted>2013-10-18T12:59:05Z</cp:lastPrinted>
  <dcterms:created xsi:type="dcterms:W3CDTF">2003-05-22T11:36:43Z</dcterms:created>
  <dcterms:modified xsi:type="dcterms:W3CDTF">2013-10-21T12:02:43Z</dcterms:modified>
</cp:coreProperties>
</file>