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240" yWindow="75" windowWidth="20610" windowHeight="11640" tabRatio="812"/>
  </bookViews>
  <sheets>
    <sheet name="Toelichting" sheetId="4" r:id="rId1"/>
    <sheet name="Import gegevens --&gt;" sheetId="15" r:id="rId2"/>
    <sheet name="Import kosten 2012-2015" sheetId="8" r:id="rId3"/>
    <sheet name="Import EAV, BI en SO" sheetId="17" r:id="rId4"/>
    <sheet name="WACC en CPI" sheetId="14" r:id="rId5"/>
    <sheet name="Berekeningen --&gt;" sheetId="19" r:id="rId6"/>
    <sheet name="Productiviteitsverandering" sheetId="18" r:id="rId7"/>
    <sheet name="Totale kosten maatstaf" sheetId="7" r:id="rId8"/>
    <sheet name="Toetsen toepassing one-off" sheetId="3" r:id="rId9"/>
    <sheet name="X-factor + TI-bedragen" sheetId="2" r:id="rId10"/>
    <sheet name="Bijlage 1" sheetId="21" r:id="rId11"/>
  </sheets>
  <definedNames>
    <definedName name="cogas_2012_Total_Cost_Imp_1">'Import kosten 2012-2015'!$L$15</definedName>
    <definedName name="cogas_2012_Total_Cost_Imp_2">'Import kosten 2012-2015'!$L$16</definedName>
    <definedName name="cogas_2013_EAV_MS_Out_Imp">'Import EAV, BI en SO'!$L$15</definedName>
    <definedName name="cogas_2013_Total_Cost_Imp_1">'Import kosten 2012-2015'!$L$24</definedName>
    <definedName name="cogas_2013_Total_Cost_Imp_2">'Import kosten 2012-2015'!$L$25</definedName>
    <definedName name="cogas_2013_Total_Cost_Imp_3">'Import kosten 2012-2015'!$L$26</definedName>
    <definedName name="cogas_2013_Total_Cost_Imp_4">'Import kosten 2012-2015'!$L$27</definedName>
    <definedName name="cogas_2013_Total_Cost_Imp_5">'Import kosten 2012-2015'!$L$29</definedName>
    <definedName name="cogas_2013_Total_Cost_Imp_6">'Import kosten 2012-2015'!$L$30</definedName>
    <definedName name="cogas_2013_Total_Cost_Imp_7">'Import kosten 2012-2015'!$L$34</definedName>
    <definedName name="cogas_2013_Total_Cost_Imp_8">'Import kosten 2012-2015'!$L$35</definedName>
    <definedName name="cogas_2013_Total_Cost_Imp_9">'Import kosten 2012-2015'!$L$36</definedName>
    <definedName name="cogas_2014_EAV_MS_Out_Imp">'Import EAV, BI en SO'!$L$16</definedName>
    <definedName name="cogas_2014_Total_Cost_Imp_1">'Import kosten 2012-2015'!$L$44</definedName>
    <definedName name="cogas_2014_Total_Cost_Imp_10">'Import kosten 2012-2015'!$L$59</definedName>
    <definedName name="cogas_2014_Total_Cost_Imp_2">'Import kosten 2012-2015'!$L$45</definedName>
    <definedName name="cogas_2014_Total_Cost_Imp_3">'Import kosten 2012-2015'!$L$46</definedName>
    <definedName name="cogas_2014_Total_Cost_Imp_4">'Import kosten 2012-2015'!$L$47</definedName>
    <definedName name="cogas_2014_Total_Cost_Imp_5">'Import kosten 2012-2015'!$L$49</definedName>
    <definedName name="cogas_2014_Total_Cost_Imp_6">'Import kosten 2012-2015'!$L$50</definedName>
    <definedName name="cogas_2014_Total_Cost_Imp_7">'Import kosten 2012-2015'!$L$54</definedName>
    <definedName name="cogas_2014_Total_Cost_Imp_8">'Import kosten 2012-2015'!$L$55</definedName>
    <definedName name="cogas_2014_Total_Cost_Imp_9">'Import kosten 2012-2015'!$L$58</definedName>
    <definedName name="cogas_2015_EAV_MS_Out_Imp">'Import EAV, BI en SO'!$L$17</definedName>
    <definedName name="cogas_2015_Total_Cost_Imp_1">'Import kosten 2012-2015'!$L$67</definedName>
    <definedName name="cogas_2015_Total_Cost_Imp_2">'Import kosten 2012-2015'!$L$68</definedName>
    <definedName name="cogas_2015_Total_Cost_Imp_3">'Import kosten 2012-2015'!$L$69</definedName>
    <definedName name="cogas_2015_Total_Cost_Imp_4">'Import kosten 2012-2015'!$L$70</definedName>
    <definedName name="cogas_2015_Total_Cost_Imp_5">'Import kosten 2012-2015'!$L$72</definedName>
    <definedName name="cogas_2015_Total_Cost_Imp_6">'Import kosten 2012-2015'!$L$73</definedName>
    <definedName name="cogas_2015_Total_Cost_Imp_7">'Import kosten 2012-2015'!$L$77</definedName>
    <definedName name="cogas_2015_Total_Cost_Imp_8">'Import kosten 2012-2015'!$L$78</definedName>
    <definedName name="cogas_BI_2016_Out_Imp">'Import EAV, BI en SO'!$L$12</definedName>
    <definedName name="cogas_SO_TOT_MS_Out_Imp">'Import EAV, BI en SO'!$L$26</definedName>
    <definedName name="EAV_PV_2012_Out_Imp">'Import EAV, BI en SO'!$J$20</definedName>
    <definedName name="EAV_PV_2013_Out_Imp">'Import EAV, BI en SO'!$J$21</definedName>
    <definedName name="EAV_PV_2014_Out_Imp">'Import EAV, BI en SO'!$J$22</definedName>
    <definedName name="EAV_PV_2015_Out_Imp">'Import EAV, BI en SO'!$J$23</definedName>
    <definedName name="enduris_2012_Total_Cost_Imp_1">'Import kosten 2012-2015'!$M$15</definedName>
    <definedName name="enduris_2012_Total_Cost_Imp_2">'Import kosten 2012-2015'!$M$16</definedName>
    <definedName name="enduris_2013_EAV_MS_Out_Imp">'Import EAV, BI en SO'!$M$15</definedName>
    <definedName name="enduris_2013_Total_Cost_Imp_1">'Import kosten 2012-2015'!$M$24</definedName>
    <definedName name="enduris_2013_Total_Cost_Imp_2">'Import kosten 2012-2015'!$M$25</definedName>
    <definedName name="enduris_2013_Total_Cost_Imp_3">'Import kosten 2012-2015'!$M$26</definedName>
    <definedName name="enduris_2013_Total_Cost_Imp_4">'Import kosten 2012-2015'!$M$27</definedName>
    <definedName name="enduris_2013_Total_Cost_Imp_5">'Import kosten 2012-2015'!$M$29</definedName>
    <definedName name="enduris_2013_Total_Cost_Imp_6">'Import kosten 2012-2015'!$M$30</definedName>
    <definedName name="enduris_2013_Total_Cost_Imp_7">'Import kosten 2012-2015'!$M$34</definedName>
    <definedName name="enduris_2013_Total_Cost_Imp_8">'Import kosten 2012-2015'!$M$35</definedName>
    <definedName name="enduris_2013_Total_Cost_Imp_9">'Import kosten 2012-2015'!$M$36</definedName>
    <definedName name="enduris_2014_EAV_MS_Out_Imp">'Import EAV, BI en SO'!$M$16</definedName>
    <definedName name="enduris_2014_Total_Cost_Imp_1">'Import kosten 2012-2015'!$M$44</definedName>
    <definedName name="enduris_2014_Total_Cost_Imp_10">'Import kosten 2012-2015'!$M$59</definedName>
    <definedName name="enduris_2014_Total_Cost_Imp_2">'Import kosten 2012-2015'!$M$45</definedName>
    <definedName name="enduris_2014_Total_Cost_Imp_3">'Import kosten 2012-2015'!$M$46</definedName>
    <definedName name="enduris_2014_Total_Cost_Imp_4">'Import kosten 2012-2015'!$M$47</definedName>
    <definedName name="enduris_2014_Total_Cost_Imp_5">'Import kosten 2012-2015'!$M$49</definedName>
    <definedName name="enduris_2014_Total_Cost_Imp_6">'Import kosten 2012-2015'!$M$50</definedName>
    <definedName name="enduris_2014_Total_Cost_Imp_7">'Import kosten 2012-2015'!$M$54</definedName>
    <definedName name="enduris_2014_Total_Cost_Imp_8">'Import kosten 2012-2015'!$M$55</definedName>
    <definedName name="enduris_2014_Total_Cost_Imp_9">'Import kosten 2012-2015'!$M$58</definedName>
    <definedName name="enduris_2015_EAV_MS_Out_Imp">'Import EAV, BI en SO'!$M$17</definedName>
    <definedName name="enduris_2015_Total_Cost_Imp_1">'Import kosten 2012-2015'!$M$67</definedName>
    <definedName name="enduris_2015_Total_Cost_Imp_2">'Import kosten 2012-2015'!$M$68</definedName>
    <definedName name="enduris_2015_Total_Cost_Imp_3">'Import kosten 2012-2015'!$M$69</definedName>
    <definedName name="enduris_2015_Total_Cost_Imp_4">'Import kosten 2012-2015'!$M$70</definedName>
    <definedName name="enduris_2015_Total_Cost_Imp_5">'Import kosten 2012-2015'!$M$72</definedName>
    <definedName name="enduris_2015_Total_Cost_Imp_6">'Import kosten 2012-2015'!$M$73</definedName>
    <definedName name="enduris_2015_Total_Cost_Imp_7">'Import kosten 2012-2015'!$M$77</definedName>
    <definedName name="enduris_2015_Total_Cost_Imp_8">'Import kosten 2012-2015'!$M$78</definedName>
    <definedName name="enduris_BI_2016_Out_Imp">'Import EAV, BI en SO'!$M$12</definedName>
    <definedName name="enduris_SO_TOT_MS_Out_Imp">'Import EAV, BI en SO'!$M$26</definedName>
    <definedName name="enexis_2012_Total_Cost_Imp_1">'Import kosten 2012-2015'!$N$15</definedName>
    <definedName name="enexis_2012_Total_Cost_Imp_2">'Import kosten 2012-2015'!$N$16</definedName>
    <definedName name="enexis_2013_EAV_MS_Out_Imp">'Import EAV, BI en SO'!$N$15</definedName>
    <definedName name="enexis_2013_Total_Cost_Imp_1">'Import kosten 2012-2015'!$N$24</definedName>
    <definedName name="enexis_2013_Total_Cost_Imp_2">'Import kosten 2012-2015'!$N$25</definedName>
    <definedName name="enexis_2013_Total_Cost_Imp_3">'Import kosten 2012-2015'!$N$26</definedName>
    <definedName name="enexis_2013_Total_Cost_Imp_4">'Import kosten 2012-2015'!$N$27</definedName>
    <definedName name="enexis_2013_Total_Cost_Imp_5">'Import kosten 2012-2015'!$N$29</definedName>
    <definedName name="enexis_2013_Total_Cost_Imp_6">'Import kosten 2012-2015'!$N$30</definedName>
    <definedName name="enexis_2013_Total_Cost_Imp_7">'Import kosten 2012-2015'!$N$34</definedName>
    <definedName name="enexis_2013_Total_Cost_Imp_8">'Import kosten 2012-2015'!$N$35</definedName>
    <definedName name="enexis_2013_Total_Cost_Imp_9">'Import kosten 2012-2015'!$N$36</definedName>
    <definedName name="enexis_2014_EAV_MS_Out_Imp">'Import EAV, BI en SO'!$N$16</definedName>
    <definedName name="enexis_2014_Total_Cost_Imp_1">'Import kosten 2012-2015'!$N$44</definedName>
    <definedName name="enexis_2014_Total_Cost_Imp_10">'Import kosten 2012-2015'!$N$59</definedName>
    <definedName name="enexis_2014_Total_Cost_Imp_2">'Import kosten 2012-2015'!$N$45</definedName>
    <definedName name="enexis_2014_Total_Cost_Imp_3">'Import kosten 2012-2015'!$N$46</definedName>
    <definedName name="enexis_2014_Total_Cost_Imp_4">'Import kosten 2012-2015'!$N$47</definedName>
    <definedName name="enexis_2014_Total_Cost_Imp_5">'Import kosten 2012-2015'!$N$49</definedName>
    <definedName name="enexis_2014_Total_Cost_Imp_6">'Import kosten 2012-2015'!$N$50</definedName>
    <definedName name="enexis_2014_Total_Cost_Imp_7">'Import kosten 2012-2015'!$N$54</definedName>
    <definedName name="enexis_2014_Total_Cost_Imp_8">'Import kosten 2012-2015'!$N$55</definedName>
    <definedName name="enexis_2014_Total_Cost_Imp_9">'Import kosten 2012-2015'!$N$58</definedName>
    <definedName name="enexis_2015_EAV_MS_Out_Imp">'Import EAV, BI en SO'!$N$17</definedName>
    <definedName name="enexis_2015_Total_Cost_Imp_1">'Import kosten 2012-2015'!$N$67</definedName>
    <definedName name="enexis_2015_Total_Cost_Imp_2">'Import kosten 2012-2015'!$N$68</definedName>
    <definedName name="enexis_2015_Total_Cost_Imp_3">'Import kosten 2012-2015'!$N$69</definedName>
    <definedName name="enexis_2015_Total_Cost_Imp_4">'Import kosten 2012-2015'!$N$70</definedName>
    <definedName name="enexis_2015_Total_Cost_Imp_5">'Import kosten 2012-2015'!$N$72</definedName>
    <definedName name="enexis_2015_Total_Cost_Imp_6">'Import kosten 2012-2015'!$N$73</definedName>
    <definedName name="enexis_2015_Total_Cost_Imp_7">'Import kosten 2012-2015'!$N$77</definedName>
    <definedName name="enexis_2015_Total_Cost_Imp_8">'Import kosten 2012-2015'!$N$78</definedName>
    <definedName name="enexis_BI_2016_Out_Imp">'Import EAV, BI en SO'!$N$12</definedName>
    <definedName name="enexis_SO_TOT_MS_Out_Imp">'Import EAV, BI en SO'!$N$26</definedName>
    <definedName name="liander_2012_Total_Cost_Imp_1">'Import kosten 2012-2015'!$O$15</definedName>
    <definedName name="liander_2012_Total_Cost_Imp_2">'Import kosten 2012-2015'!$O$16</definedName>
    <definedName name="liander_2013_EAV_MS_Out_Imp">'Import EAV, BI en SO'!$O$15</definedName>
    <definedName name="liander_2013_Total_Cost_Imp_1">'Import kosten 2012-2015'!$O$24</definedName>
    <definedName name="liander_2013_Total_Cost_Imp_2">'Import kosten 2012-2015'!$O$25</definedName>
    <definedName name="liander_2013_Total_Cost_Imp_3">'Import kosten 2012-2015'!$O$26</definedName>
    <definedName name="liander_2013_Total_Cost_Imp_4">'Import kosten 2012-2015'!$O$27</definedName>
    <definedName name="liander_2013_Total_Cost_Imp_5">'Import kosten 2012-2015'!$O$29</definedName>
    <definedName name="liander_2013_Total_Cost_Imp_6">'Import kosten 2012-2015'!$O$30</definedName>
    <definedName name="liander_2013_Total_Cost_Imp_7">'Import kosten 2012-2015'!$O$34</definedName>
    <definedName name="liander_2013_Total_Cost_Imp_8">'Import kosten 2012-2015'!$O$35</definedName>
    <definedName name="liander_2013_Total_Cost_Imp_9">'Import kosten 2012-2015'!$O$36</definedName>
    <definedName name="liander_2014_EAV_MS_Out_Imp">'Import EAV, BI en SO'!$O$16</definedName>
    <definedName name="liander_2014_Total_Cost_Imp_1">'Import kosten 2012-2015'!$O$44</definedName>
    <definedName name="liander_2014_Total_Cost_Imp_10">'Import kosten 2012-2015'!$O$59</definedName>
    <definedName name="liander_2014_Total_Cost_Imp_2">'Import kosten 2012-2015'!$O$45</definedName>
    <definedName name="liander_2014_Total_Cost_Imp_3">'Import kosten 2012-2015'!$O$46</definedName>
    <definedName name="liander_2014_Total_Cost_Imp_4">'Import kosten 2012-2015'!$O$47</definedName>
    <definedName name="liander_2014_Total_Cost_Imp_5">'Import kosten 2012-2015'!$O$49</definedName>
    <definedName name="liander_2014_Total_Cost_Imp_6">'Import kosten 2012-2015'!$O$50</definedName>
    <definedName name="liander_2014_Total_Cost_Imp_7">'Import kosten 2012-2015'!$O$54</definedName>
    <definedName name="liander_2014_Total_Cost_Imp_8">'Import kosten 2012-2015'!$O$55</definedName>
    <definedName name="liander_2014_Total_Cost_Imp_9">'Import kosten 2012-2015'!$O$58</definedName>
    <definedName name="liander_2015_EAV_MS_Out_Imp">'Import EAV, BI en SO'!$O$17</definedName>
    <definedName name="liander_2015_Total_Cost_Imp_1">'Import kosten 2012-2015'!$O$67</definedName>
    <definedName name="liander_2015_Total_Cost_Imp_2">'Import kosten 2012-2015'!$O$68</definedName>
    <definedName name="liander_2015_Total_Cost_Imp_3">'Import kosten 2012-2015'!$O$69</definedName>
    <definedName name="liander_2015_Total_Cost_Imp_4">'Import kosten 2012-2015'!$O$70</definedName>
    <definedName name="liander_2015_Total_Cost_Imp_5">'Import kosten 2012-2015'!$O$72</definedName>
    <definedName name="liander_2015_Total_Cost_Imp_6">'Import kosten 2012-2015'!$O$73</definedName>
    <definedName name="liander_2015_Total_Cost_Imp_7">'Import kosten 2012-2015'!$O$77</definedName>
    <definedName name="liander_2015_Total_Cost_Imp_8">'Import kosten 2012-2015'!$O$78</definedName>
    <definedName name="liander_BI_2016_Out_Imp">'Import EAV, BI en SO'!$O$12</definedName>
    <definedName name="liander_SO_TOT_MS_Out_Imp">'Import EAV, BI en SO'!$O$26</definedName>
    <definedName name="rendo_2012_Total_Cost_Imp_1">'Import kosten 2012-2015'!$P$15</definedName>
    <definedName name="rendo_2012_Total_Cost_Imp_2">'Import kosten 2012-2015'!$P$16</definedName>
    <definedName name="rendo_2013_EAV_MS_Out_Imp">'Import EAV, BI en SO'!$P$15</definedName>
    <definedName name="rendo_2013_Total_Cost_Imp_1">'Import kosten 2012-2015'!$P$24</definedName>
    <definedName name="rendo_2013_Total_Cost_Imp_2">'Import kosten 2012-2015'!$P$25</definedName>
    <definedName name="rendo_2013_Total_Cost_Imp_3">'Import kosten 2012-2015'!$P$26</definedName>
    <definedName name="rendo_2013_Total_Cost_Imp_4">'Import kosten 2012-2015'!$P$27</definedName>
    <definedName name="rendo_2013_Total_Cost_Imp_5">'Import kosten 2012-2015'!$P$29</definedName>
    <definedName name="rendo_2013_Total_Cost_Imp_6">'Import kosten 2012-2015'!$P$30</definedName>
    <definedName name="rendo_2013_Total_Cost_Imp_7">'Import kosten 2012-2015'!$P$34</definedName>
    <definedName name="rendo_2013_Total_Cost_Imp_8">'Import kosten 2012-2015'!$P$35</definedName>
    <definedName name="rendo_2013_Total_Cost_Imp_9">'Import kosten 2012-2015'!$P$36</definedName>
    <definedName name="rendo_2014_EAV_MS_Out_Imp">'Import EAV, BI en SO'!$P$16</definedName>
    <definedName name="rendo_2014_Total_Cost_Imp_1">'Import kosten 2012-2015'!$P$44</definedName>
    <definedName name="rendo_2014_Total_Cost_Imp_10">'Import kosten 2012-2015'!$P$59</definedName>
    <definedName name="rendo_2014_Total_Cost_Imp_2">'Import kosten 2012-2015'!$P$45</definedName>
    <definedName name="rendo_2014_Total_Cost_Imp_3">'Import kosten 2012-2015'!$P$46</definedName>
    <definedName name="rendo_2014_Total_Cost_Imp_4">'Import kosten 2012-2015'!$P$47</definedName>
    <definedName name="rendo_2014_Total_Cost_Imp_5">'Import kosten 2012-2015'!$P$49</definedName>
    <definedName name="rendo_2014_Total_Cost_Imp_6">'Import kosten 2012-2015'!$P$50</definedName>
    <definedName name="rendo_2014_Total_Cost_Imp_7">'Import kosten 2012-2015'!$P$54</definedName>
    <definedName name="rendo_2014_Total_Cost_Imp_8">'Import kosten 2012-2015'!$P$55</definedName>
    <definedName name="rendo_2014_Total_Cost_Imp_9">'Import kosten 2012-2015'!$P$58</definedName>
    <definedName name="rendo_2015_EAV_MS_Out_Imp">'Import EAV, BI en SO'!$P$17</definedName>
    <definedName name="rendo_2015_Total_Cost_Imp_1">'Import kosten 2012-2015'!$P$67</definedName>
    <definedName name="rendo_2015_Total_Cost_Imp_2">'Import kosten 2012-2015'!$P$68</definedName>
    <definedName name="rendo_2015_Total_Cost_Imp_3">'Import kosten 2012-2015'!$P$69</definedName>
    <definedName name="rendo_2015_Total_Cost_Imp_4">'Import kosten 2012-2015'!$P$70</definedName>
    <definedName name="rendo_2015_Total_Cost_Imp_5">'Import kosten 2012-2015'!$P$72</definedName>
    <definedName name="rendo_2015_Total_Cost_Imp_6">'Import kosten 2012-2015'!$P$73</definedName>
    <definedName name="rendo_2015_Total_Cost_Imp_7">'Import kosten 2012-2015'!$P$77</definedName>
    <definedName name="rendo_2015_Total_Cost_Imp_8">'Import kosten 2012-2015'!$P$78</definedName>
    <definedName name="rendo_BI_2016_Out_Imp">'Import EAV, BI en SO'!$P$12</definedName>
    <definedName name="rendo_SO_TOT_MS_Out_Imp">'Import EAV, BI en SO'!$P$26</definedName>
    <definedName name="Savings_2012_Total_Cost_Imp">'Import kosten 2012-2015'!$J$18</definedName>
    <definedName name="Savings_2013_Total_Cost_Imp">'Import kosten 2012-2015'!$J$38</definedName>
    <definedName name="Savings_2014_Total_Cost_Imp">'Import kosten 2012-2015'!$J$61</definedName>
    <definedName name="Savings_2015_Total_Cost_Imp">'Import kosten 2012-2015'!$J$80</definedName>
    <definedName name="SO_PV_12_12_13_Out_Imp">'Import EAV, BI en SO'!$J$29</definedName>
    <definedName name="SO_PV_13_12_13_Out_Imp">'Import EAV, BI en SO'!$J$30</definedName>
    <definedName name="SO_PV_13_13_14_Out_Imp">'Import EAV, BI en SO'!$J$31</definedName>
    <definedName name="SO_PV_14_13_14_Out_Imp">'Import EAV, BI en SO'!$J$32</definedName>
    <definedName name="SO_PV_14_14_15_Out_Imp">'Import EAV, BI en SO'!$J$33</definedName>
    <definedName name="SO_PV_15_14_15_Out_Imp">'Import EAV, BI en SO'!$J$34</definedName>
    <definedName name="stedin_2012_Total_Cost_Imp_1">'Import kosten 2012-2015'!$Q$15</definedName>
    <definedName name="stedin_2012_Total_Cost_Imp_2">'Import kosten 2012-2015'!$Q$16</definedName>
    <definedName name="stedin_2013_EAV_MS_Out_Imp">'Import EAV, BI en SO'!$Q$15</definedName>
    <definedName name="stedin_2013_Total_Cost_Imp_1">'Import kosten 2012-2015'!$Q$24</definedName>
    <definedName name="stedin_2013_Total_Cost_Imp_2">'Import kosten 2012-2015'!$Q$25</definedName>
    <definedName name="stedin_2013_Total_Cost_Imp_3">'Import kosten 2012-2015'!$Q$26</definedName>
    <definedName name="stedin_2013_Total_Cost_Imp_4">'Import kosten 2012-2015'!$Q$27</definedName>
    <definedName name="stedin_2013_Total_Cost_Imp_5">'Import kosten 2012-2015'!$Q$29</definedName>
    <definedName name="stedin_2013_Total_Cost_Imp_6">'Import kosten 2012-2015'!$Q$30</definedName>
    <definedName name="stedin_2013_Total_Cost_Imp_7">'Import kosten 2012-2015'!$Q$34</definedName>
    <definedName name="stedin_2013_Total_Cost_Imp_8">'Import kosten 2012-2015'!$Q$35</definedName>
    <definedName name="stedin_2013_Total_Cost_Imp_9">'Import kosten 2012-2015'!$Q$36</definedName>
    <definedName name="stedin_2014_EAV_MS_Out_Imp">'Import EAV, BI en SO'!$Q$16</definedName>
    <definedName name="stedin_2014_Total_Cost_Imp_1">'Import kosten 2012-2015'!$Q$44</definedName>
    <definedName name="stedin_2014_Total_Cost_Imp_10">'Import kosten 2012-2015'!$Q$59</definedName>
    <definedName name="stedin_2014_Total_Cost_Imp_2">'Import kosten 2012-2015'!$Q$45</definedName>
    <definedName name="stedin_2014_Total_Cost_Imp_3">'Import kosten 2012-2015'!$Q$46</definedName>
    <definedName name="stedin_2014_Total_Cost_Imp_4">'Import kosten 2012-2015'!$Q$47</definedName>
    <definedName name="stedin_2014_Total_Cost_Imp_5">'Import kosten 2012-2015'!$Q$49</definedName>
    <definedName name="stedin_2014_Total_Cost_Imp_6">'Import kosten 2012-2015'!$Q$50</definedName>
    <definedName name="stedin_2014_Total_Cost_Imp_7">'Import kosten 2012-2015'!$Q$54</definedName>
    <definedName name="stedin_2014_Total_Cost_Imp_8">'Import kosten 2012-2015'!$Q$55</definedName>
    <definedName name="stedin_2014_Total_Cost_Imp_9">'Import kosten 2012-2015'!$Q$58</definedName>
    <definedName name="stedin_2015_EAV_MS_Out_Imp">'Import EAV, BI en SO'!$Q$17</definedName>
    <definedName name="stedin_2015_Total_Cost_Imp_1">'Import kosten 2012-2015'!$Q$67</definedName>
    <definedName name="stedin_2015_Total_Cost_Imp_2">'Import kosten 2012-2015'!$Q$68</definedName>
    <definedName name="stedin_2015_Total_Cost_Imp_3">'Import kosten 2012-2015'!$Q$69</definedName>
    <definedName name="stedin_2015_Total_Cost_Imp_4">'Import kosten 2012-2015'!$Q$70</definedName>
    <definedName name="stedin_2015_Total_Cost_Imp_5">'Import kosten 2012-2015'!$Q$72</definedName>
    <definedName name="stedin_2015_Total_Cost_Imp_6">'Import kosten 2012-2015'!$Q$73</definedName>
    <definedName name="stedin_2015_Total_Cost_Imp_7">'Import kosten 2012-2015'!$Q$77</definedName>
    <definedName name="stedin_2015_Total_Cost_Imp_8">'Import kosten 2012-2015'!$Q$78</definedName>
    <definedName name="stedin_BI_2016_Out_Imp">'Import EAV, BI en SO'!$Q$12</definedName>
    <definedName name="stedin_SO_TOT_MS_Out_Imp">'Import EAV, BI en SO'!$Q$26</definedName>
    <definedName name="westland_2012_Total_Cost_Imp_1">'Import kosten 2012-2015'!$R$15</definedName>
    <definedName name="westland_2012_Total_Cost_Imp_2">'Import kosten 2012-2015'!$R$16</definedName>
    <definedName name="westland_2013_EAV_MS_Out_Imp">'Import EAV, BI en SO'!$R$15</definedName>
    <definedName name="westland_2013_Total_Cost_Imp_1">'Import kosten 2012-2015'!$R$24</definedName>
    <definedName name="westland_2013_Total_Cost_Imp_2">'Import kosten 2012-2015'!$R$25</definedName>
    <definedName name="westland_2013_Total_Cost_Imp_3">'Import kosten 2012-2015'!$R$26</definedName>
    <definedName name="westland_2013_Total_Cost_Imp_4">'Import kosten 2012-2015'!$R$27</definedName>
    <definedName name="westland_2013_Total_Cost_Imp_5">'Import kosten 2012-2015'!$R$29</definedName>
    <definedName name="westland_2013_Total_Cost_Imp_6">'Import kosten 2012-2015'!$R$30</definedName>
    <definedName name="westland_2013_Total_Cost_Imp_7">'Import kosten 2012-2015'!$R$34</definedName>
    <definedName name="westland_2013_Total_Cost_Imp_8">'Import kosten 2012-2015'!$R$35</definedName>
    <definedName name="westland_2013_Total_Cost_Imp_9">'Import kosten 2012-2015'!$R$36</definedName>
    <definedName name="westland_2014_EAV_MS_Out_Imp">'Import EAV, BI en SO'!$R$16</definedName>
    <definedName name="westland_2014_Total_Cost_Imp_1">'Import kosten 2012-2015'!$R$44</definedName>
    <definedName name="westland_2014_Total_Cost_Imp_10">'Import kosten 2012-2015'!$R$59</definedName>
    <definedName name="westland_2014_Total_Cost_Imp_2">'Import kosten 2012-2015'!$R$45</definedName>
    <definedName name="westland_2014_Total_Cost_Imp_3">'Import kosten 2012-2015'!$R$46</definedName>
    <definedName name="westland_2014_Total_Cost_Imp_4">'Import kosten 2012-2015'!$R$47</definedName>
    <definedName name="westland_2014_Total_Cost_Imp_5">'Import kosten 2012-2015'!$R$49</definedName>
    <definedName name="westland_2014_Total_Cost_Imp_6">'Import kosten 2012-2015'!$R$50</definedName>
    <definedName name="westland_2014_Total_Cost_Imp_7">'Import kosten 2012-2015'!$R$54</definedName>
    <definedName name="westland_2014_Total_Cost_Imp_8">'Import kosten 2012-2015'!$R$55</definedName>
    <definedName name="westland_2014_Total_Cost_Imp_9">'Import kosten 2012-2015'!$R$58</definedName>
    <definedName name="westland_2015_EAV_MS_Out_Imp">'Import EAV, BI en SO'!$R$17</definedName>
    <definedName name="westland_2015_Total_Cost_Imp_1">'Import kosten 2012-2015'!$R$67</definedName>
    <definedName name="westland_2015_Total_Cost_Imp_2">'Import kosten 2012-2015'!$R$68</definedName>
    <definedName name="westland_2015_Total_Cost_Imp_3">'Import kosten 2012-2015'!$R$69</definedName>
    <definedName name="westland_2015_Total_Cost_Imp_4">'Import kosten 2012-2015'!$R$70</definedName>
    <definedName name="westland_2015_Total_Cost_Imp_5">'Import kosten 2012-2015'!$R$72</definedName>
    <definedName name="westland_2015_Total_Cost_Imp_6">'Import kosten 2012-2015'!$R$73</definedName>
    <definedName name="westland_2015_Total_Cost_Imp_7">'Import kosten 2012-2015'!$R$77</definedName>
    <definedName name="westland_2015_Total_Cost_Imp_8">'Import kosten 2012-2015'!$R$78</definedName>
    <definedName name="westland_BI_2016_Out_Imp">'Import EAV, BI en SO'!$R$12</definedName>
    <definedName name="westland_SO_TOT_MS_Out_Imp">'Import EAV, BI en SO'!$R$26</definedName>
  </definedNames>
  <calcPr calcId="145621"/>
</workbook>
</file>

<file path=xl/calcChain.xml><?xml version="1.0" encoding="utf-8"?>
<calcChain xmlns="http://schemas.openxmlformats.org/spreadsheetml/2006/main">
  <c r="G28" i="21" l="1"/>
  <c r="H28" i="21"/>
  <c r="I28" i="21"/>
  <c r="J28" i="21"/>
  <c r="K28" i="21"/>
  <c r="L28" i="21"/>
  <c r="F28" i="21"/>
  <c r="L49" i="7" l="1"/>
  <c r="J36" i="7"/>
  <c r="J38" i="7"/>
  <c r="J24" i="7"/>
  <c r="J15" i="7"/>
  <c r="B28" i="21" l="1"/>
  <c r="E25" i="21"/>
  <c r="E24" i="21"/>
  <c r="E42" i="21"/>
  <c r="L18" i="7" l="1"/>
  <c r="M18" i="7"/>
  <c r="N18" i="7"/>
  <c r="O18" i="7"/>
  <c r="P18" i="7"/>
  <c r="Q18" i="7"/>
  <c r="R18" i="7"/>
  <c r="L32" i="7"/>
  <c r="M32" i="7"/>
  <c r="N32" i="7"/>
  <c r="O32" i="7"/>
  <c r="P32" i="7"/>
  <c r="Q32" i="7"/>
  <c r="R32" i="7"/>
  <c r="J33" i="7" l="1"/>
  <c r="J19" i="7"/>
  <c r="J44" i="14" l="1"/>
  <c r="J43" i="14"/>
  <c r="J42" i="14"/>
  <c r="J41" i="14"/>
  <c r="J47" i="14" l="1"/>
  <c r="J49" i="14" s="1"/>
  <c r="J27" i="14" s="1"/>
  <c r="J26" i="17"/>
  <c r="J12" i="17"/>
  <c r="M171" i="7" l="1"/>
  <c r="N171" i="7"/>
  <c r="O171" i="7"/>
  <c r="P171" i="7"/>
  <c r="Q171" i="7"/>
  <c r="R171" i="7"/>
  <c r="L171" i="7"/>
  <c r="N33" i="18"/>
  <c r="M33" i="18"/>
  <c r="E28" i="21" l="1"/>
  <c r="M12" i="2"/>
  <c r="N12" i="2"/>
  <c r="O12" i="2"/>
  <c r="P12" i="2"/>
  <c r="Q12" i="2"/>
  <c r="R12" i="2"/>
  <c r="L12" i="2"/>
  <c r="M12" i="3"/>
  <c r="N12" i="3"/>
  <c r="O12" i="3"/>
  <c r="P12" i="3"/>
  <c r="Q12" i="3"/>
  <c r="R12" i="3"/>
  <c r="L12" i="3"/>
  <c r="M83" i="7"/>
  <c r="N83" i="7"/>
  <c r="O83" i="7"/>
  <c r="P83" i="7"/>
  <c r="Q83" i="7"/>
  <c r="R83" i="7"/>
  <c r="L83" i="7"/>
  <c r="M70" i="7"/>
  <c r="N70" i="7"/>
  <c r="O70" i="7"/>
  <c r="P70" i="7"/>
  <c r="Q70" i="7"/>
  <c r="R70" i="7"/>
  <c r="L70" i="7"/>
  <c r="M57" i="7"/>
  <c r="N57" i="7"/>
  <c r="O57" i="7"/>
  <c r="P57" i="7"/>
  <c r="Q57" i="7"/>
  <c r="R57" i="7"/>
  <c r="L57" i="7"/>
  <c r="O34" i="18"/>
  <c r="N34" i="18"/>
  <c r="M32" i="18"/>
  <c r="L32" i="18"/>
  <c r="O24" i="18"/>
  <c r="N24" i="18"/>
  <c r="M24" i="18"/>
  <c r="L24" i="18"/>
  <c r="E29" i="21" l="1"/>
  <c r="F29" i="21"/>
  <c r="L29" i="21"/>
  <c r="H29" i="21"/>
  <c r="K29" i="21"/>
  <c r="G29" i="21"/>
  <c r="J29" i="21"/>
  <c r="I29" i="21"/>
  <c r="L76" i="7"/>
  <c r="J22" i="7" l="1"/>
  <c r="M52" i="2" l="1"/>
  <c r="G19" i="21" s="1"/>
  <c r="N52" i="2"/>
  <c r="H19" i="21" s="1"/>
  <c r="O52" i="2"/>
  <c r="I19" i="21" s="1"/>
  <c r="P52" i="2"/>
  <c r="J19" i="21" s="1"/>
  <c r="Q52" i="2"/>
  <c r="K19" i="21" s="1"/>
  <c r="R52" i="2"/>
  <c r="L19" i="21" s="1"/>
  <c r="L52" i="2"/>
  <c r="F19" i="21" s="1"/>
  <c r="J45" i="2"/>
  <c r="J128" i="7" l="1"/>
  <c r="J113" i="7"/>
  <c r="J98" i="7"/>
  <c r="O23" i="18"/>
  <c r="N23" i="18"/>
  <c r="M23" i="18"/>
  <c r="L23" i="18"/>
  <c r="M80" i="7"/>
  <c r="N80" i="7"/>
  <c r="O80" i="7"/>
  <c r="P80" i="7"/>
  <c r="Q80" i="7"/>
  <c r="R80" i="7"/>
  <c r="M81" i="7"/>
  <c r="N81" i="7"/>
  <c r="O81" i="7"/>
  <c r="P81" i="7"/>
  <c r="Q81" i="7"/>
  <c r="R81" i="7"/>
  <c r="L81" i="7"/>
  <c r="L80" i="7"/>
  <c r="M75" i="7"/>
  <c r="N75" i="7"/>
  <c r="O75" i="7"/>
  <c r="P75" i="7"/>
  <c r="Q75" i="7"/>
  <c r="R75" i="7"/>
  <c r="M76" i="7"/>
  <c r="N76" i="7"/>
  <c r="O76" i="7"/>
  <c r="P76" i="7"/>
  <c r="Q76" i="7"/>
  <c r="R76" i="7"/>
  <c r="M77" i="7"/>
  <c r="N77" i="7"/>
  <c r="O77" i="7"/>
  <c r="P77" i="7"/>
  <c r="Q77" i="7"/>
  <c r="R77" i="7"/>
  <c r="M78" i="7"/>
  <c r="N78" i="7"/>
  <c r="O78" i="7"/>
  <c r="P78" i="7"/>
  <c r="Q78" i="7"/>
  <c r="R78" i="7"/>
  <c r="L77" i="7"/>
  <c r="L78" i="7"/>
  <c r="L75" i="7"/>
  <c r="M67" i="7"/>
  <c r="N67" i="7"/>
  <c r="O67" i="7"/>
  <c r="P67" i="7"/>
  <c r="Q67" i="7"/>
  <c r="R67" i="7"/>
  <c r="M68" i="7"/>
  <c r="N68" i="7"/>
  <c r="O68" i="7"/>
  <c r="P68" i="7"/>
  <c r="Q68" i="7"/>
  <c r="R68" i="7"/>
  <c r="L68" i="7"/>
  <c r="L67" i="7"/>
  <c r="M62" i="7"/>
  <c r="N62" i="7"/>
  <c r="O62" i="7"/>
  <c r="P62" i="7"/>
  <c r="Q62" i="7"/>
  <c r="R62" i="7"/>
  <c r="M64" i="7"/>
  <c r="N64" i="7"/>
  <c r="O64" i="7"/>
  <c r="P64" i="7"/>
  <c r="Q64" i="7"/>
  <c r="R64" i="7"/>
  <c r="M65" i="7"/>
  <c r="N65" i="7"/>
  <c r="O65" i="7"/>
  <c r="P65" i="7"/>
  <c r="Q65" i="7"/>
  <c r="R65" i="7"/>
  <c r="L64" i="7"/>
  <c r="L65" i="7"/>
  <c r="L62" i="7"/>
  <c r="M54" i="7"/>
  <c r="N54" i="7"/>
  <c r="O54" i="7"/>
  <c r="P54" i="7"/>
  <c r="Q54" i="7"/>
  <c r="R54" i="7"/>
  <c r="M55" i="7"/>
  <c r="N55" i="7"/>
  <c r="O55" i="7"/>
  <c r="P55" i="7"/>
  <c r="Q55" i="7"/>
  <c r="R55" i="7"/>
  <c r="L55" i="7"/>
  <c r="L54" i="7"/>
  <c r="M49" i="7"/>
  <c r="N49" i="7"/>
  <c r="O49" i="7"/>
  <c r="P49" i="7"/>
  <c r="Q49" i="7"/>
  <c r="R49" i="7"/>
  <c r="M51" i="7"/>
  <c r="N51" i="7"/>
  <c r="O51" i="7"/>
  <c r="P51" i="7"/>
  <c r="Q51" i="7"/>
  <c r="R51" i="7"/>
  <c r="M52" i="7"/>
  <c r="N52" i="7"/>
  <c r="O52" i="7"/>
  <c r="P52" i="7"/>
  <c r="Q52" i="7"/>
  <c r="R52" i="7"/>
  <c r="L51" i="7"/>
  <c r="L52" i="7"/>
  <c r="J29" i="8" l="1"/>
  <c r="J46" i="8"/>
  <c r="J50" i="8"/>
  <c r="J70" i="8"/>
  <c r="J78" i="8"/>
  <c r="O27" i="18" s="1"/>
  <c r="J77" i="8"/>
  <c r="O22" i="18" s="1"/>
  <c r="J73" i="8"/>
  <c r="J72" i="8"/>
  <c r="J69" i="8"/>
  <c r="J68" i="8"/>
  <c r="J67" i="8"/>
  <c r="J59" i="8"/>
  <c r="N27" i="18" s="1"/>
  <c r="J55" i="8"/>
  <c r="N26" i="18" s="1"/>
  <c r="J54" i="8"/>
  <c r="N21" i="18" s="1"/>
  <c r="J49" i="8"/>
  <c r="J47" i="8"/>
  <c r="J45" i="8"/>
  <c r="J44" i="8"/>
  <c r="J36" i="8"/>
  <c r="M26" i="18" s="1"/>
  <c r="J35" i="8"/>
  <c r="M25" i="18" s="1"/>
  <c r="J34" i="8"/>
  <c r="M21" i="18" s="1"/>
  <c r="J30" i="8"/>
  <c r="J24" i="8"/>
  <c r="J16" i="8"/>
  <c r="L25" i="18" s="1"/>
  <c r="J15" i="8"/>
  <c r="L21" i="18" s="1"/>
  <c r="J58" i="8" l="1"/>
  <c r="N22" i="18" s="1"/>
  <c r="J26" i="8" l="1"/>
  <c r="J25" i="8"/>
  <c r="J27" i="8" l="1"/>
  <c r="J67" i="7" l="1"/>
  <c r="J80" i="7" l="1"/>
  <c r="J68" i="7"/>
  <c r="J81" i="7"/>
  <c r="J55" i="7"/>
  <c r="J54" i="7"/>
  <c r="O35" i="14" l="1"/>
  <c r="O13" i="18" s="1"/>
  <c r="O31" i="18" s="1"/>
  <c r="N34" i="14"/>
  <c r="N35" i="14" s="1"/>
  <c r="N13" i="18" s="1"/>
  <c r="M33" i="14"/>
  <c r="M34" i="14" s="1"/>
  <c r="M35" i="14" s="1"/>
  <c r="L32" i="14"/>
  <c r="L33" i="14" s="1"/>
  <c r="L34" i="14" s="1"/>
  <c r="L35" i="14" s="1"/>
  <c r="L13" i="18" s="1"/>
  <c r="L29" i="18" s="1"/>
  <c r="N30" i="18" l="1"/>
  <c r="N31" i="18"/>
  <c r="O35" i="18" s="1"/>
  <c r="J55" i="18" s="1"/>
  <c r="H32" i="21" s="1"/>
  <c r="J93" i="7"/>
  <c r="L131" i="7" s="1"/>
  <c r="M13" i="18"/>
  <c r="J91" i="7"/>
  <c r="J92" i="7"/>
  <c r="R131" i="7"/>
  <c r="M29" i="18" l="1"/>
  <c r="M35" i="18" s="1"/>
  <c r="J53" i="18" s="1"/>
  <c r="F32" i="21" s="1"/>
  <c r="M30" i="18"/>
  <c r="N35" i="18" s="1"/>
  <c r="J54" i="18" s="1"/>
  <c r="G32" i="21" s="1"/>
  <c r="N131" i="7"/>
  <c r="P131" i="7"/>
  <c r="M131" i="7"/>
  <c r="O131" i="7"/>
  <c r="Q131" i="7"/>
  <c r="J171" i="7"/>
  <c r="J51" i="7"/>
  <c r="J64" i="7"/>
  <c r="J77" i="7"/>
  <c r="L102" i="7"/>
  <c r="M102" i="7"/>
  <c r="N102" i="7"/>
  <c r="O102" i="7"/>
  <c r="P102" i="7"/>
  <c r="Q102" i="7"/>
  <c r="R102" i="7"/>
  <c r="L117" i="7"/>
  <c r="M117" i="7"/>
  <c r="N117" i="7"/>
  <c r="O117" i="7"/>
  <c r="P117" i="7"/>
  <c r="Q117" i="7"/>
  <c r="R117" i="7"/>
  <c r="L132" i="7"/>
  <c r="M132" i="7"/>
  <c r="N132" i="7"/>
  <c r="O132" i="7"/>
  <c r="P132" i="7"/>
  <c r="Q132" i="7"/>
  <c r="R132" i="7"/>
  <c r="L133" i="7"/>
  <c r="M133" i="7"/>
  <c r="N133" i="7"/>
  <c r="O133" i="7"/>
  <c r="P133" i="7"/>
  <c r="Q133" i="7"/>
  <c r="R133" i="7"/>
  <c r="L118" i="7"/>
  <c r="M118" i="7"/>
  <c r="N118" i="7"/>
  <c r="O118" i="7"/>
  <c r="P118" i="7"/>
  <c r="Q118" i="7"/>
  <c r="R118" i="7"/>
  <c r="L103" i="7"/>
  <c r="M103" i="7"/>
  <c r="N103" i="7"/>
  <c r="O103" i="7"/>
  <c r="P103" i="7"/>
  <c r="Q103" i="7"/>
  <c r="R103" i="7"/>
  <c r="J78" i="7"/>
  <c r="J65" i="7"/>
  <c r="J52" i="7"/>
  <c r="J30" i="2"/>
  <c r="L46" i="18"/>
  <c r="L47" i="18"/>
  <c r="L48" i="18"/>
  <c r="L49" i="18"/>
  <c r="L50" i="18"/>
  <c r="L51" i="18"/>
  <c r="L52" i="18"/>
  <c r="L45" i="18"/>
  <c r="J131" i="7" l="1"/>
  <c r="J103" i="7"/>
  <c r="L163" i="7"/>
  <c r="L175" i="7" s="1"/>
  <c r="R147" i="7"/>
  <c r="R20" i="2" s="1"/>
  <c r="R36" i="2" s="1"/>
  <c r="P147" i="7"/>
  <c r="P20" i="2" s="1"/>
  <c r="P36" i="2" s="1"/>
  <c r="N147" i="7"/>
  <c r="N20" i="2" s="1"/>
  <c r="N36" i="2" s="1"/>
  <c r="L147" i="7"/>
  <c r="Q163" i="7"/>
  <c r="Q175" i="7" s="1"/>
  <c r="O163" i="7"/>
  <c r="O175" i="7" s="1"/>
  <c r="M163" i="7"/>
  <c r="M175" i="7" s="1"/>
  <c r="R163" i="7"/>
  <c r="R175" i="7" s="1"/>
  <c r="P163" i="7"/>
  <c r="P175" i="7" s="1"/>
  <c r="N163" i="7"/>
  <c r="N175" i="7" s="1"/>
  <c r="J102" i="7"/>
  <c r="J117" i="7"/>
  <c r="J132" i="7"/>
  <c r="Q147" i="7"/>
  <c r="Q20" i="2" s="1"/>
  <c r="Q36" i="2" s="1"/>
  <c r="O147" i="7"/>
  <c r="O20" i="2" s="1"/>
  <c r="O36" i="2" s="1"/>
  <c r="M147" i="7"/>
  <c r="J118" i="7"/>
  <c r="J133" i="7"/>
  <c r="L36" i="2" l="1"/>
  <c r="L20" i="2"/>
  <c r="M20" i="2"/>
  <c r="M36" i="2" s="1"/>
  <c r="J175" i="7"/>
  <c r="J163" i="7"/>
  <c r="J147" i="7"/>
  <c r="J20" i="2" l="1"/>
  <c r="J12" i="3" l="1"/>
  <c r="J36" i="2" l="1"/>
  <c r="J12" i="2"/>
  <c r="J83" i="7" l="1"/>
  <c r="J76" i="7"/>
  <c r="J75" i="7"/>
  <c r="J70" i="7"/>
  <c r="J32" i="7"/>
  <c r="L40" i="7" s="1"/>
  <c r="J62" i="7"/>
  <c r="J57" i="7"/>
  <c r="J18" i="7"/>
  <c r="J49" i="7"/>
  <c r="L26" i="7" l="1"/>
  <c r="M25" i="7"/>
  <c r="L55" i="18"/>
  <c r="N26" i="7"/>
  <c r="P26" i="7"/>
  <c r="R26" i="7"/>
  <c r="M26" i="7"/>
  <c r="O26" i="7"/>
  <c r="Q26" i="7"/>
  <c r="N40" i="7"/>
  <c r="P40" i="7"/>
  <c r="R40" i="7"/>
  <c r="O40" i="7"/>
  <c r="Q40" i="7"/>
  <c r="M40" i="7"/>
  <c r="R25" i="7"/>
  <c r="N25" i="7"/>
  <c r="L25" i="7"/>
  <c r="O25" i="7"/>
  <c r="P25" i="7"/>
  <c r="Q25" i="7"/>
  <c r="P39" i="7"/>
  <c r="L39" i="7"/>
  <c r="O39" i="7"/>
  <c r="N39" i="7"/>
  <c r="Q39" i="7"/>
  <c r="R39" i="7"/>
  <c r="M39" i="7"/>
  <c r="L28" i="7" l="1"/>
  <c r="L29" i="7" s="1"/>
  <c r="L53" i="18"/>
  <c r="L54" i="18"/>
  <c r="N42" i="7"/>
  <c r="N43" i="7" s="1"/>
  <c r="N63" i="7" s="1"/>
  <c r="N116" i="7" s="1"/>
  <c r="M28" i="7"/>
  <c r="P28" i="7"/>
  <c r="O28" i="7"/>
  <c r="N28" i="7"/>
  <c r="J40" i="7"/>
  <c r="R28" i="7"/>
  <c r="R29" i="7" s="1"/>
  <c r="R50" i="7" s="1"/>
  <c r="R101" i="7" s="1"/>
  <c r="Q28" i="7"/>
  <c r="Q29" i="7" s="1"/>
  <c r="Q50" i="7" s="1"/>
  <c r="Q101" i="7" s="1"/>
  <c r="J26" i="7"/>
  <c r="M42" i="7"/>
  <c r="M43" i="7" s="1"/>
  <c r="J39" i="7"/>
  <c r="L42" i="7"/>
  <c r="R42" i="7"/>
  <c r="R43" i="7" s="1"/>
  <c r="R63" i="7" s="1"/>
  <c r="R116" i="7" s="1"/>
  <c r="Q42" i="7"/>
  <c r="Q43" i="7" s="1"/>
  <c r="Q63" i="7" s="1"/>
  <c r="Q116" i="7" s="1"/>
  <c r="P42" i="7"/>
  <c r="P43" i="7" s="1"/>
  <c r="P63" i="7" s="1"/>
  <c r="P116" i="7" s="1"/>
  <c r="O42" i="7"/>
  <c r="O43" i="7" s="1"/>
  <c r="O63" i="7" s="1"/>
  <c r="O116" i="7" s="1"/>
  <c r="N29" i="7"/>
  <c r="N50" i="7" s="1"/>
  <c r="N101" i="7" s="1"/>
  <c r="N146" i="7" s="1"/>
  <c r="O29" i="7"/>
  <c r="O50" i="7" s="1"/>
  <c r="O101" i="7" s="1"/>
  <c r="P29" i="7"/>
  <c r="P50" i="7" s="1"/>
  <c r="P101" i="7" s="1"/>
  <c r="P146" i="7" s="1"/>
  <c r="J25" i="7"/>
  <c r="L57" i="18" l="1"/>
  <c r="E33" i="21" s="1"/>
  <c r="P19" i="2"/>
  <c r="P57" i="2" s="1"/>
  <c r="P58" i="2" s="1"/>
  <c r="P59" i="2" s="1"/>
  <c r="P60" i="2" s="1"/>
  <c r="P61" i="2" s="1"/>
  <c r="J39" i="21"/>
  <c r="N19" i="2"/>
  <c r="N57" i="2" s="1"/>
  <c r="N58" i="2" s="1"/>
  <c r="N59" i="2" s="1"/>
  <c r="N60" i="2" s="1"/>
  <c r="N61" i="2" s="1"/>
  <c r="H39" i="21"/>
  <c r="L43" i="7"/>
  <c r="L63" i="7" s="1"/>
  <c r="L116" i="7" s="1"/>
  <c r="R146" i="7"/>
  <c r="Q146" i="7"/>
  <c r="O146" i="7"/>
  <c r="M63" i="7"/>
  <c r="M116" i="7" s="1"/>
  <c r="M29" i="7"/>
  <c r="M50" i="7" s="1"/>
  <c r="M101" i="7" s="1"/>
  <c r="L50" i="7"/>
  <c r="J89" i="7" l="1"/>
  <c r="J130" i="7" s="1"/>
  <c r="J15" i="2"/>
  <c r="O19" i="2"/>
  <c r="O57" i="2" s="1"/>
  <c r="O58" i="2" s="1"/>
  <c r="O59" i="2" s="1"/>
  <c r="O60" i="2" s="1"/>
  <c r="O61" i="2" s="1"/>
  <c r="I39" i="21"/>
  <c r="R19" i="2"/>
  <c r="R57" i="2" s="1"/>
  <c r="R58" i="2" s="1"/>
  <c r="R59" i="2" s="1"/>
  <c r="R60" i="2" s="1"/>
  <c r="R61" i="2" s="1"/>
  <c r="L39" i="21"/>
  <c r="Q19" i="2"/>
  <c r="Q57" i="2" s="1"/>
  <c r="Q58" i="2" s="1"/>
  <c r="Q59" i="2" s="1"/>
  <c r="Q60" i="2" s="1"/>
  <c r="Q61" i="2" s="1"/>
  <c r="K39" i="21"/>
  <c r="J43" i="7"/>
  <c r="M146" i="7"/>
  <c r="J116" i="7"/>
  <c r="J63" i="7"/>
  <c r="J29" i="7"/>
  <c r="J50" i="7"/>
  <c r="L101" i="7"/>
  <c r="J108" i="7" l="1"/>
  <c r="J100" i="7"/>
  <c r="J120" i="7"/>
  <c r="J106" i="7"/>
  <c r="J115" i="7"/>
  <c r="J121" i="7"/>
  <c r="J138" i="7"/>
  <c r="J123" i="7"/>
  <c r="J105" i="7"/>
  <c r="J136" i="7"/>
  <c r="J135" i="7"/>
  <c r="M19" i="2"/>
  <c r="M57" i="2" s="1"/>
  <c r="M58" i="2" s="1"/>
  <c r="M59" i="2" s="1"/>
  <c r="M60" i="2" s="1"/>
  <c r="M61" i="2" s="1"/>
  <c r="G39" i="21"/>
  <c r="J101" i="7"/>
  <c r="J162" i="7" s="1"/>
  <c r="L146" i="7"/>
  <c r="F39" i="21" s="1"/>
  <c r="J165" i="7" l="1"/>
  <c r="J161" i="7"/>
  <c r="J145" i="7"/>
  <c r="J167" i="7"/>
  <c r="J149" i="7"/>
  <c r="J151" i="7"/>
  <c r="L19" i="2"/>
  <c r="L57" i="2" s="1"/>
  <c r="L58" i="2" s="1"/>
  <c r="J146" i="7"/>
  <c r="E39" i="21"/>
  <c r="J170" i="7" l="1"/>
  <c r="J172" i="7" s="1"/>
  <c r="Q174" i="7" s="1"/>
  <c r="Q176" i="7" s="1"/>
  <c r="Q13" i="3" s="1"/>
  <c r="Q27" i="3" s="1"/>
  <c r="K10" i="21" s="1"/>
  <c r="J154" i="7"/>
  <c r="J18" i="2" s="1"/>
  <c r="J19" i="2"/>
  <c r="J31" i="2" s="1"/>
  <c r="N174" i="7" l="1"/>
  <c r="N176" i="7" s="1"/>
  <c r="N13" i="3" s="1"/>
  <c r="N18" i="3" s="1"/>
  <c r="O174" i="7"/>
  <c r="O176" i="7" s="1"/>
  <c r="O13" i="3" s="1"/>
  <c r="O18" i="3" s="1"/>
  <c r="R174" i="7"/>
  <c r="R176" i="7" s="1"/>
  <c r="R13" i="3" s="1"/>
  <c r="R18" i="3" s="1"/>
  <c r="Q18" i="3"/>
  <c r="P174" i="7"/>
  <c r="P176" i="7" s="1"/>
  <c r="P13" i="3" s="1"/>
  <c r="P18" i="3" s="1"/>
  <c r="M174" i="7"/>
  <c r="M176" i="7" s="1"/>
  <c r="M13" i="3" s="1"/>
  <c r="M18" i="3" s="1"/>
  <c r="L174" i="7"/>
  <c r="L176" i="7" s="1"/>
  <c r="L13" i="3" s="1"/>
  <c r="L27" i="3" s="1"/>
  <c r="F10" i="21" s="1"/>
  <c r="J28" i="2"/>
  <c r="J32" i="2" s="1"/>
  <c r="J33" i="2" s="1"/>
  <c r="J57" i="2"/>
  <c r="N27" i="3" l="1"/>
  <c r="H10" i="21" s="1"/>
  <c r="L18" i="3"/>
  <c r="J18" i="3" s="1"/>
  <c r="J20" i="3" s="1"/>
  <c r="R27" i="3"/>
  <c r="L10" i="21" s="1"/>
  <c r="J13" i="3"/>
  <c r="M27" i="3"/>
  <c r="G10" i="21" s="1"/>
  <c r="O27" i="3"/>
  <c r="I10" i="21" s="1"/>
  <c r="J174" i="7"/>
  <c r="J176" i="7"/>
  <c r="P27" i="3"/>
  <c r="J10" i="21" s="1"/>
  <c r="M35" i="2"/>
  <c r="M37" i="2" s="1"/>
  <c r="M38" i="2" s="1"/>
  <c r="G12" i="21" s="1"/>
  <c r="L35" i="2"/>
  <c r="L37" i="2" s="1"/>
  <c r="L38" i="2" s="1"/>
  <c r="N35" i="2"/>
  <c r="N37" i="2" s="1"/>
  <c r="N38" i="2" s="1"/>
  <c r="H12" i="21" s="1"/>
  <c r="P35" i="2"/>
  <c r="P37" i="2" s="1"/>
  <c r="P38" i="2" s="1"/>
  <c r="J12" i="21" s="1"/>
  <c r="R35" i="2"/>
  <c r="R37" i="2" s="1"/>
  <c r="R38" i="2" s="1"/>
  <c r="L12" i="21" s="1"/>
  <c r="Q35" i="2"/>
  <c r="Q37" i="2" s="1"/>
  <c r="Q38" i="2" s="1"/>
  <c r="K12" i="21" s="1"/>
  <c r="O35" i="2"/>
  <c r="O37" i="2" s="1"/>
  <c r="O38" i="2" s="1"/>
  <c r="I12" i="21" s="1"/>
  <c r="L59" i="2"/>
  <c r="J58" i="2"/>
  <c r="M25" i="2"/>
  <c r="O25" i="2"/>
  <c r="N25" i="2"/>
  <c r="Q25" i="2"/>
  <c r="P25" i="2" l="1"/>
  <c r="P26" i="2" s="1"/>
  <c r="R25" i="2"/>
  <c r="R26" i="2" s="1"/>
  <c r="F12" i="21"/>
  <c r="N26" i="2"/>
  <c r="Q26" i="2"/>
  <c r="Q41" i="2" s="1"/>
  <c r="Q42" i="2" s="1"/>
  <c r="O26" i="2"/>
  <c r="I17" i="21" s="1"/>
  <c r="M26" i="2"/>
  <c r="G17" i="21" s="1"/>
  <c r="J35" i="2"/>
  <c r="J37" i="2"/>
  <c r="L60" i="2"/>
  <c r="J59" i="2"/>
  <c r="L25" i="2"/>
  <c r="L26" i="2" s="1"/>
  <c r="J27" i="3"/>
  <c r="J11" i="21" l="1"/>
  <c r="J17" i="21"/>
  <c r="K11" i="21"/>
  <c r="K17" i="21"/>
  <c r="H11" i="21"/>
  <c r="H17" i="21"/>
  <c r="L41" i="2"/>
  <c r="F17" i="21"/>
  <c r="L11" i="21"/>
  <c r="L17" i="21"/>
  <c r="R41" i="2"/>
  <c r="R42" i="2" s="1"/>
  <c r="L14" i="21" s="1"/>
  <c r="F11" i="21"/>
  <c r="Q66" i="2"/>
  <c r="Q67" i="2" s="1"/>
  <c r="Q68" i="2" s="1"/>
  <c r="Q69" i="2" s="1"/>
  <c r="Q70" i="2" s="1"/>
  <c r="K14" i="21"/>
  <c r="E10" i="21"/>
  <c r="J38" i="2"/>
  <c r="E12" i="21"/>
  <c r="P41" i="2"/>
  <c r="P42" i="2" s="1"/>
  <c r="P48" i="2" s="1"/>
  <c r="N41" i="2"/>
  <c r="N42" i="2" s="1"/>
  <c r="N66" i="2" s="1"/>
  <c r="N67" i="2" s="1"/>
  <c r="N68" i="2" s="1"/>
  <c r="N69" i="2" s="1"/>
  <c r="N70" i="2" s="1"/>
  <c r="M41" i="2"/>
  <c r="M42" i="2" s="1"/>
  <c r="G11" i="21"/>
  <c r="O41" i="2"/>
  <c r="O42" i="2" s="1"/>
  <c r="I11" i="21"/>
  <c r="Q48" i="2"/>
  <c r="Q47" i="2"/>
  <c r="L61" i="2"/>
  <c r="J61" i="2" s="1"/>
  <c r="J60" i="2"/>
  <c r="J26" i="2"/>
  <c r="E17" i="21" l="1"/>
  <c r="R66" i="2"/>
  <c r="R67" i="2" s="1"/>
  <c r="R68" i="2" s="1"/>
  <c r="R69" i="2" s="1"/>
  <c r="R70" i="2" s="1"/>
  <c r="R47" i="2"/>
  <c r="P47" i="2"/>
  <c r="P49" i="2" s="1"/>
  <c r="R48" i="2"/>
  <c r="J41" i="2"/>
  <c r="J42" i="2" s="1"/>
  <c r="N47" i="2"/>
  <c r="L42" i="2"/>
  <c r="Q49" i="2"/>
  <c r="I14" i="21"/>
  <c r="O47" i="2"/>
  <c r="O66" i="2"/>
  <c r="O67" i="2" s="1"/>
  <c r="O68" i="2" s="1"/>
  <c r="O69" i="2" s="1"/>
  <c r="O70" i="2" s="1"/>
  <c r="O48" i="2"/>
  <c r="G14" i="21"/>
  <c r="M66" i="2"/>
  <c r="M67" i="2" s="1"/>
  <c r="M68" i="2" s="1"/>
  <c r="M69" i="2" s="1"/>
  <c r="M70" i="2" s="1"/>
  <c r="M47" i="2"/>
  <c r="M48" i="2"/>
  <c r="P66" i="2"/>
  <c r="P67" i="2" s="1"/>
  <c r="P68" i="2" s="1"/>
  <c r="P69" i="2" s="1"/>
  <c r="P70" i="2" s="1"/>
  <c r="J14" i="21"/>
  <c r="N48" i="2"/>
  <c r="H14" i="21"/>
  <c r="E11" i="21"/>
  <c r="R49" i="2" l="1"/>
  <c r="N49" i="2"/>
  <c r="F14" i="21"/>
  <c r="L48" i="2"/>
  <c r="J48" i="2" s="1"/>
  <c r="L47" i="2"/>
  <c r="J47" i="2" s="1"/>
  <c r="L66" i="2"/>
  <c r="J66" i="2" s="1"/>
  <c r="M49" i="2"/>
  <c r="O49" i="2"/>
  <c r="L67" i="2" l="1"/>
  <c r="J67" i="2" s="1"/>
  <c r="L49" i="2"/>
  <c r="J49" i="2" s="1"/>
  <c r="L68" i="2" l="1"/>
  <c r="L69" i="2" s="1"/>
  <c r="L70" i="2" s="1"/>
  <c r="J69" i="2" l="1"/>
  <c r="J68" i="2"/>
  <c r="J70" i="2"/>
</calcChain>
</file>

<file path=xl/comments1.xml><?xml version="1.0" encoding="utf-8"?>
<comments xmlns="http://schemas.openxmlformats.org/spreadsheetml/2006/main">
  <authors>
    <author>Adriaansen, Paul</author>
    <author>Auteur</author>
    <author>Dijk, Judith van</author>
  </authors>
  <commentList>
    <comment ref="N10" authorId="0">
      <text>
        <r>
          <rPr>
            <sz val="8"/>
            <color indexed="81"/>
            <rFont val="Tahoma"/>
            <family val="2"/>
          </rPr>
          <t xml:space="preserve">Enexis na verschuiving FNOP en na integratie Endinet (tenzij anders vermeld)
</t>
        </r>
      </text>
    </comment>
    <comment ref="O10" authorId="0">
      <text>
        <r>
          <rPr>
            <sz val="8"/>
            <color indexed="81"/>
            <rFont val="Tahoma"/>
            <family val="2"/>
          </rPr>
          <t xml:space="preserve">Vanaf 2013 incl. FNOP-gebied
</t>
        </r>
      </text>
    </comment>
    <comment ref="N15" authorId="1">
      <text>
        <r>
          <rPr>
            <sz val="8"/>
            <color indexed="81"/>
            <rFont val="Tahoma"/>
            <family val="2"/>
          </rPr>
          <t>Enexis plus Endinet, vóór FNOP verschuiving (dus ook incl FNOP)</t>
        </r>
      </text>
    </comment>
    <comment ref="O15" authorId="1">
      <text>
        <r>
          <rPr>
            <sz val="8"/>
            <color indexed="81"/>
            <rFont val="Tahoma"/>
            <family val="2"/>
          </rPr>
          <t>oud Liander, dus voor FNOP verschuiving</t>
        </r>
      </text>
    </comment>
    <comment ref="Q15" authorId="1">
      <text>
        <r>
          <rPr>
            <sz val="8"/>
            <color indexed="81"/>
            <rFont val="Tahoma"/>
            <family val="2"/>
          </rPr>
          <t>Voor PV 2012 naar 2013 kosten Stedin incl. HS</t>
        </r>
      </text>
    </comment>
    <comment ref="Q24" authorId="1">
      <text>
        <r>
          <rPr>
            <sz val="8"/>
            <color indexed="81"/>
            <rFont val="Tahoma"/>
            <family val="2"/>
          </rPr>
          <t>Voor maatstaf kosten Stedin excl. HS</t>
        </r>
      </text>
    </comment>
    <comment ref="P26" authorId="2">
      <text>
        <r>
          <rPr>
            <sz val="8"/>
            <color indexed="81"/>
            <rFont val="Tahoma"/>
            <family val="2"/>
          </rPr>
          <t>Input aangepast o.b.v. gewijzigd kostenbestand, tabblad "Totale kosten", cel P22</t>
        </r>
      </text>
    </comment>
    <comment ref="L29" authorId="2">
      <text>
        <r>
          <rPr>
            <sz val="8"/>
            <color indexed="81"/>
            <rFont val="Tahoma"/>
            <family val="2"/>
          </rPr>
          <t>Input aangepast o.b.v. gewijzigd kostenbestand, tabblad "Totale kosten", rij 24</t>
        </r>
      </text>
    </comment>
    <comment ref="Q34" authorId="1">
      <text>
        <r>
          <rPr>
            <sz val="8"/>
            <color indexed="81"/>
            <rFont val="Tahoma"/>
            <family val="2"/>
          </rPr>
          <t>Voor PV 2012 naar 2013 EN 2013 naar 2014 kosten Stedin incl. HS</t>
        </r>
      </text>
    </comment>
    <comment ref="Q44" authorId="1">
      <text>
        <r>
          <rPr>
            <sz val="8"/>
            <color indexed="81"/>
            <rFont val="Tahoma"/>
            <family val="2"/>
          </rPr>
          <t>Voor maatstaf kosten Stedin excl. HS</t>
        </r>
      </text>
    </comment>
    <comment ref="P46" authorId="2">
      <text>
        <r>
          <rPr>
            <sz val="8"/>
            <color indexed="81"/>
            <rFont val="Tahoma"/>
            <family val="2"/>
          </rPr>
          <t>Input aangepast o.b.v. gewijzigd kostenbestand, tabblad "Totale kosten", cel P42</t>
        </r>
      </text>
    </comment>
    <comment ref="L49" authorId="2">
      <text>
        <r>
          <rPr>
            <sz val="8"/>
            <color indexed="81"/>
            <rFont val="Tahoma"/>
            <family val="2"/>
          </rPr>
          <t>Input aangepast o.b.v. gewijzigd kostenbestand, tabblad "Totale kosten", rij 45</t>
        </r>
      </text>
    </comment>
    <comment ref="Q54" authorId="1">
      <text>
        <r>
          <rPr>
            <sz val="8"/>
            <color indexed="81"/>
            <rFont val="Tahoma"/>
            <family val="2"/>
          </rPr>
          <t>Voor PV van 2013 naar 2014 Kosten Stedin incl. HS</t>
        </r>
      </text>
    </comment>
    <comment ref="Q58" authorId="1">
      <text>
        <r>
          <rPr>
            <sz val="8"/>
            <color indexed="81"/>
            <rFont val="Tahoma"/>
            <family val="2"/>
          </rPr>
          <t>Voor PV 2014 naar 2015 Kosten Stedin excl. HS</t>
        </r>
      </text>
    </comment>
    <comment ref="N67" authorId="2">
      <text>
        <r>
          <rPr>
            <sz val="8"/>
            <color indexed="81"/>
            <rFont val="Tahoma"/>
            <family val="2"/>
          </rPr>
          <t>Input aangepast o.b.v. gewijzigd kostenbestand, tabblad "Totale kosten", cel N63</t>
        </r>
      </text>
    </comment>
    <comment ref="Q67" authorId="2">
      <text>
        <r>
          <rPr>
            <sz val="8"/>
            <color indexed="81"/>
            <rFont val="Tahoma"/>
            <family val="2"/>
          </rPr>
          <t>Input aangepast o.b.v. gewijzigd kostenbestand, tabblad "Totale kosten", cel Q63</t>
        </r>
      </text>
    </comment>
    <comment ref="P69" authorId="2">
      <text>
        <r>
          <rPr>
            <sz val="8"/>
            <color indexed="81"/>
            <rFont val="Tahoma"/>
            <family val="2"/>
          </rPr>
          <t>Input aangepast o.b.v. gewijzigd kostenbestand, tabblad "Totale kosten", cel P65</t>
        </r>
      </text>
    </comment>
    <comment ref="L72" authorId="2">
      <text>
        <r>
          <rPr>
            <sz val="8"/>
            <color indexed="81"/>
            <rFont val="Tahoma"/>
            <family val="2"/>
          </rPr>
          <t>Input aangepast o.b.v. gewijzigd kostenbestand, tabblad "Totale kosten", rij 68</t>
        </r>
      </text>
    </comment>
    <comment ref="N77" authorId="2">
      <text>
        <r>
          <rPr>
            <sz val="8"/>
            <color indexed="81"/>
            <rFont val="Tahoma"/>
            <family val="2"/>
          </rPr>
          <t>Input aangepast o.b.v. gewijzigd kostenbestand, tabblad "Totale kosten", cel N73</t>
        </r>
      </text>
    </comment>
    <comment ref="Q77" authorId="2">
      <text>
        <r>
          <rPr>
            <sz val="8"/>
            <color indexed="81"/>
            <rFont val="Tahoma"/>
            <family val="2"/>
          </rPr>
          <t>Input aangepast o.b.v. gewijzigd kostenbestand, tabblad "Totale kosten", cel Q73</t>
        </r>
      </text>
    </comment>
  </commentList>
</comments>
</file>

<file path=xl/comments2.xml><?xml version="1.0" encoding="utf-8"?>
<comments xmlns="http://schemas.openxmlformats.org/spreadsheetml/2006/main">
  <authors>
    <author>Adriaansen, Paul</author>
  </authors>
  <commentList>
    <comment ref="N9" authorId="0">
      <text>
        <r>
          <rPr>
            <sz val="10"/>
            <color indexed="81"/>
            <rFont val="Tahoma"/>
            <family val="2"/>
          </rPr>
          <t>Enexis conform situatie vanaf 2017: FNOP overgedragen aan Liander en Endinet geintegreerd</t>
        </r>
      </text>
    </comment>
    <comment ref="O9" authorId="0">
      <text>
        <r>
          <rPr>
            <sz val="10"/>
            <color indexed="81"/>
            <rFont val="Tahoma"/>
            <family val="2"/>
          </rPr>
          <t>Volumes Liander incl. FNOP-gebied</t>
        </r>
      </text>
    </comment>
    <comment ref="Q9" authorId="0">
      <text>
        <r>
          <rPr>
            <sz val="10"/>
            <color indexed="81"/>
            <rFont val="Tahoma"/>
            <family val="2"/>
          </rPr>
          <t>Volumes Stedin excl. HS-netten</t>
        </r>
      </text>
    </comment>
  </commentList>
</comments>
</file>

<file path=xl/comments3.xml><?xml version="1.0" encoding="utf-8"?>
<comments xmlns="http://schemas.openxmlformats.org/spreadsheetml/2006/main">
  <authors>
    <author>Auteur</author>
  </authors>
  <commentList>
    <comment ref="J16" authorId="0">
      <text>
        <r>
          <rPr>
            <sz val="8"/>
            <color indexed="81"/>
            <rFont val="Tahoma"/>
            <family val="2"/>
          </rPr>
          <t>Parameter gewijzigd n.a.v. ECLI:NL:CBB:2018:348;
vastgesteld in WACC bijlage gewijzigd methodebesluit 2017-2021 (d.d. 24 januari 2019)</t>
        </r>
      </text>
    </comment>
    <comment ref="J17" authorId="0">
      <text>
        <r>
          <rPr>
            <sz val="8"/>
            <color indexed="81"/>
            <rFont val="Tahoma"/>
            <family val="2"/>
          </rPr>
          <t>Parameter vastgesteld o.b.v. ECLI:NL:CBB:2019:634</t>
        </r>
      </text>
    </comment>
  </commentList>
</comments>
</file>

<file path=xl/comments4.xml><?xml version="1.0" encoding="utf-8"?>
<comments xmlns="http://schemas.openxmlformats.org/spreadsheetml/2006/main">
  <authors>
    <author>Zande, Monique van der</author>
  </authors>
  <commentList>
    <comment ref="N19" authorId="0">
      <text>
        <r>
          <rPr>
            <sz val="8"/>
            <color indexed="81"/>
            <rFont val="Tahoma"/>
            <family val="2"/>
          </rPr>
          <t>Op basis van opgave Enexis en Liander voor situatie na FNOP-overdracht en integratie Endinet bij Enexis.</t>
        </r>
      </text>
    </comment>
    <comment ref="O19" authorId="0">
      <text>
        <r>
          <rPr>
            <sz val="8"/>
            <color indexed="81"/>
            <rFont val="Tahoma"/>
            <family val="2"/>
          </rPr>
          <t>Op basis van opgave Enexis en Liander voor situatie na FNOP-overdracht en integratie Endinet bij Enexis.</t>
        </r>
      </text>
    </comment>
    <comment ref="N33" authorId="0">
      <text>
        <r>
          <rPr>
            <sz val="8"/>
            <color indexed="81"/>
            <rFont val="Tahoma"/>
            <family val="2"/>
          </rPr>
          <t>Op basis van opgave Enexis en Liander voor situatie na FNOP-overdracht en integratie Endinet bij Enexis.</t>
        </r>
      </text>
    </comment>
    <comment ref="O33" authorId="0">
      <text>
        <r>
          <rPr>
            <sz val="8"/>
            <color indexed="81"/>
            <rFont val="Tahoma"/>
            <family val="2"/>
          </rPr>
          <t>Op basis van opgave Enexis en Liander voor situatie na FNOP-overdracht en integratie Endinet bij Enexis.</t>
        </r>
      </text>
    </comment>
  </commentList>
</comments>
</file>

<file path=xl/sharedStrings.xml><?xml version="1.0" encoding="utf-8"?>
<sst xmlns="http://schemas.openxmlformats.org/spreadsheetml/2006/main" count="875" uniqueCount="364">
  <si>
    <t>Ophalen gegevens</t>
  </si>
  <si>
    <t>Eenheid</t>
  </si>
  <si>
    <t>EUR, pp 2016</t>
  </si>
  <si>
    <t>Samengestelde output ten behoeve van de maatstaf</t>
  </si>
  <si>
    <t>Samengestelde output op basis van rekenvolumes 2014-2016</t>
  </si>
  <si>
    <t>Enexis</t>
  </si>
  <si>
    <t>Liander</t>
  </si>
  <si>
    <t>RENDO</t>
  </si>
  <si>
    <t>Stedin</t>
  </si>
  <si>
    <t>Westland</t>
  </si>
  <si>
    <t>Totaal/algemeen</t>
  </si>
  <si>
    <t>Inkoopkosten transport 2021</t>
  </si>
  <si>
    <t>#</t>
  </si>
  <si>
    <t>Toelichting</t>
  </si>
  <si>
    <t>Schematische weergave van de werking van dit model</t>
  </si>
  <si>
    <t>Legenda celkleuren</t>
  </si>
  <si>
    <t>Datawaarde / parameter</t>
  </si>
  <si>
    <t>Celwaarde die gevuld wordt door het runnen van een macro (data, maar niet vrij in te vullen).</t>
  </si>
  <si>
    <t>Waarde die wordt opgehaald van een andere locatie (zonder berekening)</t>
  </si>
  <si>
    <t>Berekende waarde</t>
  </si>
  <si>
    <t>Celwaarde (uitkomst van een berekening) die een eindresultaat vormt</t>
  </si>
  <si>
    <t>Celwaarde (data of formule) die speciale aandacht vraagt</t>
  </si>
  <si>
    <t>Celwaarde (data of formule) niet juist of nog onduidelijk</t>
  </si>
  <si>
    <t>Cel(waarde) niet van toepassing</t>
  </si>
  <si>
    <t>2A.B.9</t>
  </si>
  <si>
    <t>Celwaarde / benaming die door MACRO als zoekterm gebruikt wordt (dus niet wijzigen!)</t>
  </si>
  <si>
    <t>FIN</t>
  </si>
  <si>
    <t>Productiviteitsverandering</t>
  </si>
  <si>
    <t>%</t>
  </si>
  <si>
    <t>WACC</t>
  </si>
  <si>
    <t>WACC NE6R</t>
  </si>
  <si>
    <t>EUR, pp 2013</t>
  </si>
  <si>
    <t>EUR, pp 2014</t>
  </si>
  <si>
    <t>EUR, pp 2015</t>
  </si>
  <si>
    <t>Gegevens productiviteitsverandering en CPI</t>
  </si>
  <si>
    <t>CPI van 2013 naar 2016</t>
  </si>
  <si>
    <t>CPI van 2014 naar 2016</t>
  </si>
  <si>
    <t>CPI van 2015 naar 2016</t>
  </si>
  <si>
    <t>Gemiddelde van kosten over 2013-2015</t>
  </si>
  <si>
    <t>Op basis van</t>
  </si>
  <si>
    <t>Reguliere operationele kosten 2013</t>
  </si>
  <si>
    <t>Totale bijdrage uit Eenmalige Aansluitvergoedingen 2013</t>
  </si>
  <si>
    <t>Reguliere operationele kosten 2015</t>
  </si>
  <si>
    <t>Totale bijdrage uit Eenmalige Aansluitvergoedingen 2015</t>
  </si>
  <si>
    <t>Reguliere operationele kosten 2014</t>
  </si>
  <si>
    <t>Totale bijdrage uit Eenmalige Aansluitvergoedingen 2014</t>
  </si>
  <si>
    <t>Productiviteitsverandering 2016 - 2021</t>
  </si>
  <si>
    <t>Gemiddelde reguliere operationele kosten</t>
  </si>
  <si>
    <t>Gemiddelde totale bijdrage uit Eenmalige Aansluitvergoedingen</t>
  </si>
  <si>
    <t>Totale kosten voor maatstaf</t>
  </si>
  <si>
    <t>Kosten 2013 voor maatstafberekening</t>
  </si>
  <si>
    <t>Kosten 2013-2015 voor maatstafberekening</t>
  </si>
  <si>
    <t>Kosten 2014 voor maatstafberekening</t>
  </si>
  <si>
    <t>Kosten 2015 voor maatstafberekening</t>
  </si>
  <si>
    <t>Kosten 2013 voor maatstafberekening in efficiëntieniveau 2016 en prijspeil 2016</t>
  </si>
  <si>
    <t>Kosten 2014 voor maatstafberekening in efficiëntieniveau 2016 en prijspeil 2016</t>
  </si>
  <si>
    <t>Kosten 2015 voor maatstafberekening in efficiëntieniveau 2016 en prijspeil 2016</t>
  </si>
  <si>
    <t>Gemiddelde kosten 2013-2015 in efficiëntie-niveau 2016; voor maatstafberekening</t>
  </si>
  <si>
    <t>Gemiddelde totale kosten voor maatstafberekening</t>
  </si>
  <si>
    <t>EUR, pp 2012</t>
  </si>
  <si>
    <t>Gegevens WACC en CPI</t>
  </si>
  <si>
    <t>WACC NE5R</t>
  </si>
  <si>
    <t>CPI</t>
  </si>
  <si>
    <t>CPI 2013</t>
  </si>
  <si>
    <t>CPI 2014</t>
  </si>
  <si>
    <t>CPI 2015</t>
  </si>
  <si>
    <t>CPI 2016</t>
  </si>
  <si>
    <t>Inschatting inkoopkosten transport</t>
  </si>
  <si>
    <t>Inschatting inkoopkosten transport 2017</t>
  </si>
  <si>
    <t>Inschatting inkoopkosten transport 2018</t>
  </si>
  <si>
    <t>Inschatting inkoopkosten transport 2019</t>
  </si>
  <si>
    <t>Inschatting inkoopkosten transport 2020</t>
  </si>
  <si>
    <t>Inschatting inkoopkosten transport 2021</t>
  </si>
  <si>
    <t>Indicatieve TI bedragen voor vaststelling tarieven</t>
  </si>
  <si>
    <t>EUR, pp 2017</t>
  </si>
  <si>
    <t>EUR, pp 2018</t>
  </si>
  <si>
    <t>EUR, pp 2019</t>
  </si>
  <si>
    <t>EUR, pp 2020</t>
  </si>
  <si>
    <t>EUR, pp 2021</t>
  </si>
  <si>
    <t>Indicatieve tariefruimte 2017 op basis van verwachte CPI</t>
  </si>
  <si>
    <t>Indicatieve tariefruimte 2018 op basis van verwachte CPI</t>
  </si>
  <si>
    <t>Indicatieve tariefruimte 2019 op basis van verwachte CPI</t>
  </si>
  <si>
    <t>Indicatieve tariefruimte 2020 op basis van verwachte CPI</t>
  </si>
  <si>
    <t>Indicatieve tariefruimte 2021 op basis van verwachte CPI</t>
  </si>
  <si>
    <t>Gemiddelde genormaliseerde totale kosten in efficiëntie-niveau 2016</t>
  </si>
  <si>
    <t>Gemiddelde inkoopkosten transport in efficiëntie-niveau 2016</t>
  </si>
  <si>
    <t>Gemiddelde kosten ORV lokale heffingen in efficiëntie-niveau 2016</t>
  </si>
  <si>
    <t>Berekening Eindinkomsten 2021</t>
  </si>
  <si>
    <t>Inschatting van CPI 2017-2021 (per jaar)</t>
  </si>
  <si>
    <t>Efficiënte kosten 2021 excl. ORV</t>
  </si>
  <si>
    <t>Efficiënte kosten 2021 excl. ORV per eenheid SO</t>
  </si>
  <si>
    <t>Inschatting efficiënte kosten ORV Lokale Heffingen 2021</t>
  </si>
  <si>
    <t>EUR/#, pp 2021</t>
  </si>
  <si>
    <t>Efficiënte kosten 2021 excl. ORV per netbeheerder</t>
  </si>
  <si>
    <t>Eindinkomsten 2021 per netbeheerder</t>
  </si>
  <si>
    <t>Gemiddelde kosten</t>
  </si>
  <si>
    <t>Begininkomstenniveau voor berekening x-factor (excl. Inkoop Transport)</t>
  </si>
  <si>
    <t>X-factor voor de periode 2017-2021 (onafgerond)</t>
  </si>
  <si>
    <t>X-factor voor de periode 2017-2021 (afgerond)</t>
  </si>
  <si>
    <t>WACC BI2016</t>
  </si>
  <si>
    <t>X-factorberekening en TI-bedragen</t>
  </si>
  <si>
    <t>Begininkomsten NE7R (product van tarieven 2016 en rekenvolumes 2017-2021)</t>
  </si>
  <si>
    <t>Efficiënte kosten 2016 per netbeheerder (t.b.v. toepassingsvoorwaarde one-off)</t>
  </si>
  <si>
    <t>Beslissing toepassing one-off</t>
  </si>
  <si>
    <t>Toetsen toepassing one-off</t>
  </si>
  <si>
    <t>Netto; WACC BI2016</t>
  </si>
  <si>
    <t>WACC EI2021</t>
  </si>
  <si>
    <t>Inschatting CPI 2017-2021</t>
  </si>
  <si>
    <t>Totale reguliere kapitaalkosten 2015 o.b.v. WACC BI2016</t>
  </si>
  <si>
    <t>Totale reguliere kapitaalkosten 2014 o.b.v. WACC BI2016</t>
  </si>
  <si>
    <t>Totale reguliere kapitaalkosten 2013 o.b.v. WACC BI2016</t>
  </si>
  <si>
    <t>Gemiddelde totale reguliere kapitaalkosten o.b.v. WACC EI2021</t>
  </si>
  <si>
    <t>Totale reguliere kapitaalkosten 2015 o.b.v. WACC EI2021</t>
  </si>
  <si>
    <t>Totale reguliere kapitaalkosten 2014 o.b.v. WACC EI2021</t>
  </si>
  <si>
    <t>Totale reguliere kapitaalkosten 2013 o.b.v. WACC EI2021</t>
  </si>
  <si>
    <t>Netto; WACC EI2021</t>
  </si>
  <si>
    <t>Reguliere operationele kosten 2012</t>
  </si>
  <si>
    <t>Naar 2016</t>
  </si>
  <si>
    <t>Van 2012</t>
  </si>
  <si>
    <t>Van 2013</t>
  </si>
  <si>
    <t>Van 2014</t>
  </si>
  <si>
    <t>Van 2015</t>
  </si>
  <si>
    <t>Jaarlijkse productiviteitsverandering</t>
  </si>
  <si>
    <t>Jaarlijkse productiviteitsverandering 2004-2005</t>
  </si>
  <si>
    <t>Jaarlijkse productiviteitsverandering 2005-2006</t>
  </si>
  <si>
    <t>Jaarlijkse productiviteitsverandering 2006-2007</t>
  </si>
  <si>
    <t>Jaarlijkse productiviteitsverandering 2007-2008</t>
  </si>
  <si>
    <t>Jaarlijkse productiviteitsverandering 2008-2009</t>
  </si>
  <si>
    <t>Jaarlijkse productiviteitsverandering 2009-2010</t>
  </si>
  <si>
    <t>Jaarlijkse productiviteitsverandering 2010-2011</t>
  </si>
  <si>
    <t>Jaarlijkse productiviteitsverandering 2011-2012</t>
  </si>
  <si>
    <t>Een beschrijving van deze aanpassingen is opgenomen in het methodebesluit.</t>
  </si>
  <si>
    <t>Berekening jaarlijkse productiviteitsverandering 2012-2015</t>
  </si>
  <si>
    <t>Bijdragen EAV</t>
  </si>
  <si>
    <t>Totale kosten voor PV berekening 2012-2013</t>
  </si>
  <si>
    <t>Totale kosten voor PV berekening 2013-2014</t>
  </si>
  <si>
    <t>Totale kosten voor PV berekening 2014-2015</t>
  </si>
  <si>
    <t>Jaarlijkse productiviteitsverandering 2004-2015</t>
  </si>
  <si>
    <t>Jaarlijkse productiviteitsverandering 2012-2013</t>
  </si>
  <si>
    <t>Jaarlijkse productiviteitsverandering 2013-2014</t>
  </si>
  <si>
    <t>Jaarlijkse productiviteitsverandering 2014-2015</t>
  </si>
  <si>
    <t>Inschatting productiviteitsverandering 2016-2021</t>
  </si>
  <si>
    <t>Jaarlijkse PV</t>
  </si>
  <si>
    <t>Jaarlijkse PV + 1</t>
  </si>
  <si>
    <t>Totale lokale heffingen 2013</t>
  </si>
  <si>
    <t>Totale inkoopkosten transport 2013</t>
  </si>
  <si>
    <t>Totale inkoopkosten transport 2014</t>
  </si>
  <si>
    <t>Totale lokale heffingen 2014</t>
  </si>
  <si>
    <t>Totale inkoopkosten transport 2015</t>
  </si>
  <si>
    <t>Totale lokale heffingen 2015</t>
  </si>
  <si>
    <t>Gemiddelde totale inkoopkosten transport</t>
  </si>
  <si>
    <t>Gemiddelde totale lokale heffingen</t>
  </si>
  <si>
    <t>Totale reguliere kapitaalkosten 2014</t>
  </si>
  <si>
    <t>Totale reguliere kapitaalkosten 2013</t>
  </si>
  <si>
    <t>Totale reguliere kapitaalkosten 2015</t>
  </si>
  <si>
    <t>Kosten 2013-2015 in efficiëntie-niveau en prijspeil 2016; voor maatstafberekening</t>
  </si>
  <si>
    <t>Gemiddelde totale kosten excl. lokale heffingen en inkoopkosten transport</t>
  </si>
  <si>
    <t>EUR/#, pp 2016</t>
  </si>
  <si>
    <t>Gemiddelde totale kosten voor one-off</t>
  </si>
  <si>
    <t>Gemiddelde kosten 2013-2015 in efficiëntie-niveau 2016; voor one-off</t>
  </si>
  <si>
    <t>Efficiënte kosten 2016 excl. ORV</t>
  </si>
  <si>
    <t>Efficiënte kosten excl. ORV per eenheid SO (o.b.v. RV 2016)</t>
  </si>
  <si>
    <t>Efficiënte kosten 2016 excl. ORV per netbeheerder</t>
  </si>
  <si>
    <t>Inschatting efficiënte kosten ORV Lokale Heffingen 2016</t>
  </si>
  <si>
    <t>Van:</t>
  </si>
  <si>
    <t>Naar:</t>
  </si>
  <si>
    <t>Netto; WACC NE5R</t>
  </si>
  <si>
    <t>Netto; WACC NE5R/NE6R</t>
  </si>
  <si>
    <t>Netto; WACC NE6R</t>
  </si>
  <si>
    <t>Totale reguliere kapitaalkosten 2012</t>
  </si>
  <si>
    <t>Kostengegevens 2012 - 2015</t>
  </si>
  <si>
    <t>Voor de productiviteitsberekening over 2012-2015 wordt gebruik gemaakt van  de kostenniveaus voor de jaren 2012-2015 die op sommige punten zijn aangepast voor de PV-meting (ten behoeve van de methode in de periode 2017-2021).</t>
  </si>
  <si>
    <t>WACC-percentages voor berekening kapitaalkosten (reëel, voor belasting)</t>
  </si>
  <si>
    <t>Efficiëntie kosten 2016 excl. ORV t.b.v. berekening Eindinkomsten 2021</t>
  </si>
  <si>
    <t>Toets toepassingsvoorwaarde en aanleiding one-off</t>
  </si>
  <si>
    <t>Efficiënte kosten 2016 per netbeheerder</t>
  </si>
  <si>
    <t>Gemiddelde totale reguliere kapitaalkosten</t>
  </si>
  <si>
    <t>Eindinkomstenniveau voor berekening x-factor (excl. Inkoop Transport)</t>
  </si>
  <si>
    <t>OPEX voor PV berekening (incl. HS-net Stedin)</t>
  </si>
  <si>
    <t>OPEX voor PV berekening (excl. HS-net Stedin)</t>
  </si>
  <si>
    <t>Totale kosten 2012</t>
  </si>
  <si>
    <t xml:space="preserve">Productiviteitsverandering </t>
  </si>
  <si>
    <t>Totale kosten 2013</t>
  </si>
  <si>
    <t>Maatstaf</t>
  </si>
  <si>
    <t xml:space="preserve">Reguliere operationele kosten 2013 </t>
  </si>
  <si>
    <t>Totaal reguliere kapitaalkosten 2013</t>
  </si>
  <si>
    <t>Totale kosten 2014</t>
  </si>
  <si>
    <t xml:space="preserve">Reguliere operationele kosten 2014 </t>
  </si>
  <si>
    <t>Totale kosten 2015</t>
  </si>
  <si>
    <t>Productiviteitsverandering 2013 naar 2014 (incl. HS Stedin)</t>
  </si>
  <si>
    <t>Productiviteitsverandering 2014 naar 2015 (excl. HS Stedin)</t>
  </si>
  <si>
    <t>Nog te realiseren besparingen marktmodel  in 2013</t>
  </si>
  <si>
    <t>Nog te realiseren besparingen marktmodel</t>
  </si>
  <si>
    <t>Q-bedrag te verrekenen in NE7R</t>
  </si>
  <si>
    <t>rechts (BI - x + q)</t>
  </si>
  <si>
    <t>links - rechts = nul</t>
  </si>
  <si>
    <t>q-factor voor de periode 2017-2021</t>
  </si>
  <si>
    <t>q-factor 2017-2021 (niet afgerond)</t>
  </si>
  <si>
    <t>Tarievenbesluit TenneT 2015</t>
  </si>
  <si>
    <t>Geschat aandeel RNB's in volumes transportdienst van TenneT</t>
  </si>
  <si>
    <t>Tarievenbesluit regionale netbeheerders elektriciteit 2015</t>
  </si>
  <si>
    <t>Omzetnacalculatie 2013 in tarieven TenneT 2015</t>
  </si>
  <si>
    <t>Tarievenbesluit TenneT 2013</t>
  </si>
  <si>
    <t>Geschatte extra inkoopkosten transport voor systeemdienst 2013 (per RNB)</t>
  </si>
  <si>
    <t>Omzetnacalculatie 2014 in tarieven TenneT 2016</t>
  </si>
  <si>
    <t>Geschatte extra inkoopkosten transport voor systeemdienst 2014 (per RNB)</t>
  </si>
  <si>
    <t>Tarievenbesluit TenneT 2014</t>
  </si>
  <si>
    <t>Tarievenbesluit TenneT 2016</t>
  </si>
  <si>
    <t>EUR, pp 2012-2015</t>
  </si>
  <si>
    <t>WACC NE5R/NE6R</t>
  </si>
  <si>
    <t>Kapitaalkosten voor PV berekening</t>
  </si>
  <si>
    <t>ACM merkt op dat wijziging van onderliggende data kunnen leiden tot wijziging van de PV-cijfers uit deze besluiten (bijvoorbeeld via het nemen van een nieuw x-factorbesluit)</t>
  </si>
  <si>
    <t>In het methodebesluit NE6R zijn hierop enkele bewerkingen doorgevoerd. ACM gaat uit van de waarde in NE6R en ziet in onderhavig besluit geen aanleiding om aanpassingen te maken op deze berekeningen.</t>
  </si>
  <si>
    <t>De jaarlijkse productiviteitsveranderingen voor 2004-2012 zijn gebaseerd op de x-factorberekeningen voor de periodes NE4R, NE5R en NE6R.</t>
  </si>
  <si>
    <t>Dit bestand hoort bij de volgende besluiten: x-factorbesluiten RNB elektriciteit 2017-2021</t>
  </si>
  <si>
    <t>Besparingen marktmodel 2012</t>
  </si>
  <si>
    <t>Besparingen marktmodel 2013</t>
  </si>
  <si>
    <t>Besparingen marktmodel 2014</t>
  </si>
  <si>
    <t>Besparingen marktmodel 2015</t>
  </si>
  <si>
    <t>Netto; Excl. IT en ORV</t>
  </si>
  <si>
    <t>Totale inkoopkosten transport 2013 incl IT uit systeemdienst</t>
  </si>
  <si>
    <t>Incl IT uit SD</t>
  </si>
  <si>
    <t>Totale inkoopkosten transport 2014 incl IT uit systeemdienst</t>
  </si>
  <si>
    <t>Totale Inkomsten TenneT uit systeemdienst in 2013</t>
  </si>
  <si>
    <t>Toegestane Inkomsten TenneT uit systeemdienst 2013</t>
  </si>
  <si>
    <t>Toegestane Inkomsten TenneT uit systeemdienst 2014</t>
  </si>
  <si>
    <t>Totale Inkomsten TenneT uit systeemdienst in 2014</t>
  </si>
  <si>
    <t>Totale Inkoopkosten Transport inclusief systeemdienst (2013 en 2014)</t>
  </si>
  <si>
    <t>Enduris</t>
  </si>
  <si>
    <t>Totale begininkomsten 2016</t>
  </si>
  <si>
    <t>Beginkomsten 2016</t>
  </si>
  <si>
    <t>in EUR, pp 2016</t>
  </si>
  <si>
    <t>EAV 2012</t>
  </si>
  <si>
    <t>in EUR, pp 2012</t>
  </si>
  <si>
    <t>EAV 2013</t>
  </si>
  <si>
    <t>in EUR, pp 2013</t>
  </si>
  <si>
    <t>EAV 2014</t>
  </si>
  <si>
    <t>in EUR, pp 2014</t>
  </si>
  <si>
    <t>EAV 2015</t>
  </si>
  <si>
    <t>in EUR, pp 2015</t>
  </si>
  <si>
    <t>Samengestelde Output voor Maatstaf</t>
  </si>
  <si>
    <t>SO Totaal voor Maatstaf 2017-2021</t>
  </si>
  <si>
    <t>Samengestelde Output voor PV</t>
  </si>
  <si>
    <t>SO 2012 voor PV 2012-2013</t>
  </si>
  <si>
    <t>SO 2013 voor PV 2012-2013</t>
  </si>
  <si>
    <t>SO 2013 voor PV 2013-2014</t>
  </si>
  <si>
    <t>SO 2014 voor PV 2013-2014</t>
  </si>
  <si>
    <t>SO 2014 voor PV 2014-2015</t>
  </si>
  <si>
    <t>SO 2015 voor PV 2014-2015</t>
  </si>
  <si>
    <t>Excl. Invoeding, incl HS-net Stedin</t>
  </si>
  <si>
    <t>Excl. Invoeding, excl HS-net Stedin</t>
  </si>
  <si>
    <t>Samengestelde output voor PV berekening 2012-2013 (excl. Invoeding, incl HS-netten Stedin)</t>
  </si>
  <si>
    <t>Samengestelde output voor PV berekening 2013-2014 (excl. Invoeding, incl HS-netten Stedin)</t>
  </si>
  <si>
    <t>Samengestelde output voor PV berekening 2014-2015 (excl. Invoeding, excl. HS-netten Stedin)</t>
  </si>
  <si>
    <t>SO Totaal voor Maatstaf 2017-2021 (o.b.v. RV 2016)</t>
  </si>
  <si>
    <t>WACC EI2016</t>
  </si>
  <si>
    <t>Begininkomsten 2016 (o.b.v. efficiënte kosten 2016)</t>
  </si>
  <si>
    <t>Tarievenbesluit regionale netbeheerders elektriciteit 2016</t>
  </si>
  <si>
    <t>ACM kiest ervoor de begininkomsten aan te passen naar het niveau van de efficiënte kosten.</t>
  </si>
  <si>
    <t>Begininkomsten (na aanpassing naar efficiënte kosten 2016; t.b.v. regulering NE7R)</t>
  </si>
  <si>
    <t>Verschil tussen begininkomsten NE7R en Efficëntie kosten 2016 per netbeheerder</t>
  </si>
  <si>
    <t>links (BI - x + Totale bedrag dat verrekend moet worden in q-factor NE7R)</t>
  </si>
  <si>
    <t>Verschil tussen begininkomsten NE7R en sectorkosten 2016</t>
  </si>
  <si>
    <t xml:space="preserve">Op dit tabblad worden alle gegevens geimporteerd vanuit het kostenbestand. Dit betreft voor alle jaren de netbeheerders na ruilverkaveling. Voor de maatstaf betreft het de gegevens voor Stedin na HS overdracht. Voor de productivitietsverandering betreft het de gegevens van Stedin voor HS-overdracht in 2013 en 2014. </t>
  </si>
  <si>
    <t>Import samengestelde output</t>
  </si>
  <si>
    <t xml:space="preserve">Bron </t>
  </si>
  <si>
    <t>WACC bijlage bij ontwerpmethodebesluit 2017-2021</t>
  </si>
  <si>
    <t>CBS</t>
  </si>
  <si>
    <t>De inschatting van de langjarige PV voor de periode 2016-2021 wordt gebaseerd op de jaarlijkse PV's in de periode 2004-2015 (eerste meetjaar is 2004-2005).</t>
  </si>
  <si>
    <t xml:space="preserve">Dit bestand bevat de berekening van 2013, 2014 en 2015. De andere jaarlijke PV volgen uit het voorgaande x-factormodel </t>
  </si>
  <si>
    <t>Formule (32)</t>
  </si>
  <si>
    <t>Formule (33)</t>
  </si>
  <si>
    <t>Formule (25)</t>
  </si>
  <si>
    <t>Formule (34)</t>
  </si>
  <si>
    <t>Formule (35)</t>
  </si>
  <si>
    <t>Op dit blad wordt de x-factor berekend voor de zevende reguleringsperiode elektriciteit.</t>
  </si>
  <si>
    <t>Formule (29)</t>
  </si>
  <si>
    <t>Formule (31)</t>
  </si>
  <si>
    <t>Formule (21) en (22)</t>
  </si>
  <si>
    <t>Formule (23)</t>
  </si>
  <si>
    <t>Formule (44)</t>
  </si>
  <si>
    <t>Formule (45)</t>
  </si>
  <si>
    <t>Formule (59)</t>
  </si>
  <si>
    <t>Bron</t>
  </si>
  <si>
    <t>Bijdragen EAV voor Maatstaf</t>
  </si>
  <si>
    <t>ná FNOP- en HS-overdracht</t>
  </si>
  <si>
    <t>Bijdragen EAV (sectortotaal) voor PV berekening:</t>
  </si>
  <si>
    <t>Sectortotaal</t>
  </si>
  <si>
    <t>Dit blad bevat de input gegevens voor de WACC en het CPI.</t>
  </si>
  <si>
    <t>Voor de WACC kan worden verwezen naar de WACC bijlage. Het CPI komt van het CBS.</t>
  </si>
  <si>
    <t xml:space="preserve">RNB Elektriciteit 2017-2021 Kostenbestand (sep 2016) </t>
  </si>
  <si>
    <t xml:space="preserve">RNB Elektriciteit 2017-2021 SO-bestand (sep 2016) </t>
  </si>
  <si>
    <t>RNB Elektriciteit 2017-2021 Q-factorberekening (sep 2016) , tabblad Q-bedragen, regel 66</t>
  </si>
  <si>
    <t>Berekening inschatting CPI 2017-2021</t>
  </si>
  <si>
    <t>Inflatie in WACC 2016</t>
  </si>
  <si>
    <t>Inflatie in WACC 2021</t>
  </si>
  <si>
    <t>Inflatie 2017 o.b.v. ingroei 2016-2021</t>
  </si>
  <si>
    <t>Inflatie 2020 o.b.v. ingroei 2016-2021</t>
  </si>
  <si>
    <t>Inflatie 2019 o.b.v. ingroei 2016-2021</t>
  </si>
  <si>
    <t>Inflatie 2018 o.b.v. ingroei 2016-2021</t>
  </si>
  <si>
    <t>Inschatting CPI 2017-2021 (afgerond)</t>
  </si>
  <si>
    <t xml:space="preserve">Kenmerk: ACM/DE/2016/205153 ACM/DE/2016/205154 ACM/DE/2016/205155 ACM/DE/2016/205156 ACM/DE/2016/205157 ACM/DE/2016/205158 ACM/DE/2016/205159
</t>
  </si>
  <si>
    <t>Methodebesluit regionale netbeheerders elektriciteit 2017-2021</t>
  </si>
  <si>
    <t>Samengestelde wegingsfactor incl. bovenliggende netvlakken</t>
  </si>
  <si>
    <t>Afnemers HS (110-150 kV), incl. max 600 uur</t>
  </si>
  <si>
    <t>Afnemers Trafo HS+TS/MS, incl. max 600 uur</t>
  </si>
  <si>
    <t>Verhouding doorrekening extra inkoop op HS aan netvlak Trafo HS+TS/MS</t>
  </si>
  <si>
    <t>Inschatting inkoopkosten transport na toevoegen systeemdienst 2013</t>
  </si>
  <si>
    <t>Inschatting inkoopkosten transport na toevoegen systeemdienst 2014</t>
  </si>
  <si>
    <t>Waarvan inkoop transport bij regionale netbeheerder(s)</t>
  </si>
  <si>
    <t>Aandeel binnen totale inkoopkosten transport bij landelijke netbeheerder</t>
  </si>
  <si>
    <t>Percentage doorberekende systeemdienstinkomsten van bovenliggende netbeheerder</t>
  </si>
  <si>
    <t xml:space="preserve">GAW: </t>
  </si>
  <si>
    <t>Gestandaardiseerde Activawaarde</t>
  </si>
  <si>
    <t>SO:</t>
  </si>
  <si>
    <t>Samengestelde Output</t>
  </si>
  <si>
    <t>Bijlage 1</t>
  </si>
  <si>
    <t>Deze tabel bevat een overzicht van de gehanteerde gegevens (op hoofdlijnen) om te komen tot vaststelling van de x- en q-factor voor regionale netbeheerders elektriciteit</t>
  </si>
  <si>
    <t>Resultaten x-factor en q-factor elektriciteit</t>
  </si>
  <si>
    <t>Sector</t>
  </si>
  <si>
    <t>Gegevens berekening x-factor</t>
  </si>
  <si>
    <t>Begininkomsten (na aanpassing naar efficiënte kosten 2016)</t>
  </si>
  <si>
    <t>X-factor</t>
  </si>
  <si>
    <t>Gegevens berekening totale inkomsten</t>
  </si>
  <si>
    <t>Q-factor</t>
  </si>
  <si>
    <t>Overige parameters</t>
  </si>
  <si>
    <t>Samengestelde Output (SO)</t>
  </si>
  <si>
    <t>Aandeel SO</t>
  </si>
  <si>
    <t xml:space="preserve"> PV 2013</t>
  </si>
  <si>
    <t xml:space="preserve"> PV 2014</t>
  </si>
  <si>
    <t xml:space="preserve"> PV 2015</t>
  </si>
  <si>
    <t>Jaarlijkse productiviteitsverandering (2013-2015)</t>
  </si>
  <si>
    <t>Voorcalculatorische inschatting inkoopkosten transport</t>
  </si>
  <si>
    <t>Inschatting inkoopkosten transport (i.h.k.v. nacalculatie)</t>
  </si>
  <si>
    <t>Gebaseerd op gemiddelde inkoopkosten transport over 2013-2015, in efficiëntieniveau 2016</t>
  </si>
  <si>
    <t>Inschatting inkoopkosten transport 2016</t>
  </si>
  <si>
    <t>Volumeniveau waar bovenstaande inschatting op is gebaseerd</t>
  </si>
  <si>
    <t>Samengestelde output Transportdienst</t>
  </si>
  <si>
    <t>RNBs Elektriciteit 2014-2016 gewijzigd X-factormodel (aug 2016)</t>
  </si>
  <si>
    <t>Nog te realiseren besparingen marktmodel  in 2014</t>
  </si>
  <si>
    <t>Nog te realiseren besparingen marktmodel  in 2015</t>
  </si>
  <si>
    <r>
      <t xml:space="preserve">Controleregel: leeg is OK, waarschuwingen verschijnen in </t>
    </r>
    <r>
      <rPr>
        <b/>
        <sz val="10"/>
        <color rgb="FFFF0000"/>
        <rFont val="Arial"/>
        <family val="2"/>
      </rPr>
      <t>Rood</t>
    </r>
  </si>
  <si>
    <t xml:space="preserve">RNB Elektriciteit 2017-2021 x-factorberekening (sep 2016) </t>
  </si>
  <si>
    <t>Totale Inkomsten TenneT uit systeemdienst in 2013 t.b.v. RNB's</t>
  </si>
  <si>
    <t>Totale Inkomsten TenneT uit systeemdienst in 2014 t.b.v. RNB's</t>
  </si>
  <si>
    <r>
      <t>Begininkomsten 2016</t>
    </r>
    <r>
      <rPr>
        <b/>
        <sz val="10"/>
        <color theme="1"/>
        <rFont val="Arial"/>
        <family val="2"/>
      </rPr>
      <t xml:space="preserve"> </t>
    </r>
    <r>
      <rPr>
        <sz val="10"/>
        <color theme="1"/>
        <rFont val="Arial"/>
        <family val="2"/>
      </rPr>
      <t>voor toepassing x-factor (excl inkoopkosten Transport</t>
    </r>
  </si>
  <si>
    <t xml:space="preserve">In dit blad worden de samengestelde output, de EAV-bijdragen en de begininkomsten opgehaald vanuit het SO-bestand. </t>
  </si>
  <si>
    <t>Op dit blad berekenen we de efficiënte kosten 2016 zoals we die hanteren voor de vergelijking met de begininkomsten en de maatstafberekening.</t>
  </si>
  <si>
    <t>Op dit blad worden de toepassingsvoorwaarde en de aanleidingstoets uitgevoerd die in het methodebesluit beschreven zijn in verband met de aanpassing van de begininkomsten.</t>
  </si>
  <si>
    <t>Begininkomstenniveau 2016 voor berekening x-factor (excl. Inkoop Transport)</t>
  </si>
  <si>
    <t>Eindinkomsten 2021 voor berekening x-factor (excl. Inkoop Transport)</t>
  </si>
  <si>
    <t>Datum: 12 september 2016</t>
  </si>
  <si>
    <t>Besluit: x-factorbesluiten RNB elektriciteit; bestand: x-factorberekening RNB E</t>
  </si>
  <si>
    <t>Tevens voert de ACM in dit bestand de volgende correcties uit voor gebleken onjuistheden als gevolg van onjuiste of onvolledige gegevens:</t>
  </si>
  <si>
    <t>De wijzigingen naar aanleiding van deze uitspraken zien op de hoogte van de WACC (tabblad "WACC en CPI", cel J16 en J17) en de effecten daarvan op de kapitaalkosten (cel "Import kosten 2012-2015", rij 29, 49 en 72, en cel P26, P46 en P69).</t>
  </si>
  <si>
    <t>- Onjuistheden in de operationele kosten van Enexis over 2015 (tabblad "Import kosten 2012-2015", cel N67 en N77).</t>
  </si>
  <si>
    <t>- Onjuiste toekenning van operationele kosten aan domeinen van Stedin over 2015 (tabblad "Import kosten 2012-2015", cel P67 en P77).</t>
  </si>
  <si>
    <t>WACC bijlage gewijzigd methodebesluit 2017-2021 (d.d. 24 januari 2019)</t>
  </si>
  <si>
    <t>In dit bestand zijn wijzigingen opgenomen naar aanleiding van een CBb uitspraak op 24 juli 2018 (ECLI:NL:CBB:2018:348) en een CBb uitspraak op 28 november 2019 (ECLI:NL:CBB:2019:636).</t>
  </si>
  <si>
    <t>Datum: 17 augustus 2020</t>
  </si>
  <si>
    <t xml:space="preserve">RNB Elektriciteit 2017-2021 Kostenbestand (aug 2020) </t>
  </si>
  <si>
    <t xml:space="preserve">RNB Elektriciteit 2017-2021 Kostenbestand (sep 2016/aug 2020) </t>
  </si>
  <si>
    <t>Coteq</t>
  </si>
  <si>
    <t xml:space="preserve">RNB Elektriciteit 2017-2021 x-factorberekening (aug 2020) </t>
  </si>
</sst>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42" formatCode="_ &quot;€&quot;\ * #,##0_ ;_ &quot;€&quot;\ * \-#,##0_ ;_ &quot;€&quot;\ * &quot;-&quot;_ ;_ @_ "/>
    <numFmt numFmtId="41" formatCode="_ * #,##0_ ;_ * \-#,##0_ ;_ * &quot;-&quot;_ ;_ @_ "/>
    <numFmt numFmtId="43" formatCode="_ * #,##0.00_ ;_ * \-#,##0.00_ ;_ * &quot;-&quot;??_ ;_ @_ "/>
    <numFmt numFmtId="164" formatCode="_(* #,##0.00_);_(* \(#,##0.00\);_(* &quot;-&quot;??_);_(@_)"/>
    <numFmt numFmtId="165" formatCode="_ * #,##0_ ;_ * \-#,##0_ ;_ * &quot;-&quot;??_ ;_ @_ "/>
    <numFmt numFmtId="166" formatCode="0.0000%"/>
    <numFmt numFmtId="167" formatCode="0.000"/>
    <numFmt numFmtId="168" formatCode="_-* #,##0_-;_-* #,##0\-;_-* &quot;-&quot;??_-;_-@_-"/>
    <numFmt numFmtId="169" formatCode="0.0000"/>
    <numFmt numFmtId="170" formatCode="0.0%"/>
    <numFmt numFmtId="171" formatCode="_ * #,##0.0000_ ;_ * \-#,##0.0000_ ;_ * &quot;-&quot;??_ ;_ @_ "/>
  </numFmts>
  <fonts count="22" x14ac:knownFonts="1">
    <font>
      <sz val="11"/>
      <color theme="1"/>
      <name val="Calibri"/>
      <family val="2"/>
      <scheme val="minor"/>
    </font>
    <font>
      <sz val="11"/>
      <color theme="1"/>
      <name val="Calibri"/>
      <family val="2"/>
      <scheme val="minor"/>
    </font>
    <font>
      <b/>
      <sz val="10"/>
      <color theme="1"/>
      <name val="Arial"/>
      <family val="2"/>
    </font>
    <font>
      <sz val="10"/>
      <color theme="1"/>
      <name val="Arial"/>
      <family val="2"/>
    </font>
    <font>
      <sz val="10"/>
      <name val="Arial"/>
      <family val="2"/>
    </font>
    <font>
      <sz val="10"/>
      <color rgb="FFFF0000"/>
      <name val="Arial"/>
      <family val="2"/>
    </font>
    <font>
      <b/>
      <sz val="12"/>
      <color theme="0"/>
      <name val="Arial"/>
      <family val="2"/>
    </font>
    <font>
      <sz val="10"/>
      <color theme="0"/>
      <name val="Arial"/>
      <family val="2"/>
    </font>
    <font>
      <b/>
      <sz val="10"/>
      <name val="Arial"/>
      <family val="2"/>
    </font>
    <font>
      <i/>
      <sz val="10"/>
      <name val="Arial"/>
      <family val="2"/>
    </font>
    <font>
      <sz val="11"/>
      <name val="Calibri"/>
      <family val="2"/>
      <scheme val="minor"/>
    </font>
    <font>
      <sz val="8"/>
      <color indexed="81"/>
      <name val="Tahoma"/>
      <family val="2"/>
    </font>
    <font>
      <sz val="10"/>
      <color rgb="FF000000"/>
      <name val="Arial"/>
      <family val="2"/>
    </font>
    <font>
      <b/>
      <sz val="10"/>
      <color rgb="FFFF0000"/>
      <name val="Arial"/>
      <family val="2"/>
    </font>
    <font>
      <sz val="10"/>
      <color indexed="8"/>
      <name val="MS Sans Serif"/>
      <family val="2"/>
    </font>
    <font>
      <sz val="10"/>
      <color indexed="81"/>
      <name val="Tahoma"/>
      <family val="2"/>
    </font>
    <font>
      <sz val="11"/>
      <color theme="1"/>
      <name val="Arial"/>
      <family val="2"/>
    </font>
    <font>
      <i/>
      <sz val="10"/>
      <color theme="1"/>
      <name val="Arial"/>
      <family val="2"/>
    </font>
    <font>
      <b/>
      <sz val="11"/>
      <color indexed="8"/>
      <name val="Arial"/>
      <family val="2"/>
    </font>
    <font>
      <b/>
      <sz val="11"/>
      <color theme="1"/>
      <name val="Arial"/>
      <family val="2"/>
    </font>
    <font>
      <sz val="11"/>
      <color rgb="FF0070C0"/>
      <name val="Arial"/>
      <family val="2"/>
    </font>
    <font>
      <i/>
      <sz val="11"/>
      <color theme="1"/>
      <name val="Arial"/>
      <family val="2"/>
    </font>
  </fonts>
  <fills count="14">
    <fill>
      <patternFill patternType="none"/>
    </fill>
    <fill>
      <patternFill patternType="gray125"/>
    </fill>
    <fill>
      <patternFill patternType="solid">
        <fgColor theme="4" tint="0.59999389629810485"/>
        <bgColor indexed="64"/>
      </patternFill>
    </fill>
    <fill>
      <patternFill patternType="solid">
        <fgColor rgb="FFFFFFCC"/>
        <bgColor indexed="64"/>
      </patternFill>
    </fill>
    <fill>
      <patternFill patternType="solid">
        <fgColor rgb="FFFFCC99"/>
        <bgColor indexed="64"/>
      </patternFill>
    </fill>
    <fill>
      <patternFill patternType="solid">
        <fgColor rgb="FFCCFFFF"/>
        <bgColor indexed="64"/>
      </patternFill>
    </fill>
    <fill>
      <patternFill patternType="solid">
        <fgColor rgb="FFCCFFCC"/>
        <bgColor indexed="64"/>
      </patternFill>
    </fill>
    <fill>
      <patternFill patternType="solid">
        <fgColor rgb="FFFFCCFF"/>
        <bgColor indexed="64"/>
      </patternFill>
    </fill>
    <fill>
      <patternFill patternType="solid">
        <fgColor rgb="FFFF00FF"/>
        <bgColor indexed="64"/>
      </patternFill>
    </fill>
    <fill>
      <patternFill patternType="solid">
        <fgColor theme="0" tint="-0.499984740745262"/>
        <bgColor indexed="64"/>
      </patternFill>
    </fill>
    <fill>
      <patternFill patternType="solid">
        <fgColor theme="0" tint="-0.14999847407452621"/>
        <bgColor indexed="64"/>
      </patternFill>
    </fill>
    <fill>
      <patternFill patternType="solid">
        <fgColor rgb="FF7030A0"/>
        <bgColor indexed="64"/>
      </patternFill>
    </fill>
    <fill>
      <patternFill patternType="solid">
        <fgColor rgb="FFFFFF99"/>
        <bgColor indexed="64"/>
      </patternFill>
    </fill>
    <fill>
      <patternFill patternType="solid">
        <fgColor indexed="22"/>
        <bgColor indexed="64"/>
      </patternFill>
    </fill>
  </fills>
  <borders count="3">
    <border>
      <left/>
      <right/>
      <top/>
      <bottom/>
      <diagonal/>
    </border>
    <border>
      <left/>
      <right/>
      <top style="thin">
        <color auto="1"/>
      </top>
      <bottom style="thin">
        <color auto="1"/>
      </bottom>
      <diagonal/>
    </border>
    <border>
      <left style="thin">
        <color indexed="64"/>
      </left>
      <right style="thin">
        <color indexed="64"/>
      </right>
      <top style="thin">
        <color indexed="64"/>
      </top>
      <bottom style="thin">
        <color indexed="64"/>
      </bottom>
      <diagonal/>
    </border>
  </borders>
  <cellStyleXfs count="14">
    <xf numFmtId="0" fontId="0" fillId="0" borderId="0"/>
    <xf numFmtId="43" fontId="1" fillId="0" borderId="0" applyFont="0" applyFill="0" applyBorder="0" applyAlignment="0" applyProtection="0"/>
    <xf numFmtId="0" fontId="4" fillId="0" borderId="0"/>
    <xf numFmtId="0" fontId="4" fillId="0" borderId="0"/>
    <xf numFmtId="164" fontId="1"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14" fillId="0" borderId="0"/>
    <xf numFmtId="0" fontId="4" fillId="0" borderId="0"/>
    <xf numFmtId="9" fontId="4" fillId="0" borderId="0" applyFont="0" applyFill="0" applyBorder="0" applyAlignment="0" applyProtection="0"/>
  </cellStyleXfs>
  <cellXfs count="144">
    <xf numFmtId="0" fontId="0" fillId="0" borderId="0" xfId="0"/>
    <xf numFmtId="0" fontId="3" fillId="2" borderId="1" xfId="0" applyFont="1" applyFill="1" applyBorder="1"/>
    <xf numFmtId="0" fontId="3" fillId="0" borderId="0" xfId="0" applyFont="1"/>
    <xf numFmtId="0" fontId="2" fillId="0" borderId="0" xfId="0" applyFont="1"/>
    <xf numFmtId="165" fontId="3" fillId="4" borderId="0" xfId="1" applyNumberFormat="1" applyFont="1" applyFill="1"/>
    <xf numFmtId="165" fontId="3" fillId="3" borderId="0" xfId="1" applyNumberFormat="1" applyFont="1" applyFill="1"/>
    <xf numFmtId="165" fontId="3" fillId="0" borderId="0" xfId="0" applyNumberFormat="1" applyFont="1"/>
    <xf numFmtId="0" fontId="0" fillId="10" borderId="0" xfId="0" applyFill="1"/>
    <xf numFmtId="0" fontId="2" fillId="2" borderId="1" xfId="0" applyFont="1" applyFill="1" applyBorder="1"/>
    <xf numFmtId="0" fontId="3" fillId="0" borderId="0" xfId="0" applyFont="1" applyFill="1"/>
    <xf numFmtId="0" fontId="5" fillId="0" borderId="0" xfId="0" applyFont="1"/>
    <xf numFmtId="165" fontId="3" fillId="3" borderId="0" xfId="0" applyNumberFormat="1" applyFont="1" applyFill="1"/>
    <xf numFmtId="0" fontId="6" fillId="11" borderId="1" xfId="0" applyFont="1" applyFill="1" applyBorder="1"/>
    <xf numFmtId="0" fontId="7" fillId="11" borderId="1" xfId="0" applyFont="1" applyFill="1" applyBorder="1"/>
    <xf numFmtId="165" fontId="3" fillId="0" borderId="0" xfId="1" applyNumberFormat="1" applyFont="1"/>
    <xf numFmtId="165" fontId="3" fillId="6" borderId="0" xfId="1" applyNumberFormat="1" applyFont="1" applyFill="1"/>
    <xf numFmtId="0" fontId="8" fillId="0" borderId="0" xfId="0" applyFont="1"/>
    <xf numFmtId="165" fontId="3" fillId="0" borderId="0" xfId="0" applyNumberFormat="1" applyFont="1" applyFill="1"/>
    <xf numFmtId="10" fontId="3" fillId="0" borderId="0" xfId="0" applyNumberFormat="1" applyFont="1" applyFill="1"/>
    <xf numFmtId="0" fontId="4" fillId="0" borderId="0" xfId="0" applyFont="1"/>
    <xf numFmtId="2" fontId="3" fillId="5" borderId="0" xfId="0" applyNumberFormat="1" applyFont="1" applyFill="1"/>
    <xf numFmtId="165" fontId="3" fillId="5" borderId="0" xfId="0" applyNumberFormat="1" applyFont="1" applyFill="1"/>
    <xf numFmtId="0" fontId="4" fillId="0" borderId="0" xfId="0" applyFont="1" applyFill="1"/>
    <xf numFmtId="167" fontId="3" fillId="0" borderId="0" xfId="0" applyNumberFormat="1" applyFont="1"/>
    <xf numFmtId="167" fontId="3" fillId="3" borderId="0" xfId="0" applyNumberFormat="1" applyFont="1" applyFill="1"/>
    <xf numFmtId="0" fontId="3" fillId="5" borderId="0" xfId="0" applyFont="1" applyFill="1"/>
    <xf numFmtId="0" fontId="3" fillId="3" borderId="0" xfId="0" applyFont="1" applyFill="1"/>
    <xf numFmtId="42" fontId="7" fillId="11" borderId="1" xfId="0" applyNumberFormat="1" applyFont="1" applyFill="1" applyBorder="1"/>
    <xf numFmtId="42" fontId="3" fillId="0" borderId="0" xfId="0" applyNumberFormat="1" applyFont="1"/>
    <xf numFmtId="42" fontId="2" fillId="2" borderId="1" xfId="0" applyNumberFormat="1" applyFont="1" applyFill="1" applyBorder="1"/>
    <xf numFmtId="42" fontId="0" fillId="0" borderId="0" xfId="0" applyNumberFormat="1"/>
    <xf numFmtId="0" fontId="9" fillId="0" borderId="0" xfId="0" applyFont="1"/>
    <xf numFmtId="0" fontId="9" fillId="0" borderId="0" xfId="0" quotePrefix="1" applyFont="1"/>
    <xf numFmtId="0" fontId="8" fillId="10" borderId="0" xfId="0" applyFont="1" applyFill="1"/>
    <xf numFmtId="168" fontId="4" fillId="0" borderId="0" xfId="1" applyNumberFormat="1" applyFont="1" applyFill="1"/>
    <xf numFmtId="168" fontId="4" fillId="12" borderId="0" xfId="1" applyNumberFormat="1" applyFont="1" applyFill="1"/>
    <xf numFmtId="10" fontId="5" fillId="0" borderId="0" xfId="0" applyNumberFormat="1" applyFont="1" applyFill="1"/>
    <xf numFmtId="10" fontId="4" fillId="4" borderId="0" xfId="0" applyNumberFormat="1" applyFont="1" applyFill="1"/>
    <xf numFmtId="165" fontId="4" fillId="4" borderId="0" xfId="0" applyNumberFormat="1" applyFont="1" applyFill="1"/>
    <xf numFmtId="167" fontId="3" fillId="5" borderId="0" xfId="0" applyNumberFormat="1" applyFont="1" applyFill="1"/>
    <xf numFmtId="165" fontId="3" fillId="0" borderId="0" xfId="1" applyNumberFormat="1" applyFont="1" applyFill="1"/>
    <xf numFmtId="0" fontId="4" fillId="0" borderId="0" xfId="7"/>
    <xf numFmtId="10" fontId="4" fillId="3" borderId="0" xfId="7" applyNumberFormat="1" applyFill="1"/>
    <xf numFmtId="0" fontId="4" fillId="13" borderId="0" xfId="7" applyFill="1"/>
    <xf numFmtId="10" fontId="4" fillId="13" borderId="0" xfId="7" applyNumberFormat="1" applyFill="1"/>
    <xf numFmtId="10" fontId="4" fillId="0" borderId="0" xfId="6" applyNumberFormat="1" applyFill="1"/>
    <xf numFmtId="0" fontId="4" fillId="0" borderId="0" xfId="7" applyAlignment="1">
      <alignment horizontal="right"/>
    </xf>
    <xf numFmtId="10" fontId="4" fillId="4" borderId="0" xfId="7" applyNumberFormat="1" applyFill="1"/>
    <xf numFmtId="168" fontId="4" fillId="4" borderId="0" xfId="1" applyNumberFormat="1" applyFont="1" applyFill="1"/>
    <xf numFmtId="0" fontId="10" fillId="0" borderId="0" xfId="0" applyFont="1"/>
    <xf numFmtId="165" fontId="4" fillId="4" borderId="0" xfId="1" applyNumberFormat="1" applyFont="1" applyFill="1"/>
    <xf numFmtId="165" fontId="4" fillId="3" borderId="0" xfId="1" applyNumberFormat="1" applyFont="1" applyFill="1"/>
    <xf numFmtId="170" fontId="4" fillId="4" borderId="0" xfId="0" applyNumberFormat="1" applyFont="1" applyFill="1"/>
    <xf numFmtId="0" fontId="0" fillId="0" borderId="0" xfId="0" applyFill="1"/>
    <xf numFmtId="0" fontId="12" fillId="0" borderId="0" xfId="0" applyFont="1" applyAlignment="1">
      <alignment vertical="center"/>
    </xf>
    <xf numFmtId="41" fontId="3" fillId="3" borderId="0" xfId="0" applyNumberFormat="1" applyFont="1" applyFill="1"/>
    <xf numFmtId="41" fontId="3" fillId="4" borderId="0" xfId="0" applyNumberFormat="1" applyFont="1" applyFill="1"/>
    <xf numFmtId="0" fontId="3" fillId="0" borderId="0" xfId="0" applyFont="1" applyAlignment="1">
      <alignment vertical="center"/>
    </xf>
    <xf numFmtId="0" fontId="4" fillId="0" borderId="0" xfId="8" applyFont="1"/>
    <xf numFmtId="0" fontId="4" fillId="0" borderId="0" xfId="7" applyFont="1"/>
    <xf numFmtId="0" fontId="8" fillId="0" borderId="0" xfId="7" applyFont="1"/>
    <xf numFmtId="0" fontId="5" fillId="0" borderId="0" xfId="7" applyFont="1"/>
    <xf numFmtId="0" fontId="4" fillId="0" borderId="0" xfId="9" applyFont="1"/>
    <xf numFmtId="0" fontId="4" fillId="0" borderId="0" xfId="10" applyFont="1"/>
    <xf numFmtId="0" fontId="8" fillId="0" borderId="0" xfId="10" applyFont="1"/>
    <xf numFmtId="41" fontId="3" fillId="6" borderId="0" xfId="0" applyNumberFormat="1" applyFont="1" applyFill="1"/>
    <xf numFmtId="0" fontId="13" fillId="0" borderId="0" xfId="0" applyFont="1"/>
    <xf numFmtId="0" fontId="4" fillId="0" borderId="0" xfId="11" applyFont="1" applyFill="1"/>
    <xf numFmtId="165" fontId="4" fillId="3" borderId="0" xfId="0" applyNumberFormat="1" applyFont="1" applyFill="1"/>
    <xf numFmtId="10" fontId="4" fillId="6" borderId="0" xfId="0" applyNumberFormat="1" applyFont="1" applyFill="1"/>
    <xf numFmtId="166" fontId="4" fillId="0" borderId="0" xfId="0" applyNumberFormat="1" applyFont="1" applyFill="1"/>
    <xf numFmtId="10" fontId="3" fillId="3" borderId="0" xfId="5" applyNumberFormat="1" applyFont="1" applyFill="1"/>
    <xf numFmtId="170" fontId="4" fillId="6" borderId="0" xfId="5" applyNumberFormat="1" applyFont="1" applyFill="1"/>
    <xf numFmtId="0" fontId="4" fillId="0" borderId="0" xfId="12" applyFont="1"/>
    <xf numFmtId="168" fontId="3" fillId="4" borderId="0" xfId="1" applyNumberFormat="1" applyFont="1" applyFill="1"/>
    <xf numFmtId="0" fontId="3" fillId="2" borderId="1" xfId="0" applyFont="1" applyFill="1" applyBorder="1"/>
    <xf numFmtId="0" fontId="3" fillId="0" borderId="0" xfId="0" applyFont="1"/>
    <xf numFmtId="165" fontId="3" fillId="3" borderId="0" xfId="1" applyNumberFormat="1" applyFont="1" applyFill="1"/>
    <xf numFmtId="165" fontId="3" fillId="3" borderId="0" xfId="0" applyNumberFormat="1" applyFont="1" applyFill="1"/>
    <xf numFmtId="0" fontId="4" fillId="0" borderId="0" xfId="0" applyFont="1"/>
    <xf numFmtId="0" fontId="5" fillId="0" borderId="0" xfId="0" applyFont="1"/>
    <xf numFmtId="9" fontId="3" fillId="3" borderId="0" xfId="5" applyNumberFormat="1" applyFont="1" applyFill="1"/>
    <xf numFmtId="0" fontId="3" fillId="0" borderId="0" xfId="0" applyFont="1" applyFill="1" applyBorder="1"/>
    <xf numFmtId="165" fontId="3" fillId="4" borderId="0" xfId="0" applyNumberFormat="1" applyFont="1" applyFill="1"/>
    <xf numFmtId="167" fontId="4" fillId="4" borderId="0" xfId="5" applyNumberFormat="1" applyFont="1" applyFill="1"/>
    <xf numFmtId="0" fontId="3" fillId="0" borderId="0" xfId="0" applyNumberFormat="1" applyFont="1"/>
    <xf numFmtId="10" fontId="3" fillId="12" borderId="0" xfId="6" applyNumberFormat="1" applyFont="1" applyFill="1"/>
    <xf numFmtId="42" fontId="3" fillId="0" borderId="0" xfId="0" applyNumberFormat="1" applyFont="1" applyAlignment="1">
      <alignment horizontal="left"/>
    </xf>
    <xf numFmtId="10" fontId="3" fillId="6" borderId="0" xfId="5" applyNumberFormat="1" applyFont="1" applyFill="1"/>
    <xf numFmtId="169" fontId="3" fillId="3" borderId="0" xfId="5" applyNumberFormat="1" applyFont="1" applyFill="1"/>
    <xf numFmtId="10" fontId="3" fillId="5" borderId="0" xfId="5" applyNumberFormat="1" applyFont="1" applyFill="1"/>
    <xf numFmtId="41" fontId="3" fillId="0" borderId="0" xfId="0" applyNumberFormat="1" applyFont="1"/>
    <xf numFmtId="41" fontId="4" fillId="4" borderId="0" xfId="0" applyNumberFormat="1" applyFont="1" applyFill="1"/>
    <xf numFmtId="41" fontId="3" fillId="0" borderId="0" xfId="0" applyNumberFormat="1" applyFont="1" applyFill="1"/>
    <xf numFmtId="42" fontId="5" fillId="0" borderId="0" xfId="0" applyNumberFormat="1" applyFont="1"/>
    <xf numFmtId="41" fontId="3" fillId="5" borderId="0" xfId="0" applyNumberFormat="1" applyFont="1" applyFill="1"/>
    <xf numFmtId="165" fontId="4" fillId="6" borderId="0" xfId="1" applyNumberFormat="1" applyFont="1" applyFill="1"/>
    <xf numFmtId="43" fontId="4" fillId="5" borderId="0" xfId="1" applyNumberFormat="1" applyFont="1" applyFill="1"/>
    <xf numFmtId="10" fontId="3" fillId="6" borderId="0" xfId="0" applyNumberFormat="1" applyFont="1" applyFill="1"/>
    <xf numFmtId="170" fontId="3" fillId="3" borderId="0" xfId="5" applyNumberFormat="1" applyFont="1" applyFill="1"/>
    <xf numFmtId="170" fontId="3" fillId="0" borderId="0" xfId="5" applyNumberFormat="1" applyFont="1" applyFill="1"/>
    <xf numFmtId="0" fontId="4" fillId="0" borderId="0" xfId="0" applyFont="1" applyAlignment="1"/>
    <xf numFmtId="10" fontId="3" fillId="0" borderId="0" xfId="5" applyNumberFormat="1" applyFont="1" applyFill="1"/>
    <xf numFmtId="0" fontId="13" fillId="0" borderId="0" xfId="0" applyFont="1" applyAlignment="1">
      <alignment vertical="top" wrapText="1"/>
    </xf>
    <xf numFmtId="0" fontId="16" fillId="0" borderId="0" xfId="0" applyFont="1" applyFill="1" applyBorder="1"/>
    <xf numFmtId="0" fontId="12" fillId="0" borderId="0" xfId="0" applyFont="1" applyFill="1" applyBorder="1"/>
    <xf numFmtId="0" fontId="3" fillId="0" borderId="0" xfId="0" applyFont="1" applyBorder="1"/>
    <xf numFmtId="0" fontId="2" fillId="0" borderId="0" xfId="0" applyFont="1" applyBorder="1"/>
    <xf numFmtId="165" fontId="3" fillId="3" borderId="0" xfId="0" applyNumberFormat="1" applyFont="1" applyFill="1" applyBorder="1"/>
    <xf numFmtId="165" fontId="4" fillId="4" borderId="0" xfId="0" applyNumberFormat="1" applyFont="1" applyFill="1" applyBorder="1"/>
    <xf numFmtId="43" fontId="4" fillId="4" borderId="0" xfId="0" applyNumberFormat="1" applyFont="1" applyFill="1" applyBorder="1"/>
    <xf numFmtId="10" fontId="3" fillId="4" borderId="0" xfId="0" applyNumberFormat="1" applyFont="1" applyFill="1" applyBorder="1"/>
    <xf numFmtId="3" fontId="3" fillId="4" borderId="0" xfId="0" applyNumberFormat="1" applyFont="1" applyFill="1" applyBorder="1"/>
    <xf numFmtId="170" fontId="3" fillId="3" borderId="0" xfId="5" applyNumberFormat="1" applyFont="1" applyFill="1" applyBorder="1"/>
    <xf numFmtId="10" fontId="3" fillId="4" borderId="0" xfId="5" applyNumberFormat="1" applyFont="1" applyFill="1" applyBorder="1"/>
    <xf numFmtId="0" fontId="17" fillId="0" borderId="0" xfId="0" applyFont="1" applyBorder="1"/>
    <xf numFmtId="3" fontId="3" fillId="4" borderId="0" xfId="0" applyNumberFormat="1" applyFont="1" applyFill="1" applyBorder="1" applyAlignment="1"/>
    <xf numFmtId="0" fontId="7" fillId="11" borderId="0" xfId="0" applyFont="1" applyFill="1" applyBorder="1"/>
    <xf numFmtId="0" fontId="6" fillId="11" borderId="0" xfId="0" applyFont="1" applyFill="1" applyBorder="1"/>
    <xf numFmtId="0" fontId="2" fillId="2" borderId="0" xfId="0" applyFont="1" applyFill="1" applyBorder="1"/>
    <xf numFmtId="0" fontId="2" fillId="0" borderId="0" xfId="0" applyFont="1" applyFill="1" applyBorder="1"/>
    <xf numFmtId="10" fontId="3" fillId="0" borderId="0" xfId="0" applyNumberFormat="1" applyFont="1" applyFill="1" applyBorder="1"/>
    <xf numFmtId="10" fontId="3" fillId="4" borderId="0" xfId="5" applyNumberFormat="1" applyFont="1" applyFill="1"/>
    <xf numFmtId="0" fontId="16" fillId="0" borderId="0" xfId="0" applyFont="1"/>
    <xf numFmtId="0" fontId="18" fillId="2" borderId="1" xfId="0" applyFont="1" applyFill="1" applyBorder="1"/>
    <xf numFmtId="0" fontId="16" fillId="6" borderId="0" xfId="0" applyFont="1" applyFill="1"/>
    <xf numFmtId="0" fontId="16" fillId="6" borderId="2" xfId="0" applyFont="1" applyFill="1" applyBorder="1"/>
    <xf numFmtId="0" fontId="16" fillId="4" borderId="0" xfId="0" applyFont="1" applyFill="1"/>
    <xf numFmtId="0" fontId="16" fillId="3" borderId="0" xfId="0" applyFont="1" applyFill="1"/>
    <xf numFmtId="0" fontId="16" fillId="5" borderId="0" xfId="0" applyFont="1" applyFill="1"/>
    <xf numFmtId="0" fontId="16" fillId="7" borderId="0" xfId="0" applyFont="1" applyFill="1"/>
    <xf numFmtId="0" fontId="16" fillId="8" borderId="0" xfId="0" applyFont="1" applyFill="1"/>
    <xf numFmtId="0" fontId="16" fillId="9" borderId="0" xfId="0" applyFont="1" applyFill="1"/>
    <xf numFmtId="0" fontId="16" fillId="10" borderId="0" xfId="0" applyFont="1" applyFill="1"/>
    <xf numFmtId="0" fontId="20" fillId="0" borderId="0" xfId="0" applyFont="1" applyAlignment="1">
      <alignment horizontal="center"/>
    </xf>
    <xf numFmtId="0" fontId="21" fillId="0" borderId="0" xfId="0" applyFont="1"/>
    <xf numFmtId="0" fontId="19" fillId="2" borderId="1" xfId="0" applyFont="1" applyFill="1" applyBorder="1"/>
    <xf numFmtId="2" fontId="4" fillId="6" borderId="0" xfId="0" applyNumberFormat="1" applyFont="1" applyFill="1"/>
    <xf numFmtId="165" fontId="3" fillId="6" borderId="0" xfId="1" applyNumberFormat="1" applyFont="1" applyFill="1" applyBorder="1"/>
    <xf numFmtId="171" fontId="4" fillId="3" borderId="0" xfId="1" applyNumberFormat="1" applyFont="1" applyFill="1"/>
    <xf numFmtId="41" fontId="3" fillId="7" borderId="0" xfId="0" applyNumberFormat="1" applyFont="1" applyFill="1"/>
    <xf numFmtId="10" fontId="4" fillId="7" borderId="0" xfId="0" applyNumberFormat="1" applyFont="1" applyFill="1"/>
    <xf numFmtId="0" fontId="4" fillId="0" borderId="0" xfId="0" quotePrefix="1" applyFont="1"/>
    <xf numFmtId="0" fontId="5" fillId="0" borderId="0" xfId="0" applyFont="1" applyAlignment="1">
      <alignment horizontal="left" vertical="top" wrapText="1"/>
    </xf>
  </cellXfs>
  <cellStyles count="14">
    <cellStyle name="_x000d__x000a_JournalTemplate=C:\COMFO\CTALK\JOURSTD.TPL_x000d__x000a_LbStateAddress=3 3 0 251 1 89 2 311_x000d__x000a_LbStateJou" xfId="2"/>
    <cellStyle name="_x000d__x000a_JournalTemplate=C:\COMFO\CTALK\JOURSTD.TPL_x000d__x000a_LbStateAddress=3 3 0 251 1 89 2 311_x000d__x000a_LbStateJou 2" xfId="3"/>
    <cellStyle name="Komma" xfId="1" builtinId="3"/>
    <cellStyle name="Komma 10 2" xfId="4"/>
    <cellStyle name="Percent 2" xfId="13"/>
    <cellStyle name="Procent" xfId="5" builtinId="5"/>
    <cellStyle name="Procent 2" xfId="6"/>
    <cellStyle name="Standaard" xfId="0" builtinId="0"/>
    <cellStyle name="Standaard 2" xfId="7"/>
    <cellStyle name="Standaard 2 3" xfId="9"/>
    <cellStyle name="Standaard 3" xfId="8"/>
    <cellStyle name="Standaard 6" xfId="10"/>
    <cellStyle name="Standaard_20100206 MB Hulpmiddel data q-factor" xfId="11"/>
    <cellStyle name="Standaard_20120516 - TI-berekening 2013 Elektriciteit (concept) opm HK" xfId="12"/>
  </cellStyles>
  <dxfs count="0"/>
  <tableStyles count="0" defaultTableStyle="TableStyleMedium2" defaultPivotStyle="PivotStyleLight16"/>
  <colors>
    <mruColors>
      <color rgb="FFFFCCFF"/>
      <color rgb="FFFF66FF"/>
      <color rgb="FFFFCC99"/>
      <color rgb="FFCCFFCC"/>
      <color rgb="FFCCFFFF"/>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10646</xdr:colOff>
      <xdr:row>20</xdr:row>
      <xdr:rowOff>15206</xdr:rowOff>
    </xdr:from>
    <xdr:to>
      <xdr:col>3</xdr:col>
      <xdr:colOff>637055</xdr:colOff>
      <xdr:row>24</xdr:row>
      <xdr:rowOff>18030</xdr:rowOff>
    </xdr:to>
    <xdr:sp macro="" textlink="">
      <xdr:nvSpPr>
        <xdr:cNvPr id="11" name="Rechthoek 10"/>
        <xdr:cNvSpPr/>
      </xdr:nvSpPr>
      <xdr:spPr>
        <a:xfrm>
          <a:off x="19213046" y="7549481"/>
          <a:ext cx="1998009" cy="726724"/>
        </a:xfrm>
        <a:prstGeom prst="rect">
          <a:avLst/>
        </a:prstGeom>
        <a:solidFill>
          <a:srgbClr val="007FAE"/>
        </a:solidFill>
        <a:ln w="25400" cap="flat" cmpd="sng" algn="ctr">
          <a:solidFill>
            <a:srgbClr val="5F1F7A">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nl-NL" sz="1200" b="1" i="0" u="none" strike="noStrike" kern="0" cap="none" spc="0" normalizeH="0" baseline="0" noProof="0">
              <a:ln>
                <a:noFill/>
              </a:ln>
              <a:solidFill>
                <a:srgbClr val="FFFFFF"/>
              </a:solidFill>
              <a:effectLst/>
              <a:uLnTx/>
              <a:uFillTx/>
              <a:latin typeface="Arial" panose="020B0604020202020204" pitchFamily="34" charset="0"/>
              <a:ea typeface="+mn-ea"/>
              <a:cs typeface="Arial" panose="020B0604020202020204" pitchFamily="34" charset="0"/>
            </a:rPr>
            <a:t>Investeringen</a:t>
          </a:r>
        </a:p>
      </xdr:txBody>
    </xdr:sp>
    <xdr:clientData/>
  </xdr:twoCellAnchor>
  <xdr:twoCellAnchor>
    <xdr:from>
      <xdr:col>13</xdr:col>
      <xdr:colOff>682920</xdr:colOff>
      <xdr:row>23</xdr:row>
      <xdr:rowOff>23370</xdr:rowOff>
    </xdr:from>
    <xdr:to>
      <xdr:col>16</xdr:col>
      <xdr:colOff>612244</xdr:colOff>
      <xdr:row>27</xdr:row>
      <xdr:rowOff>26193</xdr:rowOff>
    </xdr:to>
    <xdr:sp macro="" textlink="">
      <xdr:nvSpPr>
        <xdr:cNvPr id="12" name="Rechthoek 11"/>
        <xdr:cNvSpPr/>
      </xdr:nvSpPr>
      <xdr:spPr>
        <a:xfrm>
          <a:off x="28114920" y="8100570"/>
          <a:ext cx="1986724" cy="726723"/>
        </a:xfrm>
        <a:prstGeom prst="rect">
          <a:avLst/>
        </a:prstGeom>
        <a:solidFill>
          <a:srgbClr val="E5007D"/>
        </a:solidFill>
        <a:ln w="38100" cap="flat" cmpd="sng" algn="ctr">
          <a:solidFill>
            <a:sysClr val="windowText" lastClr="000000"/>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nl-NL" sz="1200" b="1" i="0" u="none" strike="noStrike" kern="0" cap="none" spc="0" normalizeH="0" baseline="0" noProof="0">
              <a:ln>
                <a:noFill/>
              </a:ln>
              <a:solidFill>
                <a:srgbClr val="FFFFFF"/>
              </a:solidFill>
              <a:effectLst/>
              <a:uLnTx/>
              <a:uFillTx/>
              <a:latin typeface="Arial" panose="020B0604020202020204" pitchFamily="34" charset="0"/>
              <a:ea typeface="+mn-ea"/>
              <a:cs typeface="Arial" panose="020B0604020202020204" pitchFamily="34" charset="0"/>
            </a:rPr>
            <a:t>X-factor</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nl-NL" sz="800" b="1" i="0" u="none" strike="noStrike" kern="0" cap="none" spc="0" normalizeH="0" baseline="0" noProof="0">
              <a:ln>
                <a:noFill/>
              </a:ln>
              <a:solidFill>
                <a:srgbClr val="FFFFFF"/>
              </a:solidFill>
              <a:effectLst/>
              <a:uLnTx/>
              <a:uFillTx/>
              <a:latin typeface="Arial"/>
              <a:ea typeface="+mn-ea"/>
              <a:cs typeface="+mn-cs"/>
            </a:rPr>
            <a:t>(dit bestand)</a:t>
          </a:r>
          <a:endParaRPr kumimoji="0" lang="nl-NL" sz="1400" b="0" i="0" u="none" strike="noStrike" kern="0" cap="none" spc="0" normalizeH="0" baseline="0" noProof="0">
            <a:ln>
              <a:noFill/>
            </a:ln>
            <a:solidFill>
              <a:srgbClr val="5F1F7A"/>
            </a:solidFill>
            <a:effectLst/>
            <a:uLnTx/>
            <a:uFillTx/>
            <a:latin typeface="Arial" panose="020B0604020202020204" pitchFamily="34" charset="0"/>
            <a:ea typeface="+mn-ea"/>
            <a:cs typeface="Arial" panose="020B0604020202020204" pitchFamily="34" charset="0"/>
          </a:endParaRPr>
        </a:p>
      </xdr:txBody>
    </xdr:sp>
    <xdr:clientData/>
  </xdr:twoCellAnchor>
  <xdr:twoCellAnchor>
    <xdr:from>
      <xdr:col>9</xdr:col>
      <xdr:colOff>18249</xdr:colOff>
      <xdr:row>19</xdr:row>
      <xdr:rowOff>176093</xdr:rowOff>
    </xdr:from>
    <xdr:to>
      <xdr:col>11</xdr:col>
      <xdr:colOff>631132</xdr:colOff>
      <xdr:row>23</xdr:row>
      <xdr:rowOff>178917</xdr:rowOff>
    </xdr:to>
    <xdr:sp macro="" textlink="">
      <xdr:nvSpPr>
        <xdr:cNvPr id="13" name="Rechthoek 12"/>
        <xdr:cNvSpPr/>
      </xdr:nvSpPr>
      <xdr:spPr>
        <a:xfrm>
          <a:off x="24707049" y="7529393"/>
          <a:ext cx="1984483" cy="726724"/>
        </a:xfrm>
        <a:prstGeom prst="rect">
          <a:avLst/>
        </a:prstGeom>
        <a:solidFill>
          <a:srgbClr val="007FAE"/>
        </a:solidFill>
        <a:ln w="25400" cap="flat" cmpd="sng" algn="ctr">
          <a:solidFill>
            <a:srgbClr val="5F1F7A">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nl-NL" sz="1200" b="1" i="0" u="none" strike="noStrike" kern="0" cap="none" spc="0" normalizeH="0" baseline="0" noProof="0">
              <a:ln>
                <a:noFill/>
              </a:ln>
              <a:solidFill>
                <a:srgbClr val="FFFFFF"/>
              </a:solidFill>
              <a:effectLst/>
              <a:uLnTx/>
              <a:uFillTx/>
              <a:latin typeface="Arial" panose="020B0604020202020204" pitchFamily="34" charset="0"/>
              <a:ea typeface="+mn-ea"/>
              <a:cs typeface="Arial" panose="020B0604020202020204" pitchFamily="34" charset="0"/>
            </a:rPr>
            <a:t>Kosten</a:t>
          </a:r>
          <a:endParaRPr kumimoji="0" lang="nl-NL" sz="1400" b="1" i="0" u="none" strike="noStrike" kern="0" cap="none" spc="0" normalizeH="0" baseline="0" noProof="0">
            <a:ln>
              <a:noFill/>
            </a:ln>
            <a:solidFill>
              <a:srgbClr val="FFFFFF"/>
            </a:solidFill>
            <a:effectLst/>
            <a:uLnTx/>
            <a:uFillTx/>
            <a:latin typeface="Arial" panose="020B0604020202020204" pitchFamily="34" charset="0"/>
            <a:ea typeface="+mn-ea"/>
            <a:cs typeface="Arial" panose="020B0604020202020204" pitchFamily="34" charset="0"/>
          </a:endParaRPr>
        </a:p>
      </xdr:txBody>
    </xdr:sp>
    <xdr:clientData/>
  </xdr:twoCellAnchor>
  <xdr:twoCellAnchor>
    <xdr:from>
      <xdr:col>9</xdr:col>
      <xdr:colOff>9447</xdr:colOff>
      <xdr:row>25</xdr:row>
      <xdr:rowOff>13289</xdr:rowOff>
    </xdr:from>
    <xdr:to>
      <xdr:col>11</xdr:col>
      <xdr:colOff>622330</xdr:colOff>
      <xdr:row>29</xdr:row>
      <xdr:rowOff>16113</xdr:rowOff>
    </xdr:to>
    <xdr:sp macro="" textlink="">
      <xdr:nvSpPr>
        <xdr:cNvPr id="14" name="Rechthoek 13"/>
        <xdr:cNvSpPr/>
      </xdr:nvSpPr>
      <xdr:spPr>
        <a:xfrm>
          <a:off x="24698247" y="8452439"/>
          <a:ext cx="1984483" cy="726724"/>
        </a:xfrm>
        <a:prstGeom prst="rect">
          <a:avLst/>
        </a:prstGeom>
        <a:solidFill>
          <a:srgbClr val="007FAE"/>
        </a:solidFill>
        <a:ln w="25400" cap="flat" cmpd="sng" algn="ctr">
          <a:solidFill>
            <a:srgbClr val="5F1F7A">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nl-NL" sz="1200" b="1" i="0" u="none" strike="noStrike" kern="0" cap="none" spc="0" normalizeH="0" baseline="0" noProof="0">
              <a:ln>
                <a:noFill/>
              </a:ln>
              <a:solidFill>
                <a:srgbClr val="FFFFFF"/>
              </a:solidFill>
              <a:effectLst/>
              <a:uLnTx/>
              <a:uFillTx/>
              <a:latin typeface="Arial" panose="020B0604020202020204" pitchFamily="34" charset="0"/>
              <a:ea typeface="+mn-ea"/>
              <a:cs typeface="Arial" panose="020B0604020202020204" pitchFamily="34" charset="0"/>
            </a:rPr>
            <a:t>SO</a:t>
          </a:r>
          <a:endParaRPr kumimoji="0" lang="nl-NL" sz="1400" b="1" i="0" u="none" strike="noStrike" kern="0" cap="none" spc="0" normalizeH="0" baseline="0" noProof="0">
            <a:ln>
              <a:noFill/>
            </a:ln>
            <a:solidFill>
              <a:srgbClr val="FFFFFF"/>
            </a:solidFill>
            <a:effectLst/>
            <a:uLnTx/>
            <a:uFillTx/>
            <a:latin typeface="Arial" panose="020B0604020202020204" pitchFamily="34" charset="0"/>
            <a:ea typeface="+mn-ea"/>
            <a:cs typeface="Arial" panose="020B0604020202020204" pitchFamily="34" charset="0"/>
          </a:endParaRPr>
        </a:p>
      </xdr:txBody>
    </xdr:sp>
    <xdr:clientData/>
  </xdr:twoCellAnchor>
  <xdr:twoCellAnchor>
    <xdr:from>
      <xdr:col>5</xdr:col>
      <xdr:colOff>7845</xdr:colOff>
      <xdr:row>20</xdr:row>
      <xdr:rowOff>7363</xdr:rowOff>
    </xdr:from>
    <xdr:to>
      <xdr:col>7</xdr:col>
      <xdr:colOff>620727</xdr:colOff>
      <xdr:row>24</xdr:row>
      <xdr:rowOff>10187</xdr:rowOff>
    </xdr:to>
    <xdr:sp macro="" textlink="">
      <xdr:nvSpPr>
        <xdr:cNvPr id="15" name="Rechthoek 14"/>
        <xdr:cNvSpPr/>
      </xdr:nvSpPr>
      <xdr:spPr>
        <a:xfrm>
          <a:off x="21953445" y="7541638"/>
          <a:ext cx="1984482" cy="726724"/>
        </a:xfrm>
        <a:prstGeom prst="rect">
          <a:avLst/>
        </a:prstGeom>
        <a:solidFill>
          <a:srgbClr val="007FAE"/>
        </a:solidFill>
        <a:ln w="25400" cap="flat" cmpd="sng" algn="ctr">
          <a:solidFill>
            <a:srgbClr val="5F1F7A">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nl-NL" sz="1200" b="1" i="0" u="none" strike="noStrike" kern="0" cap="none" spc="0" normalizeH="0" baseline="0" noProof="0">
              <a:ln>
                <a:noFill/>
              </a:ln>
              <a:solidFill>
                <a:srgbClr val="FFFFFF"/>
              </a:solidFill>
              <a:effectLst/>
              <a:uLnTx/>
              <a:uFillTx/>
              <a:latin typeface="Arial" panose="020B0604020202020204" pitchFamily="34" charset="0"/>
              <a:ea typeface="+mn-ea"/>
              <a:cs typeface="Arial" panose="020B0604020202020204" pitchFamily="34" charset="0"/>
            </a:rPr>
            <a:t>GAW sheet</a:t>
          </a:r>
        </a:p>
      </xdr:txBody>
    </xdr:sp>
    <xdr:clientData/>
  </xdr:twoCellAnchor>
  <xdr:twoCellAnchor>
    <xdr:from>
      <xdr:col>11</xdr:col>
      <xdr:colOff>633537</xdr:colOff>
      <xdr:row>25</xdr:row>
      <xdr:rowOff>78441</xdr:rowOff>
    </xdr:from>
    <xdr:to>
      <xdr:col>14</xdr:col>
      <xdr:colOff>44823</xdr:colOff>
      <xdr:row>27</xdr:row>
      <xdr:rowOff>93143</xdr:rowOff>
    </xdr:to>
    <xdr:cxnSp macro="">
      <xdr:nvCxnSpPr>
        <xdr:cNvPr id="16" name="Rechte verbindingslijn met pijl 15"/>
        <xdr:cNvCxnSpPr/>
      </xdr:nvCxnSpPr>
      <xdr:spPr>
        <a:xfrm flipV="1">
          <a:off x="26693937" y="8517591"/>
          <a:ext cx="1468686" cy="376652"/>
        </a:xfrm>
        <a:prstGeom prst="straightConnector1">
          <a:avLst/>
        </a:prstGeom>
        <a:noFill/>
        <a:ln w="19050" cap="flat" cmpd="sng" algn="ctr">
          <a:solidFill>
            <a:srgbClr val="5F1F7A"/>
          </a:solidFill>
          <a:prstDash val="solid"/>
          <a:tailEnd type="arrow"/>
        </a:ln>
        <a:effectLst/>
      </xdr:spPr>
    </xdr:cxnSp>
    <xdr:clientData/>
  </xdr:twoCellAnchor>
  <xdr:twoCellAnchor>
    <xdr:from>
      <xdr:col>3</xdr:col>
      <xdr:colOff>637055</xdr:colOff>
      <xdr:row>22</xdr:row>
      <xdr:rowOff>8775</xdr:rowOff>
    </xdr:from>
    <xdr:to>
      <xdr:col>5</xdr:col>
      <xdr:colOff>7845</xdr:colOff>
      <xdr:row>22</xdr:row>
      <xdr:rowOff>8775</xdr:rowOff>
    </xdr:to>
    <xdr:cxnSp macro="">
      <xdr:nvCxnSpPr>
        <xdr:cNvPr id="17" name="Rechte verbindingslijn met pijl 16"/>
        <xdr:cNvCxnSpPr/>
      </xdr:nvCxnSpPr>
      <xdr:spPr>
        <a:xfrm flipV="1">
          <a:off x="21211055" y="7905000"/>
          <a:ext cx="742390" cy="0"/>
        </a:xfrm>
        <a:prstGeom prst="straightConnector1">
          <a:avLst/>
        </a:prstGeom>
        <a:noFill/>
        <a:ln w="19050" cap="flat" cmpd="sng" algn="ctr">
          <a:solidFill>
            <a:srgbClr val="5F1F7A"/>
          </a:solidFill>
          <a:prstDash val="solid"/>
          <a:tailEnd type="arrow"/>
        </a:ln>
        <a:effectLst/>
      </xdr:spPr>
    </xdr:cxnSp>
    <xdr:clientData/>
  </xdr:twoCellAnchor>
  <xdr:twoCellAnchor>
    <xdr:from>
      <xdr:col>11</xdr:col>
      <xdr:colOff>631132</xdr:colOff>
      <xdr:row>21</xdr:row>
      <xdr:rowOff>87858</xdr:rowOff>
    </xdr:from>
    <xdr:to>
      <xdr:col>14</xdr:col>
      <xdr:colOff>22412</xdr:colOff>
      <xdr:row>24</xdr:row>
      <xdr:rowOff>56030</xdr:rowOff>
    </xdr:to>
    <xdr:cxnSp macro="">
      <xdr:nvCxnSpPr>
        <xdr:cNvPr id="18" name="Rechte verbindingslijn met pijl 17"/>
        <xdr:cNvCxnSpPr/>
      </xdr:nvCxnSpPr>
      <xdr:spPr>
        <a:xfrm>
          <a:off x="26691532" y="7803108"/>
          <a:ext cx="1448680" cy="511097"/>
        </a:xfrm>
        <a:prstGeom prst="straightConnector1">
          <a:avLst/>
        </a:prstGeom>
        <a:noFill/>
        <a:ln w="19050" cap="flat" cmpd="sng" algn="ctr">
          <a:solidFill>
            <a:srgbClr val="5F1F7A"/>
          </a:solidFill>
          <a:prstDash val="solid"/>
          <a:tailEnd type="arrow"/>
        </a:ln>
        <a:effectLst/>
      </xdr:spPr>
    </xdr:cxnSp>
    <xdr:clientData/>
  </xdr:twoCellAnchor>
  <xdr:twoCellAnchor>
    <xdr:from>
      <xdr:col>7</xdr:col>
      <xdr:colOff>620727</xdr:colOff>
      <xdr:row>21</xdr:row>
      <xdr:rowOff>177505</xdr:rowOff>
    </xdr:from>
    <xdr:to>
      <xdr:col>9</xdr:col>
      <xdr:colOff>18249</xdr:colOff>
      <xdr:row>21</xdr:row>
      <xdr:rowOff>177505</xdr:rowOff>
    </xdr:to>
    <xdr:cxnSp macro="">
      <xdr:nvCxnSpPr>
        <xdr:cNvPr id="19" name="Rechte verbindingslijn met pijl 18"/>
        <xdr:cNvCxnSpPr>
          <a:stCxn id="15" idx="3"/>
          <a:endCxn id="13" idx="1"/>
        </xdr:cNvCxnSpPr>
      </xdr:nvCxnSpPr>
      <xdr:spPr>
        <a:xfrm flipV="1">
          <a:off x="23937927" y="7892755"/>
          <a:ext cx="769122" cy="0"/>
        </a:xfrm>
        <a:prstGeom prst="straightConnector1">
          <a:avLst/>
        </a:prstGeom>
        <a:noFill/>
        <a:ln w="19050" cap="flat" cmpd="sng" algn="ctr">
          <a:solidFill>
            <a:srgbClr val="5F1F7A"/>
          </a:solidFill>
          <a:prstDash val="solid"/>
          <a:tailEnd type="arrow"/>
        </a:ln>
        <a:effectLst/>
      </xdr:spPr>
    </xdr:cxnSp>
    <xdr:clientData/>
  </xdr:twoCellAnchor>
  <xdr:twoCellAnchor>
    <xdr:from>
      <xdr:col>14</xdr:col>
      <xdr:colOff>11206</xdr:colOff>
      <xdr:row>16</xdr:row>
      <xdr:rowOff>56031</xdr:rowOff>
    </xdr:from>
    <xdr:to>
      <xdr:col>16</xdr:col>
      <xdr:colOff>624089</xdr:colOff>
      <xdr:row>20</xdr:row>
      <xdr:rowOff>70620</xdr:rowOff>
    </xdr:to>
    <xdr:sp macro="" textlink="">
      <xdr:nvSpPr>
        <xdr:cNvPr id="20" name="Stroomdiagram: Proces 19"/>
        <xdr:cNvSpPr/>
      </xdr:nvSpPr>
      <xdr:spPr>
        <a:xfrm>
          <a:off x="28129006" y="6866406"/>
          <a:ext cx="1984483" cy="738489"/>
        </a:xfrm>
        <a:prstGeom prst="flowChartProcess">
          <a:avLst/>
        </a:prstGeom>
        <a:solidFill>
          <a:srgbClr val="007FAE"/>
        </a:solidFill>
        <a:ln w="25400" cap="flat" cmpd="sng" algn="ctr">
          <a:solidFill>
            <a:srgbClr val="5F1F7A">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nl-NL" sz="1200" b="1" i="0" u="none" strike="noStrike" kern="0" cap="none" spc="0" normalizeH="0" baseline="0" noProof="0">
              <a:ln>
                <a:noFill/>
              </a:ln>
              <a:solidFill>
                <a:srgbClr val="FFFFFF"/>
              </a:solidFill>
              <a:effectLst/>
              <a:uLnTx/>
              <a:uFillTx/>
              <a:latin typeface="Arial" panose="020B0604020202020204" pitchFamily="34" charset="0"/>
              <a:ea typeface="+mn-ea"/>
              <a:cs typeface="Arial" panose="020B0604020202020204" pitchFamily="34" charset="0"/>
            </a:rPr>
            <a:t>Q-factor</a:t>
          </a:r>
          <a:endParaRPr kumimoji="0" lang="nl-NL" sz="1400" b="1" i="0" u="none" strike="noStrike" kern="0" cap="none" spc="0" normalizeH="0" baseline="0" noProof="0">
            <a:ln>
              <a:noFill/>
            </a:ln>
            <a:solidFill>
              <a:srgbClr val="FFFFFF"/>
            </a:solidFill>
            <a:effectLst/>
            <a:uLnTx/>
            <a:uFillTx/>
            <a:latin typeface="Arial" panose="020B0604020202020204" pitchFamily="34" charset="0"/>
            <a:ea typeface="+mn-ea"/>
            <a:cs typeface="Arial" panose="020B0604020202020204" pitchFamily="34" charset="0"/>
          </a:endParaRPr>
        </a:p>
      </xdr:txBody>
    </xdr:sp>
    <xdr:clientData/>
  </xdr:twoCellAnchor>
  <xdr:twoCellAnchor>
    <xdr:from>
      <xdr:col>15</xdr:col>
      <xdr:colOff>305802</xdr:colOff>
      <xdr:row>20</xdr:row>
      <xdr:rowOff>70620</xdr:rowOff>
    </xdr:from>
    <xdr:to>
      <xdr:col>15</xdr:col>
      <xdr:colOff>317647</xdr:colOff>
      <xdr:row>23</xdr:row>
      <xdr:rowOff>23370</xdr:rowOff>
    </xdr:to>
    <xdr:cxnSp macro="">
      <xdr:nvCxnSpPr>
        <xdr:cNvPr id="21" name="Rechte verbindingslijn met pijl 20"/>
        <xdr:cNvCxnSpPr>
          <a:stCxn id="20" idx="2"/>
          <a:endCxn id="12" idx="0"/>
        </xdr:cNvCxnSpPr>
      </xdr:nvCxnSpPr>
      <xdr:spPr>
        <a:xfrm flipH="1">
          <a:off x="29109402" y="7604895"/>
          <a:ext cx="11845" cy="495675"/>
        </a:xfrm>
        <a:prstGeom prst="straightConnector1">
          <a:avLst/>
        </a:prstGeom>
        <a:noFill/>
        <a:ln w="19050" cap="flat" cmpd="sng" algn="ctr">
          <a:solidFill>
            <a:srgbClr val="5F1F7A"/>
          </a:solidFill>
          <a:prstDash val="solid"/>
          <a:tailEnd type="arrow"/>
        </a:ln>
        <a:effectLst/>
      </xdr:spPr>
    </xdr:cxnSp>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dimension ref="B1:Q46"/>
  <sheetViews>
    <sheetView showGridLines="0" tabSelected="1" zoomScale="85" zoomScaleNormal="85" workbookViewId="0"/>
  </sheetViews>
  <sheetFormatPr defaultRowHeight="14.25" x14ac:dyDescent="0.2"/>
  <cols>
    <col min="1" max="1" width="3.42578125" style="123" customWidth="1"/>
    <col min="2" max="16384" width="9.140625" style="123"/>
  </cols>
  <sheetData>
    <row r="1" spans="2:17" x14ac:dyDescent="0.2">
      <c r="B1" s="76" t="s">
        <v>352</v>
      </c>
    </row>
    <row r="3" spans="2:17" s="75" customFormat="1" ht="18" customHeight="1" x14ac:dyDescent="0.25">
      <c r="B3" s="136" t="s">
        <v>13</v>
      </c>
    </row>
    <row r="5" spans="2:17" x14ac:dyDescent="0.2">
      <c r="B5" s="76" t="s">
        <v>214</v>
      </c>
    </row>
    <row r="6" spans="2:17" x14ac:dyDescent="0.2">
      <c r="B6" s="101" t="s">
        <v>301</v>
      </c>
    </row>
    <row r="7" spans="2:17" x14ac:dyDescent="0.2">
      <c r="B7" s="79" t="s">
        <v>351</v>
      </c>
    </row>
    <row r="8" spans="2:17" x14ac:dyDescent="0.2">
      <c r="B8" s="79"/>
    </row>
    <row r="9" spans="2:17" x14ac:dyDescent="0.2">
      <c r="B9" s="79" t="s">
        <v>358</v>
      </c>
    </row>
    <row r="10" spans="2:17" x14ac:dyDescent="0.2">
      <c r="B10" s="79" t="s">
        <v>354</v>
      </c>
    </row>
    <row r="11" spans="2:17" x14ac:dyDescent="0.2">
      <c r="B11" s="79" t="s">
        <v>353</v>
      </c>
    </row>
    <row r="12" spans="2:17" x14ac:dyDescent="0.2">
      <c r="B12" s="142" t="s">
        <v>355</v>
      </c>
    </row>
    <row r="13" spans="2:17" x14ac:dyDescent="0.2">
      <c r="B13" s="142" t="s">
        <v>356</v>
      </c>
    </row>
    <row r="14" spans="2:17" x14ac:dyDescent="0.2">
      <c r="B14" s="142" t="s">
        <v>359</v>
      </c>
    </row>
    <row r="15" spans="2:17" s="103" customFormat="1" ht="15" customHeight="1" x14ac:dyDescent="0.25">
      <c r="B15" s="143"/>
      <c r="C15" s="143"/>
      <c r="D15" s="143"/>
      <c r="E15" s="143"/>
      <c r="F15" s="143"/>
      <c r="G15" s="143"/>
      <c r="H15" s="143"/>
      <c r="I15" s="143"/>
      <c r="J15" s="143"/>
      <c r="K15" s="143"/>
      <c r="L15" s="143"/>
      <c r="M15" s="143"/>
      <c r="N15" s="143"/>
      <c r="O15" s="143"/>
      <c r="P15" s="143"/>
      <c r="Q15" s="143"/>
    </row>
    <row r="16" spans="2:17" s="124" customFormat="1" ht="15" x14ac:dyDescent="0.25">
      <c r="B16" s="124" t="s">
        <v>14</v>
      </c>
    </row>
    <row r="17" spans="2:17" x14ac:dyDescent="0.2">
      <c r="B17" s="104"/>
      <c r="C17" s="104"/>
      <c r="D17" s="104"/>
      <c r="E17" s="104"/>
      <c r="F17" s="104"/>
      <c r="G17" s="104"/>
      <c r="H17" s="104"/>
      <c r="I17" s="104"/>
      <c r="J17" s="104"/>
      <c r="K17" s="104"/>
      <c r="L17" s="104"/>
      <c r="M17" s="104"/>
      <c r="N17" s="104"/>
      <c r="O17" s="104"/>
      <c r="P17" s="104"/>
      <c r="Q17" s="104"/>
    </row>
    <row r="18" spans="2:17" x14ac:dyDescent="0.2">
      <c r="B18" s="104"/>
      <c r="C18" s="104"/>
      <c r="D18" s="104"/>
      <c r="E18" s="104"/>
      <c r="F18" s="104"/>
      <c r="G18" s="104"/>
      <c r="H18" s="104"/>
      <c r="I18" s="104"/>
      <c r="J18" s="104"/>
      <c r="K18" s="104"/>
      <c r="L18" s="104"/>
      <c r="M18" s="104"/>
      <c r="N18" s="104"/>
      <c r="O18" s="104"/>
      <c r="P18" s="104"/>
      <c r="Q18" s="104"/>
    </row>
    <row r="19" spans="2:17" x14ac:dyDescent="0.2">
      <c r="B19" s="104"/>
      <c r="C19" s="104"/>
      <c r="D19" s="104"/>
      <c r="E19" s="104"/>
      <c r="F19" s="104"/>
      <c r="G19" s="104"/>
      <c r="H19" s="104"/>
      <c r="I19" s="104"/>
      <c r="J19" s="104"/>
      <c r="K19" s="104"/>
      <c r="L19" s="104"/>
      <c r="M19" s="104"/>
      <c r="N19" s="104"/>
      <c r="O19" s="104"/>
      <c r="P19" s="104"/>
      <c r="Q19" s="104"/>
    </row>
    <row r="20" spans="2:17" x14ac:dyDescent="0.2">
      <c r="B20" s="104"/>
      <c r="C20" s="104"/>
      <c r="D20" s="104"/>
      <c r="E20" s="104"/>
      <c r="F20" s="104"/>
      <c r="G20" s="104"/>
      <c r="H20" s="104"/>
      <c r="I20" s="104"/>
      <c r="J20" s="104"/>
      <c r="K20" s="104"/>
      <c r="L20" s="104"/>
      <c r="M20" s="104"/>
      <c r="N20" s="104"/>
      <c r="O20" s="104"/>
      <c r="P20" s="104"/>
      <c r="Q20" s="104"/>
    </row>
    <row r="21" spans="2:17" x14ac:dyDescent="0.2">
      <c r="B21" s="104"/>
      <c r="C21" s="104"/>
      <c r="D21" s="104"/>
      <c r="E21" s="104"/>
      <c r="F21" s="104"/>
      <c r="G21" s="104"/>
      <c r="H21" s="104"/>
      <c r="I21" s="104"/>
      <c r="J21" s="104"/>
      <c r="K21" s="104"/>
      <c r="L21" s="104"/>
      <c r="M21" s="104"/>
      <c r="N21" s="104"/>
      <c r="O21" s="104"/>
      <c r="P21" s="104"/>
      <c r="Q21" s="104"/>
    </row>
    <row r="22" spans="2:17" x14ac:dyDescent="0.2">
      <c r="B22" s="104"/>
      <c r="C22" s="104"/>
      <c r="D22" s="104"/>
      <c r="E22" s="104"/>
      <c r="F22" s="104"/>
      <c r="G22" s="104"/>
      <c r="H22" s="104"/>
      <c r="I22" s="104"/>
      <c r="J22" s="104"/>
      <c r="K22" s="104"/>
      <c r="L22" s="104"/>
      <c r="M22" s="104"/>
      <c r="N22" s="104"/>
      <c r="O22" s="104"/>
      <c r="P22" s="104"/>
      <c r="Q22" s="104"/>
    </row>
    <row r="23" spans="2:17" x14ac:dyDescent="0.2">
      <c r="B23" s="104"/>
      <c r="C23" s="104"/>
      <c r="D23" s="104"/>
      <c r="E23" s="104"/>
      <c r="F23" s="104"/>
      <c r="G23" s="104"/>
      <c r="H23" s="104"/>
      <c r="I23" s="104"/>
      <c r="J23" s="104"/>
      <c r="K23" s="104"/>
      <c r="L23" s="104"/>
      <c r="M23" s="104"/>
      <c r="N23" s="104"/>
      <c r="O23" s="104"/>
      <c r="P23" s="104"/>
      <c r="Q23" s="104"/>
    </row>
    <row r="24" spans="2:17" x14ac:dyDescent="0.2">
      <c r="B24" s="104"/>
      <c r="C24" s="104"/>
      <c r="D24" s="104"/>
      <c r="E24" s="104"/>
      <c r="F24" s="104"/>
      <c r="G24" s="104"/>
      <c r="H24" s="104"/>
      <c r="I24" s="104"/>
      <c r="J24" s="104"/>
      <c r="K24" s="104"/>
      <c r="L24" s="104"/>
      <c r="M24" s="104"/>
      <c r="N24" s="104"/>
      <c r="O24" s="104"/>
      <c r="P24" s="104"/>
      <c r="Q24" s="104"/>
    </row>
    <row r="25" spans="2:17" x14ac:dyDescent="0.2">
      <c r="B25" s="104"/>
      <c r="C25" s="104"/>
      <c r="D25" s="104"/>
      <c r="E25" s="104"/>
      <c r="F25" s="104"/>
      <c r="G25" s="104"/>
      <c r="H25" s="104"/>
      <c r="I25" s="104"/>
      <c r="J25" s="104"/>
      <c r="K25" s="104"/>
      <c r="L25" s="104"/>
      <c r="M25" s="104"/>
      <c r="N25" s="104"/>
      <c r="O25" s="104"/>
      <c r="P25" s="104"/>
      <c r="Q25" s="104"/>
    </row>
    <row r="26" spans="2:17" x14ac:dyDescent="0.2">
      <c r="B26" s="104"/>
      <c r="C26" s="104"/>
      <c r="D26" s="104"/>
      <c r="E26" s="104"/>
      <c r="F26" s="104"/>
      <c r="G26" s="104"/>
      <c r="H26" s="104"/>
      <c r="I26" s="104"/>
      <c r="J26" s="104"/>
      <c r="K26" s="104"/>
      <c r="L26" s="104"/>
      <c r="M26" s="104"/>
      <c r="N26" s="104"/>
      <c r="O26" s="104"/>
      <c r="P26" s="104"/>
      <c r="Q26" s="104"/>
    </row>
    <row r="27" spans="2:17" x14ac:dyDescent="0.2">
      <c r="B27" s="104"/>
      <c r="E27" s="104"/>
      <c r="F27" s="104"/>
      <c r="G27" s="104"/>
      <c r="H27" s="104"/>
      <c r="I27" s="104"/>
      <c r="J27" s="104"/>
      <c r="K27" s="104"/>
      <c r="L27" s="104"/>
      <c r="M27" s="104"/>
      <c r="N27" s="104"/>
      <c r="O27" s="104"/>
      <c r="P27" s="104"/>
      <c r="Q27" s="104"/>
    </row>
    <row r="28" spans="2:17" x14ac:dyDescent="0.2">
      <c r="B28" s="105" t="s">
        <v>312</v>
      </c>
      <c r="C28" s="105" t="s">
        <v>313</v>
      </c>
      <c r="E28" s="104"/>
      <c r="F28" s="104"/>
      <c r="G28" s="104"/>
      <c r="H28" s="104"/>
      <c r="I28" s="104"/>
      <c r="J28" s="104"/>
      <c r="K28" s="104"/>
      <c r="L28" s="104"/>
      <c r="M28" s="104"/>
      <c r="N28" s="104"/>
      <c r="O28" s="104"/>
      <c r="P28" s="104"/>
      <c r="Q28" s="104"/>
    </row>
    <row r="29" spans="2:17" x14ac:dyDescent="0.2">
      <c r="B29" s="105" t="s">
        <v>314</v>
      </c>
      <c r="C29" s="105" t="s">
        <v>315</v>
      </c>
      <c r="D29" s="104"/>
      <c r="E29" s="104"/>
      <c r="F29" s="104"/>
      <c r="G29" s="104"/>
      <c r="H29" s="104"/>
      <c r="I29" s="104"/>
      <c r="J29" s="104"/>
      <c r="K29" s="104"/>
      <c r="L29" s="104"/>
      <c r="M29" s="104"/>
      <c r="N29" s="104"/>
      <c r="O29" s="104"/>
      <c r="P29" s="104"/>
      <c r="Q29" s="104"/>
    </row>
    <row r="30" spans="2:17" x14ac:dyDescent="0.2">
      <c r="B30" s="104"/>
      <c r="C30" s="104"/>
      <c r="D30" s="104"/>
      <c r="E30" s="104"/>
      <c r="F30" s="104"/>
      <c r="G30" s="104"/>
      <c r="H30" s="104"/>
      <c r="I30" s="104"/>
      <c r="J30" s="104"/>
      <c r="K30" s="104"/>
      <c r="L30" s="104"/>
      <c r="M30" s="104"/>
      <c r="N30" s="104"/>
      <c r="O30" s="104"/>
      <c r="P30" s="104"/>
      <c r="Q30" s="104"/>
    </row>
    <row r="31" spans="2:17" s="124" customFormat="1" ht="15" x14ac:dyDescent="0.25">
      <c r="B31" s="124" t="s">
        <v>15</v>
      </c>
    </row>
    <row r="33" spans="2:3" x14ac:dyDescent="0.2">
      <c r="B33" s="125"/>
      <c r="C33" s="76" t="s">
        <v>16</v>
      </c>
    </row>
    <row r="34" spans="2:3" x14ac:dyDescent="0.2">
      <c r="B34" s="126"/>
      <c r="C34" s="76" t="s">
        <v>17</v>
      </c>
    </row>
    <row r="35" spans="2:3" x14ac:dyDescent="0.2">
      <c r="B35" s="127"/>
      <c r="C35" s="76" t="s">
        <v>18</v>
      </c>
    </row>
    <row r="36" spans="2:3" x14ac:dyDescent="0.2">
      <c r="B36" s="128"/>
      <c r="C36" s="76" t="s">
        <v>19</v>
      </c>
    </row>
    <row r="37" spans="2:3" x14ac:dyDescent="0.2">
      <c r="B37" s="129"/>
      <c r="C37" s="76" t="s">
        <v>20</v>
      </c>
    </row>
    <row r="38" spans="2:3" x14ac:dyDescent="0.2">
      <c r="B38" s="130"/>
      <c r="C38" s="76" t="s">
        <v>21</v>
      </c>
    </row>
    <row r="39" spans="2:3" x14ac:dyDescent="0.2">
      <c r="B39" s="131"/>
      <c r="C39" s="76" t="s">
        <v>22</v>
      </c>
    </row>
    <row r="40" spans="2:3" x14ac:dyDescent="0.2">
      <c r="B40" s="132"/>
      <c r="C40" s="76" t="s">
        <v>23</v>
      </c>
    </row>
    <row r="41" spans="2:3" x14ac:dyDescent="0.2">
      <c r="B41" s="133"/>
      <c r="C41" s="76" t="s">
        <v>341</v>
      </c>
    </row>
    <row r="42" spans="2:3" x14ac:dyDescent="0.2">
      <c r="B42" s="134" t="s">
        <v>24</v>
      </c>
      <c r="C42" s="76" t="s">
        <v>25</v>
      </c>
    </row>
    <row r="46" spans="2:3" x14ac:dyDescent="0.2">
      <c r="B46" s="135" t="s">
        <v>26</v>
      </c>
    </row>
  </sheetData>
  <mergeCells count="1">
    <mergeCell ref="B15:Q15"/>
  </mergeCell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1">
    <tabColor rgb="FFFFFFCC"/>
  </sheetPr>
  <dimension ref="A1:T86"/>
  <sheetViews>
    <sheetView showGridLines="0" zoomScale="85" zoomScaleNormal="85" workbookViewId="0">
      <pane xSplit="3" ySplit="7" topLeftCell="D8" activePane="bottomRight" state="frozen"/>
      <selection pane="topRight" activeCell="D1" sqref="D1"/>
      <selection pane="bottomLeft" activeCell="A8" sqref="A8"/>
      <selection pane="bottomRight" activeCell="D8" sqref="D8"/>
    </sheetView>
  </sheetViews>
  <sheetFormatPr defaultRowHeight="12.75" x14ac:dyDescent="0.2"/>
  <cols>
    <col min="1" max="1" width="2.7109375" style="2" customWidth="1"/>
    <col min="2" max="2" width="63.140625" style="2" customWidth="1"/>
    <col min="3" max="3" width="2.7109375" style="2" customWidth="1"/>
    <col min="4" max="4" width="17" style="2" customWidth="1"/>
    <col min="5" max="7" width="2.7109375" style="2" customWidth="1"/>
    <col min="8" max="8" width="14" style="2" customWidth="1"/>
    <col min="9" max="9" width="2.7109375" style="2" customWidth="1"/>
    <col min="10" max="10" width="15.7109375" style="2" customWidth="1"/>
    <col min="11" max="11" width="2.42578125" style="2" customWidth="1"/>
    <col min="12" max="18" width="14.7109375" style="2" customWidth="1"/>
    <col min="19" max="16384" width="9.140625" style="2"/>
  </cols>
  <sheetData>
    <row r="1" spans="1:18" x14ac:dyDescent="0.2">
      <c r="B1" s="76" t="s">
        <v>352</v>
      </c>
    </row>
    <row r="3" spans="1:18" s="13" customFormat="1" ht="18" customHeight="1" x14ac:dyDescent="0.25">
      <c r="B3" s="12" t="s">
        <v>100</v>
      </c>
    </row>
    <row r="5" spans="1:18" x14ac:dyDescent="0.2">
      <c r="A5" s="76"/>
      <c r="B5" s="79" t="s">
        <v>275</v>
      </c>
    </row>
    <row r="6" spans="1:18" x14ac:dyDescent="0.2">
      <c r="A6" s="76"/>
    </row>
    <row r="7" spans="1:18" s="8" customFormat="1" x14ac:dyDescent="0.2">
      <c r="H7" s="8" t="s">
        <v>1</v>
      </c>
      <c r="J7" s="8" t="s">
        <v>10</v>
      </c>
      <c r="L7" s="8" t="s">
        <v>362</v>
      </c>
      <c r="M7" s="8" t="s">
        <v>228</v>
      </c>
      <c r="N7" s="8" t="s">
        <v>5</v>
      </c>
      <c r="O7" s="8" t="s">
        <v>6</v>
      </c>
      <c r="P7" s="8" t="s">
        <v>7</v>
      </c>
      <c r="Q7" s="8" t="s">
        <v>8</v>
      </c>
      <c r="R7" s="8" t="s">
        <v>9</v>
      </c>
    </row>
    <row r="9" spans="1:18" s="8" customFormat="1" x14ac:dyDescent="0.2">
      <c r="B9" s="8" t="s">
        <v>0</v>
      </c>
    </row>
    <row r="11" spans="1:18" x14ac:dyDescent="0.2">
      <c r="A11" s="9"/>
      <c r="B11" s="3" t="s">
        <v>4</v>
      </c>
      <c r="C11" s="3"/>
      <c r="D11" s="3"/>
    </row>
    <row r="12" spans="1:18" x14ac:dyDescent="0.2">
      <c r="A12" s="9"/>
      <c r="B12" s="2" t="s">
        <v>3</v>
      </c>
      <c r="H12" s="2" t="s">
        <v>12</v>
      </c>
      <c r="J12" s="5">
        <f>SUM(L12:R12)</f>
        <v>2650905997.1458387</v>
      </c>
      <c r="L12" s="50">
        <f>'Import EAV, BI en SO'!L26</f>
        <v>16351273.845382512</v>
      </c>
      <c r="M12" s="50">
        <f>'Import EAV, BI en SO'!M26</f>
        <v>71938997.69879815</v>
      </c>
      <c r="N12" s="50">
        <f>'Import EAV, BI en SO'!N26</f>
        <v>887309756.18885088</v>
      </c>
      <c r="O12" s="50">
        <f>'Import EAV, BI en SO'!O26</f>
        <v>980751448.97388494</v>
      </c>
      <c r="P12" s="50">
        <f>'Import EAV, BI en SO'!P26</f>
        <v>10074134.583758729</v>
      </c>
      <c r="Q12" s="50">
        <f>'Import EAV, BI en SO'!Q26</f>
        <v>640893609.88980889</v>
      </c>
      <c r="R12" s="50">
        <f>'Import EAV, BI en SO'!R26</f>
        <v>43586775.965354897</v>
      </c>
    </row>
    <row r="13" spans="1:18" x14ac:dyDescent="0.2">
      <c r="A13" s="9"/>
    </row>
    <row r="14" spans="1:18" x14ac:dyDescent="0.2">
      <c r="A14" s="9"/>
      <c r="B14" s="3" t="s">
        <v>27</v>
      </c>
    </row>
    <row r="15" spans="1:18" x14ac:dyDescent="0.2">
      <c r="A15" s="9"/>
      <c r="B15" s="2" t="s">
        <v>46</v>
      </c>
      <c r="H15" s="2" t="s">
        <v>28</v>
      </c>
      <c r="J15" s="37">
        <f>Productiviteitsverandering!L57</f>
        <v>6.7111896632041645E-3</v>
      </c>
    </row>
    <row r="16" spans="1:18" x14ac:dyDescent="0.2">
      <c r="A16" s="9"/>
      <c r="J16" s="18"/>
    </row>
    <row r="17" spans="1:18" x14ac:dyDescent="0.2">
      <c r="A17" s="9"/>
      <c r="B17" s="3" t="s">
        <v>95</v>
      </c>
      <c r="J17" s="18"/>
    </row>
    <row r="18" spans="1:18" x14ac:dyDescent="0.2">
      <c r="A18" s="9"/>
      <c r="B18" s="2" t="s">
        <v>84</v>
      </c>
      <c r="D18" s="19" t="s">
        <v>106</v>
      </c>
      <c r="H18" s="2" t="s">
        <v>2</v>
      </c>
      <c r="J18" s="38">
        <f>'Totale kosten maatstaf'!J154</f>
        <v>1987409995.3246386</v>
      </c>
    </row>
    <row r="19" spans="1:18" x14ac:dyDescent="0.2">
      <c r="A19" s="9"/>
      <c r="B19" s="2" t="s">
        <v>85</v>
      </c>
      <c r="H19" s="2" t="s">
        <v>2</v>
      </c>
      <c r="J19" s="11">
        <f>SUM(L19:R19)</f>
        <v>487212166.64053154</v>
      </c>
      <c r="L19" s="38">
        <f>'Totale kosten maatstaf'!L146</f>
        <v>3686772.937732263</v>
      </c>
      <c r="M19" s="38">
        <f>'Totale kosten maatstaf'!M146</f>
        <v>10246056.183085894</v>
      </c>
      <c r="N19" s="38">
        <f>'Totale kosten maatstaf'!N146</f>
        <v>179660011.99798381</v>
      </c>
      <c r="O19" s="38">
        <f>'Totale kosten maatstaf'!O146</f>
        <v>167595992.24279189</v>
      </c>
      <c r="P19" s="38">
        <f>'Totale kosten maatstaf'!P146</f>
        <v>2434756.1499236641</v>
      </c>
      <c r="Q19" s="38">
        <f>'Totale kosten maatstaf'!Q146</f>
        <v>113058990.22601718</v>
      </c>
      <c r="R19" s="38">
        <f>'Totale kosten maatstaf'!R146</f>
        <v>10529586.902996866</v>
      </c>
    </row>
    <row r="20" spans="1:18" x14ac:dyDescent="0.2">
      <c r="A20" s="9"/>
      <c r="B20" s="2" t="s">
        <v>86</v>
      </c>
      <c r="D20" s="19" t="s">
        <v>106</v>
      </c>
      <c r="H20" s="2" t="s">
        <v>2</v>
      </c>
      <c r="J20" s="11">
        <f>SUM(L20:R20)</f>
        <v>82394708.370743662</v>
      </c>
      <c r="L20" s="38">
        <f>'Totale kosten maatstaf'!L147</f>
        <v>1515.9285185645761</v>
      </c>
      <c r="M20" s="38">
        <f>'Totale kosten maatstaf'!M147</f>
        <v>1191066.5219712001</v>
      </c>
      <c r="N20" s="38">
        <f>'Totale kosten maatstaf'!N147</f>
        <v>1558688.4649354697</v>
      </c>
      <c r="O20" s="38">
        <f>'Totale kosten maatstaf'!O147</f>
        <v>59891846.696762301</v>
      </c>
      <c r="P20" s="38">
        <f>'Totale kosten maatstaf'!P147</f>
        <v>790195.76909971901</v>
      </c>
      <c r="Q20" s="38">
        <f>'Totale kosten maatstaf'!Q147</f>
        <v>18928345.050579816</v>
      </c>
      <c r="R20" s="38">
        <f>'Totale kosten maatstaf'!R147</f>
        <v>33049.938876595195</v>
      </c>
    </row>
    <row r="21" spans="1:18" x14ac:dyDescent="0.2">
      <c r="A21" s="9"/>
      <c r="J21" s="18"/>
    </row>
    <row r="22" spans="1:18" x14ac:dyDescent="0.2">
      <c r="J22" s="18"/>
    </row>
    <row r="23" spans="1:18" s="8" customFormat="1" x14ac:dyDescent="0.2">
      <c r="B23" s="8" t="s">
        <v>87</v>
      </c>
    </row>
    <row r="24" spans="1:18" x14ac:dyDescent="0.2">
      <c r="J24" s="18"/>
    </row>
    <row r="25" spans="1:18" x14ac:dyDescent="0.2">
      <c r="A25" s="9"/>
      <c r="B25" s="76" t="s">
        <v>256</v>
      </c>
      <c r="D25" s="19" t="s">
        <v>255</v>
      </c>
      <c r="H25" s="2" t="s">
        <v>2</v>
      </c>
      <c r="J25" s="18"/>
      <c r="L25" s="38">
        <f>'Toetsen toepassing one-off'!L27</f>
        <v>16285731.089117546</v>
      </c>
      <c r="M25" s="38">
        <f>'Toetsen toepassing one-off'!M27</f>
        <v>72835033.104787558</v>
      </c>
      <c r="N25" s="38">
        <f>'Toetsen toepassing one-off'!N27</f>
        <v>885229472.80313599</v>
      </c>
      <c r="O25" s="38">
        <f>'Toetsen toepassing one-off'!O27</f>
        <v>1036621107.3757393</v>
      </c>
      <c r="P25" s="38">
        <f>'Toetsen toepassing one-off'!P27</f>
        <v>10865346.942688266</v>
      </c>
      <c r="Q25" s="38">
        <f>'Toetsen toepassing one-off'!Q27</f>
        <v>657193567.51493335</v>
      </c>
      <c r="R25" s="38">
        <f>'Toetsen toepassing one-off'!R27</f>
        <v>43441070.909493476</v>
      </c>
    </row>
    <row r="26" spans="1:18" x14ac:dyDescent="0.2">
      <c r="A26" s="9"/>
      <c r="B26" s="22" t="s">
        <v>96</v>
      </c>
      <c r="D26" s="19" t="s">
        <v>255</v>
      </c>
      <c r="H26" s="2" t="s">
        <v>2</v>
      </c>
      <c r="J26" s="11">
        <f>SUM(L26:R26)</f>
        <v>2235259163.0993638</v>
      </c>
      <c r="K26" s="9"/>
      <c r="L26" s="11">
        <f>L25-L19</f>
        <v>12598958.151385283</v>
      </c>
      <c r="M26" s="11">
        <f t="shared" ref="M26:R26" si="0">M25-M19</f>
        <v>62588976.921701662</v>
      </c>
      <c r="N26" s="11">
        <f t="shared" si="0"/>
        <v>705569460.80515218</v>
      </c>
      <c r="O26" s="11">
        <f t="shared" si="0"/>
        <v>869025115.13294744</v>
      </c>
      <c r="P26" s="11">
        <f t="shared" si="0"/>
        <v>8430590.7927646022</v>
      </c>
      <c r="Q26" s="11">
        <f t="shared" si="0"/>
        <v>544134577.28891611</v>
      </c>
      <c r="R26" s="11">
        <f t="shared" si="0"/>
        <v>32911484.006496608</v>
      </c>
    </row>
    <row r="27" spans="1:18" x14ac:dyDescent="0.2">
      <c r="A27" s="9"/>
      <c r="J27" s="18"/>
    </row>
    <row r="28" spans="1:18" x14ac:dyDescent="0.2">
      <c r="A28" s="9"/>
      <c r="B28" s="19" t="s">
        <v>173</v>
      </c>
      <c r="D28" s="79" t="s">
        <v>106</v>
      </c>
      <c r="H28" s="2" t="s">
        <v>2</v>
      </c>
      <c r="J28" s="11">
        <f>J18+J19</f>
        <v>2474622161.9651699</v>
      </c>
    </row>
    <row r="29" spans="1:18" x14ac:dyDescent="0.2">
      <c r="A29" s="9"/>
      <c r="B29" s="19"/>
      <c r="J29" s="17"/>
    </row>
    <row r="30" spans="1:18" x14ac:dyDescent="0.2">
      <c r="A30" s="9"/>
      <c r="B30" s="2" t="s">
        <v>88</v>
      </c>
      <c r="H30" s="2" t="s">
        <v>28</v>
      </c>
      <c r="J30" s="52">
        <f>'WACC en CPI'!J27</f>
        <v>1.2E-2</v>
      </c>
    </row>
    <row r="31" spans="1:18" x14ac:dyDescent="0.2">
      <c r="A31" s="9"/>
      <c r="B31" s="2" t="s">
        <v>11</v>
      </c>
      <c r="H31" s="2" t="s">
        <v>78</v>
      </c>
      <c r="J31" s="5">
        <f>J19*(1+$J$30)^5</f>
        <v>517154951.8205567</v>
      </c>
    </row>
    <row r="32" spans="1:18" x14ac:dyDescent="0.2">
      <c r="A32" s="9"/>
      <c r="B32" s="2" t="s">
        <v>89</v>
      </c>
      <c r="D32" s="19" t="s">
        <v>106</v>
      </c>
      <c r="H32" s="2" t="s">
        <v>78</v>
      </c>
      <c r="J32" s="11">
        <f>(J28-J19)*(1-$J$15)^5*(1+$J$30)^5+J31</f>
        <v>2556861769.4028907</v>
      </c>
    </row>
    <row r="33" spans="1:20" x14ac:dyDescent="0.2">
      <c r="A33" s="9"/>
      <c r="B33" s="2" t="s">
        <v>90</v>
      </c>
      <c r="D33" s="19" t="s">
        <v>106</v>
      </c>
      <c r="H33" s="2" t="s">
        <v>92</v>
      </c>
      <c r="J33" s="20">
        <f>J32/J12</f>
        <v>0.96452374099866123</v>
      </c>
    </row>
    <row r="34" spans="1:20" x14ac:dyDescent="0.2">
      <c r="A34" s="9"/>
      <c r="J34" s="18"/>
    </row>
    <row r="35" spans="1:20" x14ac:dyDescent="0.2">
      <c r="A35" s="9"/>
      <c r="B35" s="2" t="s">
        <v>93</v>
      </c>
      <c r="D35" s="19" t="s">
        <v>106</v>
      </c>
      <c r="H35" s="2" t="s">
        <v>78</v>
      </c>
      <c r="J35" s="11">
        <f>SUM(L35:R35)</f>
        <v>2556861769.4028907</v>
      </c>
      <c r="L35" s="11">
        <f>L12*$J$33</f>
        <v>15771191.819441905</v>
      </c>
      <c r="M35" s="11">
        <f t="shared" ref="M35:R35" si="1">M12*$J$33</f>
        <v>69386871.184138879</v>
      </c>
      <c r="N35" s="11">
        <f t="shared" si="1"/>
        <v>855831325.46388042</v>
      </c>
      <c r="O35" s="11">
        <f t="shared" si="1"/>
        <v>945958056.55414915</v>
      </c>
      <c r="P35" s="11">
        <f t="shared" si="1"/>
        <v>9716741.9760509599</v>
      </c>
      <c r="Q35" s="11">
        <f t="shared" si="1"/>
        <v>618157102.19305503</v>
      </c>
      <c r="R35" s="11">
        <f t="shared" si="1"/>
        <v>42040480.212174639</v>
      </c>
    </row>
    <row r="36" spans="1:20" x14ac:dyDescent="0.2">
      <c r="A36" s="9"/>
      <c r="B36" s="2" t="s">
        <v>91</v>
      </c>
      <c r="D36" s="19" t="s">
        <v>106</v>
      </c>
      <c r="H36" s="2" t="s">
        <v>78</v>
      </c>
      <c r="J36" s="11">
        <f>SUM(L36:R36)</f>
        <v>87458471.5967886</v>
      </c>
      <c r="L36" s="11">
        <f>L20*(1+$J$30)^5</f>
        <v>1609.0935195386646</v>
      </c>
      <c r="M36" s="11">
        <f t="shared" ref="M36:R36" si="2">M20*(1+$J$30)^5</f>
        <v>1264266.3544967626</v>
      </c>
      <c r="N36" s="11">
        <f t="shared" si="2"/>
        <v>1654481.3803504505</v>
      </c>
      <c r="O36" s="11">
        <f t="shared" si="2"/>
        <v>63572642.913411967</v>
      </c>
      <c r="P36" s="11">
        <f t="shared" si="2"/>
        <v>838759.13386021904</v>
      </c>
      <c r="Q36" s="11">
        <f t="shared" si="2"/>
        <v>20091631.619490705</v>
      </c>
      <c r="R36" s="11">
        <f t="shared" si="2"/>
        <v>35081.101658958534</v>
      </c>
    </row>
    <row r="37" spans="1:20" x14ac:dyDescent="0.2">
      <c r="A37" s="9"/>
      <c r="B37" s="2" t="s">
        <v>94</v>
      </c>
      <c r="D37" s="19" t="s">
        <v>106</v>
      </c>
      <c r="H37" s="2" t="s">
        <v>78</v>
      </c>
      <c r="J37" s="11">
        <f>SUM(L37:R37)</f>
        <v>2644320240.99968</v>
      </c>
      <c r="L37" s="21">
        <f>L35+L36</f>
        <v>15772800.912961444</v>
      </c>
      <c r="M37" s="21">
        <f t="shared" ref="M37:R37" si="3">M35+M36</f>
        <v>70651137.538635641</v>
      </c>
      <c r="N37" s="21">
        <f t="shared" si="3"/>
        <v>857485806.84423089</v>
      </c>
      <c r="O37" s="21">
        <f t="shared" si="3"/>
        <v>1009530699.4675611</v>
      </c>
      <c r="P37" s="21">
        <f t="shared" si="3"/>
        <v>10555501.109911179</v>
      </c>
      <c r="Q37" s="21">
        <f t="shared" si="3"/>
        <v>638248733.81254578</v>
      </c>
      <c r="R37" s="21">
        <f t="shared" si="3"/>
        <v>42075561.313833594</v>
      </c>
    </row>
    <row r="38" spans="1:20" x14ac:dyDescent="0.2">
      <c r="A38" s="9"/>
      <c r="B38" s="2" t="s">
        <v>177</v>
      </c>
      <c r="D38" s="19" t="s">
        <v>106</v>
      </c>
      <c r="H38" s="2" t="s">
        <v>78</v>
      </c>
      <c r="J38" s="11">
        <f>SUM(L38:R38)</f>
        <v>2127165289.1791229</v>
      </c>
      <c r="L38" s="11">
        <f>L37-L19*(1+$J$30)^5</f>
        <v>11859448.555336542</v>
      </c>
      <c r="M38" s="11">
        <f t="shared" ref="M38:R38" si="4">M37-M19*(1+$J$30)^5</f>
        <v>59775385.546949454</v>
      </c>
      <c r="N38" s="11">
        <f t="shared" si="4"/>
        <v>666784360.51222849</v>
      </c>
      <c r="O38" s="11">
        <f t="shared" si="4"/>
        <v>831634695.9845705</v>
      </c>
      <c r="P38" s="11">
        <f t="shared" si="4"/>
        <v>7971111.216508572</v>
      </c>
      <c r="Q38" s="11">
        <f t="shared" si="4"/>
        <v>518241433.81760222</v>
      </c>
      <c r="R38" s="11">
        <f t="shared" si="4"/>
        <v>30898853.545927249</v>
      </c>
    </row>
    <row r="39" spans="1:20" x14ac:dyDescent="0.2">
      <c r="A39" s="9"/>
      <c r="J39" s="17"/>
    </row>
    <row r="40" spans="1:20" x14ac:dyDescent="0.2">
      <c r="A40" s="9"/>
      <c r="J40" s="9"/>
    </row>
    <row r="41" spans="1:20" x14ac:dyDescent="0.2">
      <c r="A41" s="9"/>
      <c r="B41" s="19" t="s">
        <v>97</v>
      </c>
      <c r="H41" s="2" t="s">
        <v>12</v>
      </c>
      <c r="J41" s="24">
        <f>(1+$J$30-(J38/J26)^(1/5))*100</f>
        <v>2.1864411308110232</v>
      </c>
      <c r="K41" s="23"/>
      <c r="L41" s="24">
        <f>(1+$J$30-(L38/L26)^(1/5))*100</f>
        <v>2.4024960844338139</v>
      </c>
      <c r="M41" s="24">
        <f t="shared" ref="M41:R41" si="5">(1+$J$30-(M38/M26)^(1/5))*100</f>
        <v>2.1156860611746486</v>
      </c>
      <c r="N41" s="24">
        <f t="shared" si="5"/>
        <v>2.3244013500456462</v>
      </c>
      <c r="O41" s="24">
        <f t="shared" si="5"/>
        <v>2.0757180349970983</v>
      </c>
      <c r="P41" s="24">
        <f t="shared" si="5"/>
        <v>2.314600655596788</v>
      </c>
      <c r="Q41" s="24">
        <f t="shared" si="5"/>
        <v>2.170368818411661</v>
      </c>
      <c r="R41" s="24">
        <f t="shared" si="5"/>
        <v>2.4541210010872727</v>
      </c>
      <c r="T41" s="2" t="s">
        <v>281</v>
      </c>
    </row>
    <row r="42" spans="1:20" x14ac:dyDescent="0.2">
      <c r="A42" s="9"/>
      <c r="B42" s="19" t="s">
        <v>98</v>
      </c>
      <c r="H42" s="2" t="s">
        <v>12</v>
      </c>
      <c r="J42" s="26">
        <f>IF(J41&gt;0,ROUNDDOWN(J41,2),ROUNDUP(J41,2))</f>
        <v>2.1800000000000002</v>
      </c>
      <c r="L42" s="25">
        <f t="shared" ref="L42:R42" si="6">IF(L41&gt;0,ROUNDDOWN(L41,2),ROUNDUP(L41,2))</f>
        <v>2.4</v>
      </c>
      <c r="M42" s="25">
        <f t="shared" si="6"/>
        <v>2.11</v>
      </c>
      <c r="N42" s="25">
        <f t="shared" si="6"/>
        <v>2.3199999999999998</v>
      </c>
      <c r="O42" s="25">
        <f t="shared" si="6"/>
        <v>2.0699999999999998</v>
      </c>
      <c r="P42" s="25">
        <f t="shared" si="6"/>
        <v>2.31</v>
      </c>
      <c r="Q42" s="25">
        <f t="shared" si="6"/>
        <v>2.17</v>
      </c>
      <c r="R42" s="25">
        <f t="shared" si="6"/>
        <v>2.4500000000000002</v>
      </c>
    </row>
    <row r="43" spans="1:20" x14ac:dyDescent="0.2">
      <c r="A43" s="9"/>
      <c r="J43" s="18"/>
    </row>
    <row r="44" spans="1:20" x14ac:dyDescent="0.2">
      <c r="A44" s="9"/>
      <c r="J44" s="18"/>
      <c r="L44" s="10"/>
    </row>
    <row r="45" spans="1:20" x14ac:dyDescent="0.2">
      <c r="A45" s="9"/>
      <c r="B45" s="2" t="s">
        <v>193</v>
      </c>
      <c r="H45" s="2" t="s">
        <v>2</v>
      </c>
      <c r="J45" s="77">
        <f>SUM(L45:R45)</f>
        <v>-4.1211023926734924E-8</v>
      </c>
      <c r="L45" s="96">
        <v>1724378.0823094691</v>
      </c>
      <c r="M45" s="96">
        <v>3316380.8918897673</v>
      </c>
      <c r="N45" s="96">
        <v>4558958.7000552658</v>
      </c>
      <c r="O45" s="96">
        <v>-127054.32226311023</v>
      </c>
      <c r="P45" s="96">
        <v>319882.5888237037</v>
      </c>
      <c r="Q45" s="96">
        <v>-10634946.61968562</v>
      </c>
      <c r="R45" s="96">
        <v>842400.67887048214</v>
      </c>
      <c r="T45" s="2" t="s">
        <v>292</v>
      </c>
    </row>
    <row r="46" spans="1:20" x14ac:dyDescent="0.2">
      <c r="A46" s="9"/>
      <c r="J46" s="40"/>
      <c r="L46" s="10"/>
    </row>
    <row r="47" spans="1:20" x14ac:dyDescent="0.2">
      <c r="A47" s="9"/>
      <c r="B47" s="67" t="s">
        <v>261</v>
      </c>
      <c r="H47" s="2" t="s">
        <v>2</v>
      </c>
      <c r="J47" s="5">
        <f>SUM(L47:R47)</f>
        <v>10465454739.805216</v>
      </c>
      <c r="L47" s="68">
        <f>L26*(1-L42/100)+L26*(1-L42/100)^2+L26*(1-L42/100)^3+L26*(1-L42/100)^4+L26*(1-L42/100)^5+L45</f>
        <v>60326096.362549737</v>
      </c>
      <c r="M47" s="68">
        <f t="shared" ref="M47:R47" si="7">M26*(1-M42/100)+M26*(1-M42/100)^2+M26*(1-M42/100)^3+M26*(1-M42/100)^4+M26*(1-M42/100)^5+M45</f>
        <v>297000413.89855987</v>
      </c>
      <c r="N47" s="68">
        <f t="shared" si="7"/>
        <v>3294332467.7197723</v>
      </c>
      <c r="O47" s="68">
        <f t="shared" si="7"/>
        <v>4082498928.1183248</v>
      </c>
      <c r="P47" s="68">
        <f t="shared" si="7"/>
        <v>39640065.360323071</v>
      </c>
      <c r="Q47" s="68">
        <f t="shared" si="7"/>
        <v>2537964004.7896504</v>
      </c>
      <c r="R47" s="68">
        <f t="shared" si="7"/>
        <v>153692763.55603522</v>
      </c>
      <c r="T47" s="10"/>
    </row>
    <row r="48" spans="1:20" x14ac:dyDescent="0.2">
      <c r="A48" s="9"/>
      <c r="B48" s="67" t="s">
        <v>194</v>
      </c>
      <c r="H48" s="2" t="s">
        <v>2</v>
      </c>
      <c r="J48" s="5">
        <f>SUM(L48:R48)</f>
        <v>10465459384.061821</v>
      </c>
      <c r="L48" s="68">
        <f>L26*(1-L42/100+L50/100)+L26*(1-L42/100+L50/100)^2+L26*(1-L42/100+L50/100)^3+L26*(1-L42/100+L50/100)^4+L26*(1-L42/100+L50/100)^5</f>
        <v>60338248.303855419</v>
      </c>
      <c r="M48" s="68">
        <f t="shared" ref="M48:R48" si="8">M26*(1-M42/100+M50/100)+M26*(1-M42/100+M50/100)^2+M26*(1-M42/100+M50/100)^3+M26*(1-M42/100+M50/100)^4+M26*(1-M42/100+M50/100)^5</f>
        <v>297020922.20144379</v>
      </c>
      <c r="N48" s="68">
        <f t="shared" si="8"/>
        <v>3294362822.1129174</v>
      </c>
      <c r="O48" s="68">
        <f t="shared" si="8"/>
        <v>4082498167.7617221</v>
      </c>
      <c r="P48" s="68">
        <f t="shared" si="8"/>
        <v>39642224.628505334</v>
      </c>
      <c r="Q48" s="68">
        <f t="shared" si="8"/>
        <v>2537898323.4442158</v>
      </c>
      <c r="R48" s="68">
        <f t="shared" si="8"/>
        <v>153698675.60916191</v>
      </c>
    </row>
    <row r="49" spans="1:20" x14ac:dyDescent="0.2">
      <c r="A49" s="9"/>
      <c r="B49" s="67" t="s">
        <v>195</v>
      </c>
      <c r="H49" s="2" t="s">
        <v>2</v>
      </c>
      <c r="J49" s="5">
        <f>SUM(L49:R49)</f>
        <v>-4644.256606310606</v>
      </c>
      <c r="L49" s="68">
        <f>L47-L48</f>
        <v>-12151.941305682063</v>
      </c>
      <c r="M49" s="68">
        <f t="shared" ref="M49:R49" si="9">M47-M48</f>
        <v>-20508.302883923054</v>
      </c>
      <c r="N49" s="68">
        <f t="shared" si="9"/>
        <v>-30354.393145084381</v>
      </c>
      <c r="O49" s="68">
        <f t="shared" si="9"/>
        <v>760.35660266876221</v>
      </c>
      <c r="P49" s="68">
        <f t="shared" si="9"/>
        <v>-2159.2681822627783</v>
      </c>
      <c r="Q49" s="68">
        <f t="shared" si="9"/>
        <v>65681.34543466568</v>
      </c>
      <c r="R49" s="68">
        <f t="shared" si="9"/>
        <v>-5912.0531266927719</v>
      </c>
    </row>
    <row r="50" spans="1:20" x14ac:dyDescent="0.2">
      <c r="A50" s="9"/>
      <c r="B50" s="67" t="s">
        <v>197</v>
      </c>
      <c r="H50" s="2" t="s">
        <v>12</v>
      </c>
      <c r="J50" s="18"/>
      <c r="L50" s="139">
        <v>0.96722701520614907</v>
      </c>
      <c r="M50" s="139">
        <v>0.37420493364351515</v>
      </c>
      <c r="N50" s="139">
        <v>4.6115274090813507E-2</v>
      </c>
      <c r="O50" s="139">
        <v>-1.0364284196843071E-3</v>
      </c>
      <c r="P50" s="139">
        <v>0.26993887906118752</v>
      </c>
      <c r="Q50" s="139">
        <v>-0.13920965324964357</v>
      </c>
      <c r="R50" s="139">
        <v>0.18304781942614881</v>
      </c>
      <c r="T50" s="10"/>
    </row>
    <row r="51" spans="1:20" x14ac:dyDescent="0.2">
      <c r="A51" s="9"/>
      <c r="J51" s="18"/>
      <c r="L51" s="10"/>
    </row>
    <row r="52" spans="1:20" x14ac:dyDescent="0.2">
      <c r="A52" s="9"/>
      <c r="B52" s="2" t="s">
        <v>196</v>
      </c>
      <c r="H52" s="2" t="s">
        <v>12</v>
      </c>
      <c r="J52" s="17"/>
      <c r="L52" s="97">
        <f>IF(L50&gt;0,ROUNDUP(L50,2),ROUNDDOWN(L50,2))</f>
        <v>0.97</v>
      </c>
      <c r="M52" s="97">
        <f t="shared" ref="M52:R52" si="10">IF(M50&gt;0,ROUNDUP(M50,2),ROUNDDOWN(M50,2))</f>
        <v>0.38</v>
      </c>
      <c r="N52" s="97">
        <f t="shared" si="10"/>
        <v>0.05</v>
      </c>
      <c r="O52" s="97">
        <f t="shared" si="10"/>
        <v>0</v>
      </c>
      <c r="P52" s="97">
        <f t="shared" si="10"/>
        <v>0.27</v>
      </c>
      <c r="Q52" s="97">
        <f t="shared" si="10"/>
        <v>-0.13</v>
      </c>
      <c r="R52" s="97">
        <f t="shared" si="10"/>
        <v>0.19</v>
      </c>
      <c r="T52" s="2" t="s">
        <v>282</v>
      </c>
    </row>
    <row r="53" spans="1:20" x14ac:dyDescent="0.2">
      <c r="A53" s="9"/>
      <c r="J53" s="9"/>
    </row>
    <row r="54" spans="1:20" x14ac:dyDescent="0.2">
      <c r="J54" s="9"/>
    </row>
    <row r="55" spans="1:20" s="8" customFormat="1" x14ac:dyDescent="0.2">
      <c r="B55" s="8" t="s">
        <v>67</v>
      </c>
    </row>
    <row r="56" spans="1:20" x14ac:dyDescent="0.2">
      <c r="B56" s="3"/>
    </row>
    <row r="57" spans="1:20" x14ac:dyDescent="0.2">
      <c r="A57" s="9"/>
      <c r="B57" s="2" t="s">
        <v>68</v>
      </c>
      <c r="H57" s="2" t="s">
        <v>74</v>
      </c>
      <c r="J57" s="5">
        <f>SUM(L57:R57)</f>
        <v>493058712.64021796</v>
      </c>
      <c r="L57" s="5">
        <f>L19*(1+$J$30)</f>
        <v>3731014.2129850504</v>
      </c>
      <c r="M57" s="5">
        <f t="shared" ref="M57:R57" si="11">M19*(1+$J$30)</f>
        <v>10369008.857282925</v>
      </c>
      <c r="N57" s="5">
        <f t="shared" si="11"/>
        <v>181815932.14195961</v>
      </c>
      <c r="O57" s="5">
        <f t="shared" si="11"/>
        <v>169607144.14970541</v>
      </c>
      <c r="P57" s="5">
        <f t="shared" si="11"/>
        <v>2463973.223722748</v>
      </c>
      <c r="Q57" s="5">
        <f t="shared" si="11"/>
        <v>114415698.10872938</v>
      </c>
      <c r="R57" s="5">
        <f t="shared" si="11"/>
        <v>10655941.945832828</v>
      </c>
    </row>
    <row r="58" spans="1:20" x14ac:dyDescent="0.2">
      <c r="A58" s="9"/>
      <c r="B58" s="2" t="s">
        <v>69</v>
      </c>
      <c r="H58" s="2" t="s">
        <v>75</v>
      </c>
      <c r="J58" s="5">
        <f>SUM(L58:R58)</f>
        <v>498975417.19190061</v>
      </c>
      <c r="L58" s="5">
        <f>L57*(1+$J$30)</f>
        <v>3775786.3835408711</v>
      </c>
      <c r="M58" s="5">
        <f t="shared" ref="M58:R58" si="12">M57*(1+$J$30)</f>
        <v>10493436.963570321</v>
      </c>
      <c r="N58" s="5">
        <f t="shared" si="12"/>
        <v>183997723.32766312</v>
      </c>
      <c r="O58" s="5">
        <f t="shared" si="12"/>
        <v>171642429.87950188</v>
      </c>
      <c r="P58" s="5">
        <f t="shared" si="12"/>
        <v>2493540.9024074208</v>
      </c>
      <c r="Q58" s="5">
        <f t="shared" si="12"/>
        <v>115788686.48603413</v>
      </c>
      <c r="R58" s="5">
        <f t="shared" si="12"/>
        <v>10783813.249182822</v>
      </c>
    </row>
    <row r="59" spans="1:20" x14ac:dyDescent="0.2">
      <c r="A59" s="9"/>
      <c r="B59" s="2" t="s">
        <v>70</v>
      </c>
      <c r="H59" s="2" t="s">
        <v>76</v>
      </c>
      <c r="J59" s="5">
        <f>SUM(L59:R59)</f>
        <v>504963122.19820333</v>
      </c>
      <c r="L59" s="5">
        <f>L58*(1+$J$30)</f>
        <v>3821095.8201433616</v>
      </c>
      <c r="M59" s="5">
        <f t="shared" ref="M59:M61" si="13">M58*(1+$J$30)</f>
        <v>10619358.207133165</v>
      </c>
      <c r="N59" s="5">
        <f t="shared" ref="N59:N61" si="14">N58*(1+$J$30)</f>
        <v>186205696.00759509</v>
      </c>
      <c r="O59" s="5">
        <f t="shared" ref="O59:O61" si="15">O58*(1+$J$30)</f>
        <v>173702139.0380559</v>
      </c>
      <c r="P59" s="5">
        <f t="shared" ref="P59:P61" si="16">P58*(1+$J$30)</f>
        <v>2523463.3932363098</v>
      </c>
      <c r="Q59" s="5">
        <f t="shared" ref="Q59:Q61" si="17">Q58*(1+$J$30)</f>
        <v>117178150.72386654</v>
      </c>
      <c r="R59" s="5">
        <f t="shared" ref="R59:R61" si="18">R58*(1+$J$30)</f>
        <v>10913219.008173017</v>
      </c>
    </row>
    <row r="60" spans="1:20" x14ac:dyDescent="0.2">
      <c r="A60" s="9"/>
      <c r="B60" s="2" t="s">
        <v>71</v>
      </c>
      <c r="H60" s="2" t="s">
        <v>77</v>
      </c>
      <c r="J60" s="5">
        <f>SUM(L60:R60)</f>
        <v>511022679.66458189</v>
      </c>
      <c r="L60" s="5">
        <f>L59*(1+$J$30)</f>
        <v>3866948.9699850818</v>
      </c>
      <c r="M60" s="5">
        <f t="shared" si="13"/>
        <v>10746790.505618762</v>
      </c>
      <c r="N60" s="5">
        <f t="shared" si="14"/>
        <v>188440164.35968623</v>
      </c>
      <c r="O60" s="5">
        <f t="shared" si="15"/>
        <v>175786564.70651257</v>
      </c>
      <c r="P60" s="5">
        <f t="shared" si="16"/>
        <v>2553744.9539551456</v>
      </c>
      <c r="Q60" s="5">
        <f t="shared" si="17"/>
        <v>118584288.53255294</v>
      </c>
      <c r="R60" s="5">
        <f t="shared" si="18"/>
        <v>11044177.636271093</v>
      </c>
    </row>
    <row r="61" spans="1:20" x14ac:dyDescent="0.2">
      <c r="A61" s="9"/>
      <c r="B61" s="2" t="s">
        <v>72</v>
      </c>
      <c r="H61" s="2" t="s">
        <v>78</v>
      </c>
      <c r="J61" s="5">
        <f>SUM(L61:R61)</f>
        <v>517154951.82055682</v>
      </c>
      <c r="L61" s="5">
        <f>L60*(1+$J$30)</f>
        <v>3913352.3576249029</v>
      </c>
      <c r="M61" s="5">
        <f t="shared" si="13"/>
        <v>10875751.991686188</v>
      </c>
      <c r="N61" s="5">
        <f t="shared" si="14"/>
        <v>190701446.33200246</v>
      </c>
      <c r="O61" s="5">
        <f t="shared" si="15"/>
        <v>177896003.48299071</v>
      </c>
      <c r="P61" s="5">
        <f t="shared" si="16"/>
        <v>2584389.8934026072</v>
      </c>
      <c r="Q61" s="5">
        <f t="shared" si="17"/>
        <v>120007299.99494357</v>
      </c>
      <c r="R61" s="5">
        <f t="shared" si="18"/>
        <v>11176707.767906345</v>
      </c>
    </row>
    <row r="62" spans="1:20" x14ac:dyDescent="0.2">
      <c r="A62" s="9"/>
      <c r="B62" s="3"/>
    </row>
    <row r="63" spans="1:20" x14ac:dyDescent="0.2">
      <c r="B63" s="3"/>
    </row>
    <row r="64" spans="1:20" s="8" customFormat="1" x14ac:dyDescent="0.2">
      <c r="B64" s="8" t="s">
        <v>73</v>
      </c>
    </row>
    <row r="65" spans="1:20" x14ac:dyDescent="0.2">
      <c r="A65" s="9"/>
      <c r="B65" s="3"/>
    </row>
    <row r="66" spans="1:20" x14ac:dyDescent="0.2">
      <c r="A66" s="9"/>
      <c r="B66" s="2" t="s">
        <v>79</v>
      </c>
      <c r="H66" s="2" t="s">
        <v>74</v>
      </c>
      <c r="J66" s="5">
        <f>SUM(L66:R66)</f>
        <v>2706441905.7825704</v>
      </c>
      <c r="L66" s="5">
        <f>L26*(1-L$42/100+L$52/100+$J$30)+L57</f>
        <v>16300994.760622147</v>
      </c>
      <c r="M66" s="5">
        <f t="shared" ref="M66:R66" si="19">M26*(1-M$42/100+M$52/100+$J$30)+M57</f>
        <v>72626264.201299578</v>
      </c>
      <c r="N66" s="5">
        <f t="shared" si="19"/>
        <v>879835799.71649671</v>
      </c>
      <c r="O66" s="5">
        <f t="shared" si="19"/>
        <v>1031071740.7809962</v>
      </c>
      <c r="P66" s="5">
        <f t="shared" si="19"/>
        <v>10823747.053828128</v>
      </c>
      <c r="Q66" s="5">
        <f t="shared" si="19"/>
        <v>652564795.04746735</v>
      </c>
      <c r="R66" s="5">
        <f t="shared" si="19"/>
        <v>43218564.221860573</v>
      </c>
      <c r="T66" s="2" t="s">
        <v>280</v>
      </c>
    </row>
    <row r="67" spans="1:20" x14ac:dyDescent="0.2">
      <c r="A67" s="9"/>
      <c r="B67" s="2" t="s">
        <v>80</v>
      </c>
      <c r="H67" s="2" t="s">
        <v>75</v>
      </c>
      <c r="J67" s="5">
        <f>SUM(L67:R67)</f>
        <v>2690701155.3893056</v>
      </c>
      <c r="L67" s="5">
        <f t="shared" ref="L67:R70" si="20">(L66-L57)*(1-L$42/100+L$52/100+$J$30)+L58</f>
        <v>16316855.975918403</v>
      </c>
      <c r="M67" s="5">
        <f t="shared" si="20"/>
        <v>72420728.854263693</v>
      </c>
      <c r="N67" s="5">
        <f t="shared" si="20"/>
        <v>874548778.31915259</v>
      </c>
      <c r="O67" s="5">
        <f t="shared" si="20"/>
        <v>1025612284.5201004</v>
      </c>
      <c r="P67" s="5">
        <f t="shared" si="20"/>
        <v>10783092.632339915</v>
      </c>
      <c r="Q67" s="5">
        <f t="shared" si="20"/>
        <v>648018143.358446</v>
      </c>
      <c r="R67" s="5">
        <f t="shared" si="20"/>
        <v>43001271.729084678</v>
      </c>
    </row>
    <row r="68" spans="1:20" x14ac:dyDescent="0.2">
      <c r="A68" s="9"/>
      <c r="B68" s="2" t="s">
        <v>81</v>
      </c>
      <c r="H68" s="2" t="s">
        <v>76</v>
      </c>
      <c r="J68" s="5">
        <f>SUM(L68:R68)</f>
        <v>2675247705.9447279</v>
      </c>
      <c r="L68" s="5">
        <f t="shared" si="20"/>
        <v>16333320.952458426</v>
      </c>
      <c r="M68" s="5">
        <f t="shared" si="20"/>
        <v>72218435.450805858</v>
      </c>
      <c r="N68" s="5">
        <f t="shared" si="20"/>
        <v>869367854.71067548</v>
      </c>
      <c r="O68" s="5">
        <f t="shared" si="20"/>
        <v>1020242455.9432812</v>
      </c>
      <c r="P68" s="5">
        <f t="shared" si="20"/>
        <v>10743382.888637371</v>
      </c>
      <c r="Q68" s="5">
        <f t="shared" si="20"/>
        <v>643553083.57068181</v>
      </c>
      <c r="R68" s="5">
        <f t="shared" si="20"/>
        <v>42789172.428187914</v>
      </c>
    </row>
    <row r="69" spans="1:20" x14ac:dyDescent="0.2">
      <c r="A69" s="9"/>
      <c r="B69" s="2" t="s">
        <v>82</v>
      </c>
      <c r="H69" s="2" t="s">
        <v>77</v>
      </c>
      <c r="J69" s="5">
        <f>SUM(L69:R69)</f>
        <v>2660080217.6373835</v>
      </c>
      <c r="L69" s="5">
        <f t="shared" si="20"/>
        <v>16350395.984495822</v>
      </c>
      <c r="M69" s="5">
        <f t="shared" si="20"/>
        <v>72019392.639899984</v>
      </c>
      <c r="N69" s="5">
        <f t="shared" si="20"/>
        <v>864292487.96464372</v>
      </c>
      <c r="O69" s="5">
        <f t="shared" si="20"/>
        <v>1014961980.8546623</v>
      </c>
      <c r="P69" s="5">
        <f t="shared" si="20"/>
        <v>10704617.125594839</v>
      </c>
      <c r="Q69" s="5">
        <f t="shared" si="20"/>
        <v>639169097.1180532</v>
      </c>
      <c r="R69" s="5">
        <f t="shared" si="20"/>
        <v>42582245.950033829</v>
      </c>
    </row>
    <row r="70" spans="1:20" x14ac:dyDescent="0.2">
      <c r="A70" s="9"/>
      <c r="B70" s="2" t="s">
        <v>83</v>
      </c>
      <c r="H70" s="2" t="s">
        <v>78</v>
      </c>
      <c r="J70" s="5">
        <f>SUM(L70:R70)</f>
        <v>2645197383.3460436</v>
      </c>
      <c r="L70" s="5">
        <f t="shared" si="20"/>
        <v>16368087.444002269</v>
      </c>
      <c r="M70" s="5">
        <f t="shared" si="20"/>
        <v>71823609.334655717</v>
      </c>
      <c r="N70" s="5">
        <f t="shared" si="20"/>
        <v>859322150.07438684</v>
      </c>
      <c r="O70" s="5">
        <f t="shared" si="20"/>
        <v>1009770593.5106516</v>
      </c>
      <c r="P70" s="5">
        <f t="shared" si="20"/>
        <v>10666794.738800528</v>
      </c>
      <c r="Q70" s="5">
        <f t="shared" si="20"/>
        <v>634865675.68600333</v>
      </c>
      <c r="R70" s="5">
        <f t="shared" si="20"/>
        <v>42380472.557543203</v>
      </c>
    </row>
    <row r="71" spans="1:20" x14ac:dyDescent="0.2">
      <c r="A71" s="9"/>
    </row>
    <row r="72" spans="1:20" x14ac:dyDescent="0.2">
      <c r="L72" s="14"/>
      <c r="M72" s="14"/>
      <c r="N72" s="14"/>
      <c r="O72" s="14"/>
      <c r="P72" s="14"/>
      <c r="Q72" s="14"/>
      <c r="R72" s="14"/>
    </row>
    <row r="73" spans="1:20" x14ac:dyDescent="0.2">
      <c r="L73" s="14"/>
      <c r="M73" s="14"/>
      <c r="N73" s="14"/>
      <c r="O73" s="14"/>
      <c r="P73" s="14"/>
      <c r="Q73" s="14"/>
      <c r="R73" s="14"/>
    </row>
    <row r="74" spans="1:20" x14ac:dyDescent="0.2">
      <c r="L74" s="14"/>
    </row>
    <row r="75" spans="1:20" x14ac:dyDescent="0.2">
      <c r="L75" s="14"/>
      <c r="M75" s="14"/>
      <c r="N75" s="14"/>
      <c r="O75" s="14"/>
      <c r="P75" s="14"/>
      <c r="Q75" s="14"/>
      <c r="R75" s="14"/>
    </row>
    <row r="76" spans="1:20" x14ac:dyDescent="0.2">
      <c r="L76" s="14"/>
    </row>
    <row r="79" spans="1:20" x14ac:dyDescent="0.2">
      <c r="L79" s="6"/>
      <c r="M79" s="6"/>
      <c r="N79" s="6"/>
      <c r="O79" s="6"/>
      <c r="P79" s="6"/>
      <c r="Q79" s="6"/>
      <c r="R79" s="6"/>
    </row>
    <row r="80" spans="1:20" x14ac:dyDescent="0.2">
      <c r="L80" s="6"/>
      <c r="M80" s="6"/>
      <c r="N80" s="6"/>
      <c r="O80" s="6"/>
      <c r="P80" s="6"/>
      <c r="Q80" s="6"/>
      <c r="R80" s="6"/>
    </row>
    <row r="81" spans="12:18" x14ac:dyDescent="0.2">
      <c r="L81" s="6"/>
      <c r="M81" s="6"/>
      <c r="N81" s="6"/>
      <c r="O81" s="6"/>
      <c r="P81" s="6"/>
      <c r="Q81" s="6"/>
      <c r="R81" s="6"/>
    </row>
    <row r="82" spans="12:18" x14ac:dyDescent="0.2">
      <c r="L82" s="6"/>
      <c r="M82" s="6"/>
      <c r="N82" s="6"/>
      <c r="O82" s="6"/>
      <c r="P82" s="6"/>
      <c r="Q82" s="6"/>
      <c r="R82" s="6"/>
    </row>
    <row r="83" spans="12:18" x14ac:dyDescent="0.2">
      <c r="L83" s="6"/>
      <c r="M83" s="6"/>
      <c r="N83" s="6"/>
      <c r="O83" s="6"/>
      <c r="P83" s="6"/>
      <c r="Q83" s="6"/>
      <c r="R83" s="6"/>
    </row>
    <row r="84" spans="12:18" x14ac:dyDescent="0.2">
      <c r="L84" s="6"/>
    </row>
    <row r="85" spans="12:18" x14ac:dyDescent="0.2">
      <c r="L85" s="6"/>
    </row>
    <row r="86" spans="12:18" x14ac:dyDescent="0.2">
      <c r="L86" s="6"/>
    </row>
  </sheetData>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2">
    <tabColor rgb="FFCCFFFF"/>
  </sheetPr>
  <dimension ref="A1:XEZ43"/>
  <sheetViews>
    <sheetView showGridLines="0" zoomScale="85" zoomScaleNormal="85" workbookViewId="0"/>
  </sheetViews>
  <sheetFormatPr defaultRowHeight="12.75" x14ac:dyDescent="0.2"/>
  <cols>
    <col min="1" max="1" width="1.5703125" style="106" customWidth="1"/>
    <col min="2" max="2" width="53.7109375" style="106" customWidth="1"/>
    <col min="3" max="3" width="10.7109375" style="106" customWidth="1"/>
    <col min="4" max="4" width="12.5703125" style="106" bestFit="1" customWidth="1"/>
    <col min="5" max="5" width="14" style="106" bestFit="1" customWidth="1"/>
    <col min="6" max="6" width="12" style="106" customWidth="1"/>
    <col min="7" max="7" width="11.85546875" style="106" customWidth="1"/>
    <col min="8" max="9" width="15" style="106" bestFit="1" customWidth="1"/>
    <col min="10" max="10" width="12.85546875" style="106" bestFit="1" customWidth="1"/>
    <col min="11" max="11" width="13.28515625" style="106" customWidth="1"/>
    <col min="12" max="12" width="14" style="106" bestFit="1" customWidth="1"/>
    <col min="13" max="16384" width="9.140625" style="106"/>
  </cols>
  <sheetData>
    <row r="1" spans="1:16380" x14ac:dyDescent="0.2">
      <c r="B1" s="76" t="s">
        <v>352</v>
      </c>
    </row>
    <row r="3" spans="1:16380" s="117" customFormat="1" ht="18" customHeight="1" x14ac:dyDescent="0.25">
      <c r="B3" s="118" t="s">
        <v>316</v>
      </c>
    </row>
    <row r="5" spans="1:16380" x14ac:dyDescent="0.2">
      <c r="B5" s="106" t="s">
        <v>317</v>
      </c>
    </row>
    <row r="7" spans="1:16380" x14ac:dyDescent="0.2">
      <c r="A7" s="119"/>
      <c r="B7" s="119" t="s">
        <v>318</v>
      </c>
      <c r="C7" s="119"/>
      <c r="D7" s="119" t="s">
        <v>1</v>
      </c>
      <c r="E7" s="119" t="s">
        <v>319</v>
      </c>
      <c r="F7" s="119" t="s">
        <v>362</v>
      </c>
      <c r="G7" s="119" t="s">
        <v>228</v>
      </c>
      <c r="H7" s="119" t="s">
        <v>5</v>
      </c>
      <c r="I7" s="119" t="s">
        <v>6</v>
      </c>
      <c r="J7" s="119" t="s">
        <v>7</v>
      </c>
      <c r="K7" s="119" t="s">
        <v>8</v>
      </c>
      <c r="L7" s="119" t="s">
        <v>9</v>
      </c>
      <c r="M7" s="119"/>
      <c r="N7" s="119"/>
      <c r="O7" s="119"/>
      <c r="P7" s="119"/>
      <c r="Q7" s="119"/>
      <c r="R7" s="119"/>
      <c r="S7" s="119"/>
      <c r="T7" s="119"/>
      <c r="U7" s="119"/>
      <c r="V7" s="119"/>
      <c r="W7" s="119"/>
      <c r="X7" s="119"/>
      <c r="Y7" s="119"/>
      <c r="Z7" s="119"/>
      <c r="AA7" s="119"/>
      <c r="AB7" s="119"/>
      <c r="AC7" s="119"/>
      <c r="AD7" s="119"/>
      <c r="AE7" s="119"/>
      <c r="AF7" s="119"/>
      <c r="AG7" s="119"/>
      <c r="AH7" s="119"/>
      <c r="AI7" s="119"/>
      <c r="AJ7" s="119"/>
      <c r="AK7" s="119"/>
      <c r="AL7" s="119"/>
      <c r="AM7" s="119"/>
      <c r="AN7" s="119"/>
      <c r="AO7" s="119"/>
      <c r="AP7" s="119"/>
      <c r="AQ7" s="119"/>
      <c r="AR7" s="119"/>
      <c r="AS7" s="119"/>
      <c r="AT7" s="119"/>
      <c r="AU7" s="119"/>
      <c r="AV7" s="119"/>
      <c r="AW7" s="119"/>
      <c r="AX7" s="119"/>
      <c r="AY7" s="119"/>
      <c r="AZ7" s="119"/>
      <c r="BA7" s="119"/>
      <c r="BB7" s="119"/>
      <c r="BC7" s="119"/>
      <c r="BD7" s="119"/>
      <c r="BE7" s="119"/>
      <c r="BF7" s="119"/>
      <c r="BG7" s="119"/>
      <c r="BH7" s="119"/>
      <c r="BI7" s="119"/>
      <c r="BJ7" s="119"/>
      <c r="BK7" s="119"/>
      <c r="BL7" s="119"/>
      <c r="BM7" s="119"/>
      <c r="BN7" s="119"/>
      <c r="BO7" s="119"/>
      <c r="BP7" s="119"/>
      <c r="BQ7" s="119"/>
      <c r="BR7" s="119"/>
      <c r="BS7" s="119"/>
      <c r="BT7" s="119"/>
      <c r="BU7" s="119"/>
      <c r="BV7" s="119"/>
      <c r="BW7" s="119"/>
      <c r="BX7" s="119"/>
      <c r="BY7" s="119"/>
      <c r="BZ7" s="119"/>
      <c r="CA7" s="119"/>
      <c r="CB7" s="119"/>
      <c r="CC7" s="119"/>
      <c r="CD7" s="119"/>
      <c r="CE7" s="119"/>
      <c r="CF7" s="119"/>
      <c r="CG7" s="119"/>
      <c r="CH7" s="119"/>
      <c r="CI7" s="119"/>
      <c r="CJ7" s="119"/>
      <c r="CK7" s="119"/>
      <c r="CL7" s="119"/>
      <c r="CM7" s="119"/>
      <c r="CN7" s="119"/>
      <c r="CO7" s="119"/>
      <c r="CP7" s="119"/>
      <c r="CQ7" s="119"/>
      <c r="CR7" s="119"/>
      <c r="CS7" s="119"/>
      <c r="CT7" s="119"/>
      <c r="CU7" s="119"/>
      <c r="CV7" s="119"/>
      <c r="CW7" s="119"/>
      <c r="CX7" s="119"/>
      <c r="CY7" s="119"/>
      <c r="CZ7" s="119"/>
      <c r="DA7" s="119"/>
      <c r="DB7" s="119"/>
      <c r="DC7" s="119"/>
      <c r="DD7" s="119"/>
      <c r="DE7" s="119"/>
      <c r="DF7" s="119"/>
      <c r="DG7" s="119"/>
      <c r="DH7" s="119"/>
      <c r="DI7" s="119"/>
      <c r="DJ7" s="119"/>
      <c r="DK7" s="119"/>
      <c r="DL7" s="119"/>
      <c r="DM7" s="119"/>
      <c r="DN7" s="119"/>
      <c r="DO7" s="119"/>
      <c r="DP7" s="119"/>
      <c r="DQ7" s="119"/>
      <c r="DR7" s="119"/>
      <c r="DS7" s="119"/>
      <c r="DT7" s="119"/>
      <c r="DU7" s="119"/>
      <c r="DV7" s="119"/>
      <c r="DW7" s="119"/>
      <c r="DX7" s="119"/>
      <c r="DY7" s="119"/>
      <c r="DZ7" s="119"/>
      <c r="EA7" s="119"/>
      <c r="EB7" s="119"/>
      <c r="EC7" s="119"/>
      <c r="ED7" s="119"/>
      <c r="EE7" s="119"/>
      <c r="EF7" s="119"/>
      <c r="EG7" s="119"/>
      <c r="EH7" s="119"/>
      <c r="EI7" s="119"/>
      <c r="EJ7" s="119"/>
      <c r="EK7" s="119"/>
      <c r="EL7" s="119"/>
      <c r="EM7" s="119"/>
      <c r="EN7" s="119"/>
      <c r="EO7" s="119"/>
      <c r="EP7" s="119"/>
      <c r="EQ7" s="119"/>
      <c r="ER7" s="119"/>
      <c r="ES7" s="119"/>
      <c r="ET7" s="119"/>
      <c r="EU7" s="119"/>
      <c r="EV7" s="119"/>
      <c r="EW7" s="119"/>
      <c r="EX7" s="119"/>
      <c r="EY7" s="119"/>
      <c r="EZ7" s="119"/>
      <c r="FA7" s="119"/>
      <c r="FB7" s="119"/>
      <c r="FC7" s="119"/>
      <c r="FD7" s="119"/>
      <c r="FE7" s="119"/>
      <c r="FF7" s="119"/>
      <c r="FG7" s="119"/>
      <c r="FH7" s="119"/>
      <c r="FI7" s="119"/>
      <c r="FJ7" s="119"/>
      <c r="FK7" s="119"/>
      <c r="FL7" s="119"/>
      <c r="FM7" s="119"/>
      <c r="FN7" s="119"/>
      <c r="FO7" s="119"/>
      <c r="FP7" s="119"/>
      <c r="FQ7" s="119"/>
      <c r="FR7" s="119"/>
      <c r="FS7" s="119"/>
      <c r="FT7" s="119"/>
      <c r="FU7" s="119"/>
      <c r="FV7" s="119"/>
      <c r="FW7" s="119"/>
      <c r="FX7" s="119"/>
      <c r="FY7" s="119"/>
      <c r="FZ7" s="119"/>
      <c r="GA7" s="119"/>
      <c r="GB7" s="119"/>
      <c r="GC7" s="119"/>
      <c r="GD7" s="119"/>
      <c r="GE7" s="119"/>
      <c r="GF7" s="119"/>
      <c r="GG7" s="119"/>
      <c r="GH7" s="119"/>
      <c r="GI7" s="119"/>
      <c r="GJ7" s="119"/>
      <c r="GK7" s="119"/>
      <c r="GL7" s="119"/>
      <c r="GM7" s="119"/>
      <c r="GN7" s="119"/>
      <c r="GO7" s="119"/>
      <c r="GP7" s="119"/>
      <c r="GQ7" s="119"/>
      <c r="GR7" s="119"/>
      <c r="GS7" s="119"/>
      <c r="GT7" s="119"/>
      <c r="GU7" s="119"/>
      <c r="GV7" s="119"/>
      <c r="GW7" s="119"/>
      <c r="GX7" s="119"/>
      <c r="GY7" s="119"/>
      <c r="GZ7" s="119"/>
      <c r="HA7" s="119"/>
      <c r="HB7" s="119"/>
      <c r="HC7" s="119"/>
      <c r="HD7" s="119"/>
      <c r="HE7" s="119"/>
      <c r="HF7" s="119"/>
      <c r="HG7" s="119"/>
      <c r="HH7" s="119"/>
      <c r="HI7" s="119"/>
      <c r="HJ7" s="119"/>
      <c r="HK7" s="119"/>
      <c r="HL7" s="119"/>
      <c r="HM7" s="119"/>
      <c r="HN7" s="119"/>
      <c r="HO7" s="119"/>
      <c r="HP7" s="119"/>
      <c r="HQ7" s="119"/>
      <c r="HR7" s="119"/>
      <c r="HS7" s="119"/>
      <c r="HT7" s="119"/>
      <c r="HU7" s="119"/>
      <c r="HV7" s="119"/>
      <c r="HW7" s="119"/>
      <c r="HX7" s="119"/>
      <c r="HY7" s="119"/>
      <c r="HZ7" s="119"/>
      <c r="IA7" s="119"/>
      <c r="IB7" s="119"/>
      <c r="IC7" s="119"/>
      <c r="ID7" s="119"/>
      <c r="IE7" s="119"/>
      <c r="IF7" s="119"/>
      <c r="IG7" s="119"/>
      <c r="IH7" s="119"/>
      <c r="II7" s="119"/>
      <c r="IJ7" s="119"/>
      <c r="IK7" s="119"/>
      <c r="IL7" s="119"/>
      <c r="IM7" s="119"/>
      <c r="IN7" s="119"/>
      <c r="IO7" s="119"/>
      <c r="IP7" s="119"/>
      <c r="IQ7" s="119"/>
      <c r="IR7" s="119"/>
      <c r="IS7" s="119"/>
      <c r="IT7" s="119"/>
      <c r="IU7" s="119"/>
      <c r="IV7" s="119"/>
      <c r="IW7" s="119"/>
      <c r="IX7" s="119"/>
      <c r="IY7" s="119"/>
      <c r="IZ7" s="119"/>
      <c r="JA7" s="119"/>
      <c r="JB7" s="119"/>
      <c r="JC7" s="119"/>
      <c r="JD7" s="119"/>
      <c r="JE7" s="119"/>
      <c r="JF7" s="119"/>
      <c r="JG7" s="119"/>
      <c r="JH7" s="119"/>
      <c r="JI7" s="119"/>
      <c r="JJ7" s="119"/>
      <c r="JK7" s="119"/>
      <c r="JL7" s="119"/>
      <c r="JM7" s="119"/>
      <c r="JN7" s="119"/>
      <c r="JO7" s="119"/>
      <c r="JP7" s="119"/>
      <c r="JQ7" s="119"/>
      <c r="JR7" s="119"/>
      <c r="JS7" s="119"/>
      <c r="JT7" s="119"/>
      <c r="JU7" s="119"/>
      <c r="JV7" s="119"/>
      <c r="JW7" s="119"/>
      <c r="JX7" s="119"/>
      <c r="JY7" s="119"/>
      <c r="JZ7" s="119"/>
      <c r="KA7" s="119"/>
      <c r="KB7" s="119"/>
      <c r="KC7" s="119"/>
      <c r="KD7" s="119"/>
      <c r="KE7" s="119"/>
      <c r="KF7" s="119"/>
      <c r="KG7" s="119"/>
      <c r="KH7" s="119"/>
      <c r="KI7" s="119"/>
      <c r="KJ7" s="119"/>
      <c r="KK7" s="119"/>
      <c r="KL7" s="119"/>
      <c r="KM7" s="119"/>
      <c r="KN7" s="119"/>
      <c r="KO7" s="119"/>
      <c r="KP7" s="119"/>
      <c r="KQ7" s="119"/>
      <c r="KR7" s="119"/>
      <c r="KS7" s="119"/>
      <c r="KT7" s="119"/>
      <c r="KU7" s="119"/>
      <c r="KV7" s="119"/>
      <c r="KW7" s="119"/>
      <c r="KX7" s="119"/>
      <c r="KY7" s="119"/>
      <c r="KZ7" s="119"/>
      <c r="LA7" s="119"/>
      <c r="LB7" s="119"/>
      <c r="LC7" s="119"/>
      <c r="LD7" s="119"/>
      <c r="LE7" s="119"/>
      <c r="LF7" s="119"/>
      <c r="LG7" s="119"/>
      <c r="LH7" s="119"/>
      <c r="LI7" s="119"/>
      <c r="LJ7" s="119"/>
      <c r="LK7" s="119"/>
      <c r="LL7" s="119"/>
      <c r="LM7" s="119"/>
      <c r="LN7" s="119"/>
      <c r="LO7" s="119"/>
      <c r="LP7" s="119"/>
      <c r="LQ7" s="119"/>
      <c r="LR7" s="119"/>
      <c r="LS7" s="119"/>
      <c r="LT7" s="119"/>
      <c r="LU7" s="119"/>
      <c r="LV7" s="119"/>
      <c r="LW7" s="119"/>
      <c r="LX7" s="119"/>
      <c r="LY7" s="119"/>
      <c r="LZ7" s="119"/>
      <c r="MA7" s="119"/>
      <c r="MB7" s="119"/>
      <c r="MC7" s="119"/>
      <c r="MD7" s="119"/>
      <c r="ME7" s="119"/>
      <c r="MF7" s="119"/>
      <c r="MG7" s="119"/>
      <c r="MH7" s="119"/>
      <c r="MI7" s="119"/>
      <c r="MJ7" s="119"/>
      <c r="MK7" s="119"/>
      <c r="ML7" s="119"/>
      <c r="MM7" s="119"/>
      <c r="MN7" s="119"/>
      <c r="MO7" s="119"/>
      <c r="MP7" s="119"/>
      <c r="MQ7" s="119"/>
      <c r="MR7" s="119"/>
      <c r="MS7" s="119"/>
      <c r="MT7" s="119"/>
      <c r="MU7" s="119"/>
      <c r="MV7" s="119"/>
      <c r="MW7" s="119"/>
      <c r="MX7" s="119"/>
      <c r="MY7" s="119"/>
      <c r="MZ7" s="119"/>
      <c r="NA7" s="119"/>
      <c r="NB7" s="119"/>
      <c r="NC7" s="119"/>
      <c r="ND7" s="119"/>
      <c r="NE7" s="119"/>
      <c r="NF7" s="119"/>
      <c r="NG7" s="119"/>
      <c r="NH7" s="119"/>
      <c r="NI7" s="119"/>
      <c r="NJ7" s="119"/>
      <c r="NK7" s="119"/>
      <c r="NL7" s="119"/>
      <c r="NM7" s="119"/>
      <c r="NN7" s="119"/>
      <c r="NO7" s="119"/>
      <c r="NP7" s="119"/>
      <c r="NQ7" s="119"/>
      <c r="NR7" s="119"/>
      <c r="NS7" s="119"/>
      <c r="NT7" s="119"/>
      <c r="NU7" s="119"/>
      <c r="NV7" s="119"/>
      <c r="NW7" s="119"/>
      <c r="NX7" s="119"/>
      <c r="NY7" s="119"/>
      <c r="NZ7" s="119"/>
      <c r="OA7" s="119"/>
      <c r="OB7" s="119"/>
      <c r="OC7" s="119"/>
      <c r="OD7" s="119"/>
      <c r="OE7" s="119"/>
      <c r="OF7" s="119"/>
      <c r="OG7" s="119"/>
      <c r="OH7" s="119"/>
      <c r="OI7" s="119"/>
      <c r="OJ7" s="119"/>
      <c r="OK7" s="119"/>
      <c r="OL7" s="119"/>
      <c r="OM7" s="119"/>
      <c r="ON7" s="119"/>
      <c r="OO7" s="119"/>
      <c r="OP7" s="119"/>
      <c r="OQ7" s="119"/>
      <c r="OR7" s="119"/>
      <c r="OS7" s="119"/>
      <c r="OT7" s="119"/>
      <c r="OU7" s="119"/>
      <c r="OV7" s="119"/>
      <c r="OW7" s="119"/>
      <c r="OX7" s="119"/>
      <c r="OY7" s="119"/>
      <c r="OZ7" s="119"/>
      <c r="PA7" s="119"/>
      <c r="PB7" s="119"/>
      <c r="PC7" s="119"/>
      <c r="PD7" s="119"/>
      <c r="PE7" s="119"/>
      <c r="PF7" s="119"/>
      <c r="PG7" s="119"/>
      <c r="PH7" s="119"/>
      <c r="PI7" s="119"/>
      <c r="PJ7" s="119"/>
      <c r="PK7" s="119"/>
      <c r="PL7" s="119"/>
      <c r="PM7" s="119"/>
      <c r="PN7" s="119"/>
      <c r="PO7" s="119"/>
      <c r="PP7" s="119"/>
      <c r="PQ7" s="119"/>
      <c r="PR7" s="119"/>
      <c r="PS7" s="119"/>
      <c r="PT7" s="119"/>
      <c r="PU7" s="119"/>
      <c r="PV7" s="119"/>
      <c r="PW7" s="119"/>
      <c r="PX7" s="119"/>
      <c r="PY7" s="119"/>
      <c r="PZ7" s="119"/>
      <c r="QA7" s="119"/>
      <c r="QB7" s="119"/>
      <c r="QC7" s="119"/>
      <c r="QD7" s="119"/>
      <c r="QE7" s="119"/>
      <c r="QF7" s="119"/>
      <c r="QG7" s="119"/>
      <c r="QH7" s="119"/>
      <c r="QI7" s="119"/>
      <c r="QJ7" s="119"/>
      <c r="QK7" s="119"/>
      <c r="QL7" s="119"/>
      <c r="QM7" s="119"/>
      <c r="QN7" s="119"/>
      <c r="QO7" s="119"/>
      <c r="QP7" s="119"/>
      <c r="QQ7" s="119"/>
      <c r="QR7" s="119"/>
      <c r="QS7" s="119"/>
      <c r="QT7" s="119"/>
      <c r="QU7" s="119"/>
      <c r="QV7" s="119"/>
      <c r="QW7" s="119"/>
      <c r="QX7" s="119"/>
      <c r="QY7" s="119"/>
      <c r="QZ7" s="119"/>
      <c r="RA7" s="119"/>
      <c r="RB7" s="119"/>
      <c r="RC7" s="119"/>
      <c r="RD7" s="119"/>
      <c r="RE7" s="119"/>
      <c r="RF7" s="119"/>
      <c r="RG7" s="119"/>
      <c r="RH7" s="119"/>
      <c r="RI7" s="119"/>
      <c r="RJ7" s="119"/>
      <c r="RK7" s="119"/>
      <c r="RL7" s="119"/>
      <c r="RM7" s="119"/>
      <c r="RN7" s="119"/>
      <c r="RO7" s="119"/>
      <c r="RP7" s="119"/>
      <c r="RQ7" s="119"/>
      <c r="RR7" s="119"/>
      <c r="RS7" s="119"/>
      <c r="RT7" s="119"/>
      <c r="RU7" s="119"/>
      <c r="RV7" s="119"/>
      <c r="RW7" s="119"/>
      <c r="RX7" s="119"/>
      <c r="RY7" s="119"/>
      <c r="RZ7" s="119"/>
      <c r="SA7" s="119"/>
      <c r="SB7" s="119"/>
      <c r="SC7" s="119"/>
      <c r="SD7" s="119"/>
      <c r="SE7" s="119"/>
      <c r="SF7" s="119"/>
      <c r="SG7" s="119"/>
      <c r="SH7" s="119"/>
      <c r="SI7" s="119"/>
      <c r="SJ7" s="119"/>
      <c r="SK7" s="119"/>
      <c r="SL7" s="119"/>
      <c r="SM7" s="119"/>
      <c r="SN7" s="119"/>
      <c r="SO7" s="119"/>
      <c r="SP7" s="119"/>
      <c r="SQ7" s="119"/>
      <c r="SR7" s="119"/>
      <c r="SS7" s="119"/>
      <c r="ST7" s="119"/>
      <c r="SU7" s="119"/>
      <c r="SV7" s="119"/>
      <c r="SW7" s="119"/>
      <c r="SX7" s="119"/>
      <c r="SY7" s="119"/>
      <c r="SZ7" s="119"/>
      <c r="TA7" s="119"/>
      <c r="TB7" s="119"/>
      <c r="TC7" s="119"/>
      <c r="TD7" s="119"/>
      <c r="TE7" s="119"/>
      <c r="TF7" s="119"/>
      <c r="TG7" s="119"/>
      <c r="TH7" s="119"/>
      <c r="TI7" s="119"/>
      <c r="TJ7" s="119"/>
      <c r="TK7" s="119"/>
      <c r="TL7" s="119"/>
      <c r="TM7" s="119"/>
      <c r="TN7" s="119"/>
      <c r="TO7" s="119"/>
      <c r="TP7" s="119"/>
      <c r="TQ7" s="119"/>
      <c r="TR7" s="119"/>
      <c r="TS7" s="119"/>
      <c r="TT7" s="119"/>
      <c r="TU7" s="119"/>
      <c r="TV7" s="119"/>
      <c r="TW7" s="119"/>
      <c r="TX7" s="119"/>
      <c r="TY7" s="119"/>
      <c r="TZ7" s="119"/>
      <c r="UA7" s="119"/>
      <c r="UB7" s="119"/>
      <c r="UC7" s="119"/>
      <c r="UD7" s="119"/>
      <c r="UE7" s="119"/>
      <c r="UF7" s="119"/>
      <c r="UG7" s="119"/>
      <c r="UH7" s="119"/>
      <c r="UI7" s="119"/>
      <c r="UJ7" s="119"/>
      <c r="UK7" s="119"/>
      <c r="UL7" s="119"/>
      <c r="UM7" s="119"/>
      <c r="UN7" s="119"/>
      <c r="UO7" s="119"/>
      <c r="UP7" s="119"/>
      <c r="UQ7" s="119"/>
      <c r="UR7" s="119"/>
      <c r="US7" s="119"/>
      <c r="UT7" s="119"/>
      <c r="UU7" s="119"/>
      <c r="UV7" s="119"/>
      <c r="UW7" s="119"/>
      <c r="UX7" s="119"/>
      <c r="UY7" s="119"/>
      <c r="UZ7" s="119"/>
      <c r="VA7" s="119"/>
      <c r="VB7" s="119"/>
      <c r="VC7" s="119"/>
      <c r="VD7" s="119"/>
      <c r="VE7" s="119"/>
      <c r="VF7" s="119"/>
      <c r="VG7" s="119"/>
      <c r="VH7" s="119"/>
      <c r="VI7" s="119"/>
      <c r="VJ7" s="119"/>
      <c r="VK7" s="119"/>
      <c r="VL7" s="119"/>
      <c r="VM7" s="119"/>
      <c r="VN7" s="119"/>
      <c r="VO7" s="119"/>
      <c r="VP7" s="119"/>
      <c r="VQ7" s="119"/>
      <c r="VR7" s="119"/>
      <c r="VS7" s="119"/>
      <c r="VT7" s="119"/>
      <c r="VU7" s="119"/>
      <c r="VV7" s="119"/>
      <c r="VW7" s="119"/>
      <c r="VX7" s="119"/>
      <c r="VY7" s="119"/>
      <c r="VZ7" s="119"/>
      <c r="WA7" s="119"/>
      <c r="WB7" s="119"/>
      <c r="WC7" s="119"/>
      <c r="WD7" s="119"/>
      <c r="WE7" s="119"/>
      <c r="WF7" s="119"/>
      <c r="WG7" s="119"/>
      <c r="WH7" s="119"/>
      <c r="WI7" s="119"/>
      <c r="WJ7" s="119"/>
      <c r="WK7" s="119"/>
      <c r="WL7" s="119"/>
      <c r="WM7" s="119"/>
      <c r="WN7" s="119"/>
      <c r="WO7" s="119"/>
      <c r="WP7" s="119"/>
      <c r="WQ7" s="119"/>
      <c r="WR7" s="119"/>
      <c r="WS7" s="119"/>
      <c r="WT7" s="119"/>
      <c r="WU7" s="119"/>
      <c r="WV7" s="119"/>
      <c r="WW7" s="119"/>
      <c r="WX7" s="119"/>
      <c r="WY7" s="119"/>
      <c r="WZ7" s="119"/>
      <c r="XA7" s="119"/>
      <c r="XB7" s="119"/>
      <c r="XC7" s="119"/>
      <c r="XD7" s="119"/>
      <c r="XE7" s="119"/>
      <c r="XF7" s="119"/>
      <c r="XG7" s="119"/>
      <c r="XH7" s="119"/>
      <c r="XI7" s="119"/>
      <c r="XJ7" s="119"/>
      <c r="XK7" s="119"/>
      <c r="XL7" s="119"/>
      <c r="XM7" s="119"/>
      <c r="XN7" s="119"/>
      <c r="XO7" s="119"/>
      <c r="XP7" s="119"/>
      <c r="XQ7" s="119"/>
      <c r="XR7" s="119"/>
      <c r="XS7" s="119"/>
      <c r="XT7" s="119"/>
      <c r="XU7" s="119"/>
      <c r="XV7" s="119"/>
      <c r="XW7" s="119"/>
      <c r="XX7" s="119"/>
      <c r="XY7" s="119"/>
      <c r="XZ7" s="119"/>
      <c r="YA7" s="119"/>
      <c r="YB7" s="119"/>
      <c r="YC7" s="119"/>
      <c r="YD7" s="119"/>
      <c r="YE7" s="119"/>
      <c r="YF7" s="119"/>
      <c r="YG7" s="119"/>
      <c r="YH7" s="119"/>
      <c r="YI7" s="119"/>
      <c r="YJ7" s="119"/>
      <c r="YK7" s="119"/>
      <c r="YL7" s="119"/>
      <c r="YM7" s="119"/>
      <c r="YN7" s="119"/>
      <c r="YO7" s="119"/>
      <c r="YP7" s="119"/>
      <c r="YQ7" s="119"/>
      <c r="YR7" s="119"/>
      <c r="YS7" s="119"/>
      <c r="YT7" s="119"/>
      <c r="YU7" s="119"/>
      <c r="YV7" s="119"/>
      <c r="YW7" s="119"/>
      <c r="YX7" s="119"/>
      <c r="YY7" s="119"/>
      <c r="YZ7" s="119"/>
      <c r="ZA7" s="119"/>
      <c r="ZB7" s="119"/>
      <c r="ZC7" s="119"/>
      <c r="ZD7" s="119"/>
      <c r="ZE7" s="119"/>
      <c r="ZF7" s="119"/>
      <c r="ZG7" s="119"/>
      <c r="ZH7" s="119"/>
      <c r="ZI7" s="119"/>
      <c r="ZJ7" s="119"/>
      <c r="ZK7" s="119"/>
      <c r="ZL7" s="119"/>
      <c r="ZM7" s="119"/>
      <c r="ZN7" s="119"/>
      <c r="ZO7" s="119"/>
      <c r="ZP7" s="119"/>
      <c r="ZQ7" s="119"/>
      <c r="ZR7" s="119"/>
      <c r="ZS7" s="119"/>
      <c r="ZT7" s="119"/>
      <c r="ZU7" s="119"/>
      <c r="ZV7" s="119"/>
      <c r="ZW7" s="119"/>
      <c r="ZX7" s="119"/>
      <c r="ZY7" s="119"/>
      <c r="ZZ7" s="119"/>
      <c r="AAA7" s="119"/>
      <c r="AAB7" s="119"/>
      <c r="AAC7" s="119"/>
      <c r="AAD7" s="119"/>
      <c r="AAE7" s="119"/>
      <c r="AAF7" s="119"/>
      <c r="AAG7" s="119"/>
      <c r="AAH7" s="119"/>
      <c r="AAI7" s="119"/>
      <c r="AAJ7" s="119"/>
      <c r="AAK7" s="119"/>
      <c r="AAL7" s="119"/>
      <c r="AAM7" s="119"/>
      <c r="AAN7" s="119"/>
      <c r="AAO7" s="119"/>
      <c r="AAP7" s="119"/>
      <c r="AAQ7" s="119"/>
      <c r="AAR7" s="119"/>
      <c r="AAS7" s="119"/>
      <c r="AAT7" s="119"/>
      <c r="AAU7" s="119"/>
      <c r="AAV7" s="119"/>
      <c r="AAW7" s="119"/>
      <c r="AAX7" s="119"/>
      <c r="AAY7" s="119"/>
      <c r="AAZ7" s="119"/>
      <c r="ABA7" s="119"/>
      <c r="ABB7" s="119"/>
      <c r="ABC7" s="119"/>
      <c r="ABD7" s="119"/>
      <c r="ABE7" s="119"/>
      <c r="ABF7" s="119"/>
      <c r="ABG7" s="119"/>
      <c r="ABH7" s="119"/>
      <c r="ABI7" s="119"/>
      <c r="ABJ7" s="119"/>
      <c r="ABK7" s="119"/>
      <c r="ABL7" s="119"/>
      <c r="ABM7" s="119"/>
      <c r="ABN7" s="119"/>
      <c r="ABO7" s="119"/>
      <c r="ABP7" s="119"/>
      <c r="ABQ7" s="119"/>
      <c r="ABR7" s="119"/>
      <c r="ABS7" s="119"/>
      <c r="ABT7" s="119"/>
      <c r="ABU7" s="119"/>
      <c r="ABV7" s="119"/>
      <c r="ABW7" s="119"/>
      <c r="ABX7" s="119"/>
      <c r="ABY7" s="119"/>
      <c r="ABZ7" s="119"/>
      <c r="ACA7" s="119"/>
      <c r="ACB7" s="119"/>
      <c r="ACC7" s="119"/>
      <c r="ACD7" s="119"/>
      <c r="ACE7" s="119"/>
      <c r="ACF7" s="119"/>
      <c r="ACG7" s="119"/>
      <c r="ACH7" s="119"/>
      <c r="ACI7" s="119"/>
      <c r="ACJ7" s="119"/>
      <c r="ACK7" s="119"/>
      <c r="ACL7" s="119"/>
      <c r="ACM7" s="119"/>
      <c r="ACN7" s="119"/>
      <c r="ACO7" s="119"/>
      <c r="ACP7" s="119"/>
      <c r="ACQ7" s="119"/>
      <c r="ACR7" s="119"/>
      <c r="ACS7" s="119"/>
      <c r="ACT7" s="119"/>
      <c r="ACU7" s="119"/>
      <c r="ACV7" s="119"/>
      <c r="ACW7" s="119"/>
      <c r="ACX7" s="119"/>
      <c r="ACY7" s="119"/>
      <c r="ACZ7" s="119"/>
      <c r="ADA7" s="119"/>
      <c r="ADB7" s="119"/>
      <c r="ADC7" s="119"/>
      <c r="ADD7" s="119"/>
      <c r="ADE7" s="119"/>
      <c r="ADF7" s="119"/>
      <c r="ADG7" s="119"/>
      <c r="ADH7" s="119"/>
      <c r="ADI7" s="119"/>
      <c r="ADJ7" s="119"/>
      <c r="ADK7" s="119"/>
      <c r="ADL7" s="119"/>
      <c r="ADM7" s="119"/>
      <c r="ADN7" s="119"/>
      <c r="ADO7" s="119"/>
      <c r="ADP7" s="119"/>
      <c r="ADQ7" s="119"/>
      <c r="ADR7" s="119"/>
      <c r="ADS7" s="119"/>
      <c r="ADT7" s="119"/>
      <c r="ADU7" s="119"/>
      <c r="ADV7" s="119"/>
      <c r="ADW7" s="119"/>
      <c r="ADX7" s="119"/>
      <c r="ADY7" s="119"/>
      <c r="ADZ7" s="119"/>
      <c r="AEA7" s="119"/>
      <c r="AEB7" s="119"/>
      <c r="AEC7" s="119"/>
      <c r="AED7" s="119"/>
      <c r="AEE7" s="119"/>
      <c r="AEF7" s="119"/>
      <c r="AEG7" s="119"/>
      <c r="AEH7" s="119"/>
      <c r="AEI7" s="119"/>
      <c r="AEJ7" s="119"/>
      <c r="AEK7" s="119"/>
      <c r="AEL7" s="119"/>
      <c r="AEM7" s="119"/>
      <c r="AEN7" s="119"/>
      <c r="AEO7" s="119"/>
      <c r="AEP7" s="119"/>
      <c r="AEQ7" s="119"/>
      <c r="AER7" s="119"/>
      <c r="AES7" s="119"/>
      <c r="AET7" s="119"/>
      <c r="AEU7" s="119"/>
      <c r="AEV7" s="119"/>
      <c r="AEW7" s="119"/>
      <c r="AEX7" s="119"/>
      <c r="AEY7" s="119"/>
      <c r="AEZ7" s="119"/>
      <c r="AFA7" s="119"/>
      <c r="AFB7" s="119"/>
      <c r="AFC7" s="119"/>
      <c r="AFD7" s="119"/>
      <c r="AFE7" s="119"/>
      <c r="AFF7" s="119"/>
      <c r="AFG7" s="119"/>
      <c r="AFH7" s="119"/>
      <c r="AFI7" s="119"/>
      <c r="AFJ7" s="119"/>
      <c r="AFK7" s="119"/>
      <c r="AFL7" s="119"/>
      <c r="AFM7" s="119"/>
      <c r="AFN7" s="119"/>
      <c r="AFO7" s="119"/>
      <c r="AFP7" s="119"/>
      <c r="AFQ7" s="119"/>
      <c r="AFR7" s="119"/>
      <c r="AFS7" s="119"/>
      <c r="AFT7" s="119"/>
      <c r="AFU7" s="119"/>
      <c r="AFV7" s="119"/>
      <c r="AFW7" s="119"/>
      <c r="AFX7" s="119"/>
      <c r="AFY7" s="119"/>
      <c r="AFZ7" s="119"/>
      <c r="AGA7" s="119"/>
      <c r="AGB7" s="119"/>
      <c r="AGC7" s="119"/>
      <c r="AGD7" s="119"/>
      <c r="AGE7" s="119"/>
      <c r="AGF7" s="119"/>
      <c r="AGG7" s="119"/>
      <c r="AGH7" s="119"/>
      <c r="AGI7" s="119"/>
      <c r="AGJ7" s="119"/>
      <c r="AGK7" s="119"/>
      <c r="AGL7" s="119"/>
      <c r="AGM7" s="119"/>
      <c r="AGN7" s="119"/>
      <c r="AGO7" s="119"/>
      <c r="AGP7" s="119"/>
      <c r="AGQ7" s="119"/>
      <c r="AGR7" s="119"/>
      <c r="AGS7" s="119"/>
      <c r="AGT7" s="119"/>
      <c r="AGU7" s="119"/>
      <c r="AGV7" s="119"/>
      <c r="AGW7" s="119"/>
      <c r="AGX7" s="119"/>
      <c r="AGY7" s="119"/>
      <c r="AGZ7" s="119"/>
      <c r="AHA7" s="119"/>
      <c r="AHB7" s="119"/>
      <c r="AHC7" s="119"/>
      <c r="AHD7" s="119"/>
      <c r="AHE7" s="119"/>
      <c r="AHF7" s="119"/>
      <c r="AHG7" s="119"/>
      <c r="AHH7" s="119"/>
      <c r="AHI7" s="119"/>
      <c r="AHJ7" s="119"/>
      <c r="AHK7" s="119"/>
      <c r="AHL7" s="119"/>
      <c r="AHM7" s="119"/>
      <c r="AHN7" s="119"/>
      <c r="AHO7" s="119"/>
      <c r="AHP7" s="119"/>
      <c r="AHQ7" s="119"/>
      <c r="AHR7" s="119"/>
      <c r="AHS7" s="119"/>
      <c r="AHT7" s="119"/>
      <c r="AHU7" s="119"/>
      <c r="AHV7" s="119"/>
      <c r="AHW7" s="119"/>
      <c r="AHX7" s="119"/>
      <c r="AHY7" s="119"/>
      <c r="AHZ7" s="119"/>
      <c r="AIA7" s="119"/>
      <c r="AIB7" s="119"/>
      <c r="AIC7" s="119"/>
      <c r="AID7" s="119"/>
      <c r="AIE7" s="119"/>
      <c r="AIF7" s="119"/>
      <c r="AIG7" s="119"/>
      <c r="AIH7" s="119"/>
      <c r="AII7" s="119"/>
      <c r="AIJ7" s="119"/>
      <c r="AIK7" s="119"/>
      <c r="AIL7" s="119"/>
      <c r="AIM7" s="119"/>
      <c r="AIN7" s="119"/>
      <c r="AIO7" s="119"/>
      <c r="AIP7" s="119"/>
      <c r="AIQ7" s="119"/>
      <c r="AIR7" s="119"/>
      <c r="AIS7" s="119"/>
      <c r="AIT7" s="119"/>
      <c r="AIU7" s="119"/>
      <c r="AIV7" s="119"/>
      <c r="AIW7" s="119"/>
      <c r="AIX7" s="119"/>
      <c r="AIY7" s="119"/>
      <c r="AIZ7" s="119"/>
      <c r="AJA7" s="119"/>
      <c r="AJB7" s="119"/>
      <c r="AJC7" s="119"/>
      <c r="AJD7" s="119"/>
      <c r="AJE7" s="119"/>
      <c r="AJF7" s="119"/>
      <c r="AJG7" s="119"/>
      <c r="AJH7" s="119"/>
      <c r="AJI7" s="119"/>
      <c r="AJJ7" s="119"/>
      <c r="AJK7" s="119"/>
      <c r="AJL7" s="119"/>
      <c r="AJM7" s="119"/>
      <c r="AJN7" s="119"/>
      <c r="AJO7" s="119"/>
      <c r="AJP7" s="119"/>
      <c r="AJQ7" s="119"/>
      <c r="AJR7" s="119"/>
      <c r="AJS7" s="119"/>
      <c r="AJT7" s="119"/>
      <c r="AJU7" s="119"/>
      <c r="AJV7" s="119"/>
      <c r="AJW7" s="119"/>
      <c r="AJX7" s="119"/>
      <c r="AJY7" s="119"/>
      <c r="AJZ7" s="119"/>
      <c r="AKA7" s="119"/>
      <c r="AKB7" s="119"/>
      <c r="AKC7" s="119"/>
      <c r="AKD7" s="119"/>
      <c r="AKE7" s="119"/>
      <c r="AKF7" s="119"/>
      <c r="AKG7" s="119"/>
      <c r="AKH7" s="119"/>
      <c r="AKI7" s="119"/>
      <c r="AKJ7" s="119"/>
      <c r="AKK7" s="119"/>
      <c r="AKL7" s="119"/>
      <c r="AKM7" s="119"/>
      <c r="AKN7" s="119"/>
      <c r="AKO7" s="119"/>
      <c r="AKP7" s="119"/>
      <c r="AKQ7" s="119"/>
      <c r="AKR7" s="119"/>
      <c r="AKS7" s="119"/>
      <c r="AKT7" s="119"/>
      <c r="AKU7" s="119"/>
      <c r="AKV7" s="119"/>
      <c r="AKW7" s="119"/>
      <c r="AKX7" s="119"/>
      <c r="AKY7" s="119"/>
      <c r="AKZ7" s="119"/>
      <c r="ALA7" s="119"/>
      <c r="ALB7" s="119"/>
      <c r="ALC7" s="119"/>
      <c r="ALD7" s="119"/>
      <c r="ALE7" s="119"/>
      <c r="ALF7" s="119"/>
      <c r="ALG7" s="119"/>
      <c r="ALH7" s="119"/>
      <c r="ALI7" s="119"/>
      <c r="ALJ7" s="119"/>
      <c r="ALK7" s="119"/>
      <c r="ALL7" s="119"/>
      <c r="ALM7" s="119"/>
      <c r="ALN7" s="119"/>
      <c r="ALO7" s="119"/>
      <c r="ALP7" s="119"/>
      <c r="ALQ7" s="119"/>
      <c r="ALR7" s="119"/>
      <c r="ALS7" s="119"/>
      <c r="ALT7" s="119"/>
      <c r="ALU7" s="119"/>
      <c r="ALV7" s="119"/>
      <c r="ALW7" s="119"/>
      <c r="ALX7" s="119"/>
      <c r="ALY7" s="119"/>
      <c r="ALZ7" s="119"/>
      <c r="AMA7" s="119"/>
      <c r="AMB7" s="119"/>
      <c r="AMC7" s="119"/>
      <c r="AMD7" s="119"/>
      <c r="AME7" s="119"/>
      <c r="AMF7" s="119"/>
      <c r="AMG7" s="119"/>
      <c r="AMH7" s="119"/>
      <c r="AMI7" s="119"/>
      <c r="AMJ7" s="119"/>
      <c r="AMK7" s="119"/>
      <c r="AML7" s="119"/>
      <c r="AMM7" s="119"/>
      <c r="AMN7" s="119"/>
      <c r="AMO7" s="119"/>
      <c r="AMP7" s="119"/>
      <c r="AMQ7" s="119"/>
      <c r="AMR7" s="119"/>
      <c r="AMS7" s="119"/>
      <c r="AMT7" s="119"/>
      <c r="AMU7" s="119"/>
      <c r="AMV7" s="119"/>
      <c r="AMW7" s="119"/>
      <c r="AMX7" s="119"/>
      <c r="AMY7" s="119"/>
      <c r="AMZ7" s="119"/>
      <c r="ANA7" s="119"/>
      <c r="ANB7" s="119"/>
      <c r="ANC7" s="119"/>
      <c r="AND7" s="119"/>
      <c r="ANE7" s="119"/>
      <c r="ANF7" s="119"/>
      <c r="ANG7" s="119"/>
      <c r="ANH7" s="119"/>
      <c r="ANI7" s="119"/>
      <c r="ANJ7" s="119"/>
      <c r="ANK7" s="119"/>
      <c r="ANL7" s="119"/>
      <c r="ANM7" s="119"/>
      <c r="ANN7" s="119"/>
      <c r="ANO7" s="119"/>
      <c r="ANP7" s="119"/>
      <c r="ANQ7" s="119"/>
      <c r="ANR7" s="119"/>
      <c r="ANS7" s="119"/>
      <c r="ANT7" s="119"/>
      <c r="ANU7" s="119"/>
      <c r="ANV7" s="119"/>
      <c r="ANW7" s="119"/>
      <c r="ANX7" s="119"/>
      <c r="ANY7" s="119"/>
      <c r="ANZ7" s="119"/>
      <c r="AOA7" s="119"/>
      <c r="AOB7" s="119"/>
      <c r="AOC7" s="119"/>
      <c r="AOD7" s="119"/>
      <c r="AOE7" s="119"/>
      <c r="AOF7" s="119"/>
      <c r="AOG7" s="119"/>
      <c r="AOH7" s="119"/>
      <c r="AOI7" s="119"/>
      <c r="AOJ7" s="119"/>
      <c r="AOK7" s="119"/>
      <c r="AOL7" s="119"/>
      <c r="AOM7" s="119"/>
      <c r="AON7" s="119"/>
      <c r="AOO7" s="119"/>
      <c r="AOP7" s="119"/>
      <c r="AOQ7" s="119"/>
      <c r="AOR7" s="119"/>
      <c r="AOS7" s="119"/>
      <c r="AOT7" s="119"/>
      <c r="AOU7" s="119"/>
      <c r="AOV7" s="119"/>
      <c r="AOW7" s="119"/>
      <c r="AOX7" s="119"/>
      <c r="AOY7" s="119"/>
      <c r="AOZ7" s="119"/>
      <c r="APA7" s="119"/>
      <c r="APB7" s="119"/>
      <c r="APC7" s="119"/>
      <c r="APD7" s="119"/>
      <c r="APE7" s="119"/>
      <c r="APF7" s="119"/>
      <c r="APG7" s="119"/>
      <c r="APH7" s="119"/>
      <c r="API7" s="119"/>
      <c r="APJ7" s="119"/>
      <c r="APK7" s="119"/>
      <c r="APL7" s="119"/>
      <c r="APM7" s="119"/>
      <c r="APN7" s="119"/>
      <c r="APO7" s="119"/>
      <c r="APP7" s="119"/>
      <c r="APQ7" s="119"/>
      <c r="APR7" s="119"/>
      <c r="APS7" s="119"/>
      <c r="APT7" s="119"/>
      <c r="APU7" s="119"/>
      <c r="APV7" s="119"/>
      <c r="APW7" s="119"/>
      <c r="APX7" s="119"/>
      <c r="APY7" s="119"/>
      <c r="APZ7" s="119"/>
      <c r="AQA7" s="119"/>
      <c r="AQB7" s="119"/>
      <c r="AQC7" s="119"/>
      <c r="AQD7" s="119"/>
      <c r="AQE7" s="119"/>
      <c r="AQF7" s="119"/>
      <c r="AQG7" s="119"/>
      <c r="AQH7" s="119"/>
      <c r="AQI7" s="119"/>
      <c r="AQJ7" s="119"/>
      <c r="AQK7" s="119"/>
      <c r="AQL7" s="119"/>
      <c r="AQM7" s="119"/>
      <c r="AQN7" s="119"/>
      <c r="AQO7" s="119"/>
      <c r="AQP7" s="119"/>
      <c r="AQQ7" s="119"/>
      <c r="AQR7" s="119"/>
      <c r="AQS7" s="119"/>
      <c r="AQT7" s="119"/>
      <c r="AQU7" s="119"/>
      <c r="AQV7" s="119"/>
      <c r="AQW7" s="119"/>
      <c r="AQX7" s="119"/>
      <c r="AQY7" s="119"/>
      <c r="AQZ7" s="119"/>
      <c r="ARA7" s="119"/>
      <c r="ARB7" s="119"/>
      <c r="ARC7" s="119"/>
      <c r="ARD7" s="119"/>
      <c r="ARE7" s="119"/>
      <c r="ARF7" s="119"/>
      <c r="ARG7" s="119"/>
      <c r="ARH7" s="119"/>
      <c r="ARI7" s="119"/>
      <c r="ARJ7" s="119"/>
      <c r="ARK7" s="119"/>
      <c r="ARL7" s="119"/>
      <c r="ARM7" s="119"/>
      <c r="ARN7" s="119"/>
      <c r="ARO7" s="119"/>
      <c r="ARP7" s="119"/>
      <c r="ARQ7" s="119"/>
      <c r="ARR7" s="119"/>
      <c r="ARS7" s="119"/>
      <c r="ART7" s="119"/>
      <c r="ARU7" s="119"/>
      <c r="ARV7" s="119"/>
      <c r="ARW7" s="119"/>
      <c r="ARX7" s="119"/>
      <c r="ARY7" s="119"/>
      <c r="ARZ7" s="119"/>
      <c r="ASA7" s="119"/>
      <c r="ASB7" s="119"/>
      <c r="ASC7" s="119"/>
      <c r="ASD7" s="119"/>
      <c r="ASE7" s="119"/>
      <c r="ASF7" s="119"/>
      <c r="ASG7" s="119"/>
      <c r="ASH7" s="119"/>
      <c r="ASI7" s="119"/>
      <c r="ASJ7" s="119"/>
      <c r="ASK7" s="119"/>
      <c r="ASL7" s="119"/>
      <c r="ASM7" s="119"/>
      <c r="ASN7" s="119"/>
      <c r="ASO7" s="119"/>
      <c r="ASP7" s="119"/>
      <c r="ASQ7" s="119"/>
      <c r="ASR7" s="119"/>
      <c r="ASS7" s="119"/>
      <c r="AST7" s="119"/>
      <c r="ASU7" s="119"/>
      <c r="ASV7" s="119"/>
      <c r="ASW7" s="119"/>
      <c r="ASX7" s="119"/>
      <c r="ASY7" s="119"/>
      <c r="ASZ7" s="119"/>
      <c r="ATA7" s="119"/>
      <c r="ATB7" s="119"/>
      <c r="ATC7" s="119"/>
      <c r="ATD7" s="119"/>
      <c r="ATE7" s="119"/>
      <c r="ATF7" s="119"/>
      <c r="ATG7" s="119"/>
      <c r="ATH7" s="119"/>
      <c r="ATI7" s="119"/>
      <c r="ATJ7" s="119"/>
      <c r="ATK7" s="119"/>
      <c r="ATL7" s="119"/>
      <c r="ATM7" s="119"/>
      <c r="ATN7" s="119"/>
      <c r="ATO7" s="119"/>
      <c r="ATP7" s="119"/>
      <c r="ATQ7" s="119"/>
      <c r="ATR7" s="119"/>
      <c r="ATS7" s="119"/>
      <c r="ATT7" s="119"/>
      <c r="ATU7" s="119"/>
      <c r="ATV7" s="119"/>
      <c r="ATW7" s="119"/>
      <c r="ATX7" s="119"/>
      <c r="ATY7" s="119"/>
      <c r="ATZ7" s="119"/>
      <c r="AUA7" s="119"/>
      <c r="AUB7" s="119"/>
      <c r="AUC7" s="119"/>
      <c r="AUD7" s="119"/>
      <c r="AUE7" s="119"/>
      <c r="AUF7" s="119"/>
      <c r="AUG7" s="119"/>
      <c r="AUH7" s="119"/>
      <c r="AUI7" s="119"/>
      <c r="AUJ7" s="119"/>
      <c r="AUK7" s="119"/>
      <c r="AUL7" s="119"/>
      <c r="AUM7" s="119"/>
      <c r="AUN7" s="119"/>
      <c r="AUO7" s="119"/>
      <c r="AUP7" s="119"/>
      <c r="AUQ7" s="119"/>
      <c r="AUR7" s="119"/>
      <c r="AUS7" s="119"/>
      <c r="AUT7" s="119"/>
      <c r="AUU7" s="119"/>
      <c r="AUV7" s="119"/>
      <c r="AUW7" s="119"/>
      <c r="AUX7" s="119"/>
      <c r="AUY7" s="119"/>
      <c r="AUZ7" s="119"/>
      <c r="AVA7" s="119"/>
      <c r="AVB7" s="119"/>
      <c r="AVC7" s="119"/>
      <c r="AVD7" s="119"/>
      <c r="AVE7" s="119"/>
      <c r="AVF7" s="119"/>
      <c r="AVG7" s="119"/>
      <c r="AVH7" s="119"/>
      <c r="AVI7" s="119"/>
      <c r="AVJ7" s="119"/>
      <c r="AVK7" s="119"/>
      <c r="AVL7" s="119"/>
      <c r="AVM7" s="119"/>
      <c r="AVN7" s="119"/>
      <c r="AVO7" s="119"/>
      <c r="AVP7" s="119"/>
      <c r="AVQ7" s="119"/>
      <c r="AVR7" s="119"/>
      <c r="AVS7" s="119"/>
      <c r="AVT7" s="119"/>
      <c r="AVU7" s="119"/>
      <c r="AVV7" s="119"/>
      <c r="AVW7" s="119"/>
      <c r="AVX7" s="119"/>
      <c r="AVY7" s="119"/>
      <c r="AVZ7" s="119"/>
      <c r="AWA7" s="119"/>
      <c r="AWB7" s="119"/>
      <c r="AWC7" s="119"/>
      <c r="AWD7" s="119"/>
      <c r="AWE7" s="119"/>
      <c r="AWF7" s="119"/>
      <c r="AWG7" s="119"/>
      <c r="AWH7" s="119"/>
      <c r="AWI7" s="119"/>
      <c r="AWJ7" s="119"/>
      <c r="AWK7" s="119"/>
      <c r="AWL7" s="119"/>
      <c r="AWM7" s="119"/>
      <c r="AWN7" s="119"/>
      <c r="AWO7" s="119"/>
      <c r="AWP7" s="119"/>
      <c r="AWQ7" s="119"/>
      <c r="AWR7" s="119"/>
      <c r="AWS7" s="119"/>
      <c r="AWT7" s="119"/>
      <c r="AWU7" s="119"/>
      <c r="AWV7" s="119"/>
      <c r="AWW7" s="119"/>
      <c r="AWX7" s="119"/>
      <c r="AWY7" s="119"/>
      <c r="AWZ7" s="119"/>
      <c r="AXA7" s="119"/>
      <c r="AXB7" s="119"/>
      <c r="AXC7" s="119"/>
      <c r="AXD7" s="119"/>
      <c r="AXE7" s="119"/>
      <c r="AXF7" s="119"/>
      <c r="AXG7" s="119"/>
      <c r="AXH7" s="119"/>
      <c r="AXI7" s="119"/>
      <c r="AXJ7" s="119"/>
      <c r="AXK7" s="119"/>
      <c r="AXL7" s="119"/>
      <c r="AXM7" s="119"/>
      <c r="AXN7" s="119"/>
      <c r="AXO7" s="119"/>
      <c r="AXP7" s="119"/>
      <c r="AXQ7" s="119"/>
      <c r="AXR7" s="119"/>
      <c r="AXS7" s="119"/>
      <c r="AXT7" s="119"/>
      <c r="AXU7" s="119"/>
      <c r="AXV7" s="119"/>
      <c r="AXW7" s="119"/>
      <c r="AXX7" s="119"/>
      <c r="AXY7" s="119"/>
      <c r="AXZ7" s="119"/>
      <c r="AYA7" s="119"/>
      <c r="AYB7" s="119"/>
      <c r="AYC7" s="119"/>
      <c r="AYD7" s="119"/>
      <c r="AYE7" s="119"/>
      <c r="AYF7" s="119"/>
      <c r="AYG7" s="119"/>
      <c r="AYH7" s="119"/>
      <c r="AYI7" s="119"/>
      <c r="AYJ7" s="119"/>
      <c r="AYK7" s="119"/>
      <c r="AYL7" s="119"/>
      <c r="AYM7" s="119"/>
      <c r="AYN7" s="119"/>
      <c r="AYO7" s="119"/>
      <c r="AYP7" s="119"/>
      <c r="AYQ7" s="119"/>
      <c r="AYR7" s="119"/>
      <c r="AYS7" s="119"/>
      <c r="AYT7" s="119"/>
      <c r="AYU7" s="119"/>
      <c r="AYV7" s="119"/>
      <c r="AYW7" s="119"/>
      <c r="AYX7" s="119"/>
      <c r="AYY7" s="119"/>
      <c r="AYZ7" s="119"/>
      <c r="AZA7" s="119"/>
      <c r="AZB7" s="119"/>
      <c r="AZC7" s="119"/>
      <c r="AZD7" s="119"/>
      <c r="AZE7" s="119"/>
      <c r="AZF7" s="119"/>
      <c r="AZG7" s="119"/>
      <c r="AZH7" s="119"/>
      <c r="AZI7" s="119"/>
      <c r="AZJ7" s="119"/>
      <c r="AZK7" s="119"/>
      <c r="AZL7" s="119"/>
      <c r="AZM7" s="119"/>
      <c r="AZN7" s="119"/>
      <c r="AZO7" s="119"/>
      <c r="AZP7" s="119"/>
      <c r="AZQ7" s="119"/>
      <c r="AZR7" s="119"/>
      <c r="AZS7" s="119"/>
      <c r="AZT7" s="119"/>
      <c r="AZU7" s="119"/>
      <c r="AZV7" s="119"/>
      <c r="AZW7" s="119"/>
      <c r="AZX7" s="119"/>
      <c r="AZY7" s="119"/>
      <c r="AZZ7" s="119"/>
      <c r="BAA7" s="119"/>
      <c r="BAB7" s="119"/>
      <c r="BAC7" s="119"/>
      <c r="BAD7" s="119"/>
      <c r="BAE7" s="119"/>
      <c r="BAF7" s="119"/>
      <c r="BAG7" s="119"/>
      <c r="BAH7" s="119"/>
      <c r="BAI7" s="119"/>
      <c r="BAJ7" s="119"/>
      <c r="BAK7" s="119"/>
      <c r="BAL7" s="119"/>
      <c r="BAM7" s="119"/>
      <c r="BAN7" s="119"/>
      <c r="BAO7" s="119"/>
      <c r="BAP7" s="119"/>
      <c r="BAQ7" s="119"/>
      <c r="BAR7" s="119"/>
      <c r="BAS7" s="119"/>
      <c r="BAT7" s="119"/>
      <c r="BAU7" s="119"/>
      <c r="BAV7" s="119"/>
      <c r="BAW7" s="119"/>
      <c r="BAX7" s="119"/>
      <c r="BAY7" s="119"/>
      <c r="BAZ7" s="119"/>
      <c r="BBA7" s="119"/>
      <c r="BBB7" s="119"/>
      <c r="BBC7" s="119"/>
      <c r="BBD7" s="119"/>
      <c r="BBE7" s="119"/>
      <c r="BBF7" s="119"/>
      <c r="BBG7" s="119"/>
      <c r="BBH7" s="119"/>
      <c r="BBI7" s="119"/>
      <c r="BBJ7" s="119"/>
      <c r="BBK7" s="119"/>
      <c r="BBL7" s="119"/>
      <c r="BBM7" s="119"/>
      <c r="BBN7" s="119"/>
      <c r="BBO7" s="119"/>
      <c r="BBP7" s="119"/>
      <c r="BBQ7" s="119"/>
      <c r="BBR7" s="119"/>
      <c r="BBS7" s="119"/>
      <c r="BBT7" s="119"/>
      <c r="BBU7" s="119"/>
      <c r="BBV7" s="119"/>
      <c r="BBW7" s="119"/>
      <c r="BBX7" s="119"/>
      <c r="BBY7" s="119"/>
      <c r="BBZ7" s="119"/>
      <c r="BCA7" s="119"/>
      <c r="BCB7" s="119"/>
      <c r="BCC7" s="119"/>
      <c r="BCD7" s="119"/>
      <c r="BCE7" s="119"/>
      <c r="BCF7" s="119"/>
      <c r="BCG7" s="119"/>
      <c r="BCH7" s="119"/>
      <c r="BCI7" s="119"/>
      <c r="BCJ7" s="119"/>
      <c r="BCK7" s="119"/>
      <c r="BCL7" s="119"/>
      <c r="BCM7" s="119"/>
      <c r="BCN7" s="119"/>
      <c r="BCO7" s="119"/>
      <c r="BCP7" s="119"/>
      <c r="BCQ7" s="119"/>
      <c r="BCR7" s="119"/>
      <c r="BCS7" s="119"/>
      <c r="BCT7" s="119"/>
      <c r="BCU7" s="119"/>
      <c r="BCV7" s="119"/>
      <c r="BCW7" s="119"/>
      <c r="BCX7" s="119"/>
      <c r="BCY7" s="119"/>
      <c r="BCZ7" s="119"/>
      <c r="BDA7" s="119"/>
      <c r="BDB7" s="119"/>
      <c r="BDC7" s="119"/>
      <c r="BDD7" s="119"/>
      <c r="BDE7" s="119"/>
      <c r="BDF7" s="119"/>
      <c r="BDG7" s="119"/>
      <c r="BDH7" s="119"/>
      <c r="BDI7" s="119"/>
      <c r="BDJ7" s="119"/>
      <c r="BDK7" s="119"/>
      <c r="BDL7" s="119"/>
      <c r="BDM7" s="119"/>
      <c r="BDN7" s="119"/>
      <c r="BDO7" s="119"/>
      <c r="BDP7" s="119"/>
      <c r="BDQ7" s="119"/>
      <c r="BDR7" s="119"/>
      <c r="BDS7" s="119"/>
      <c r="BDT7" s="119"/>
      <c r="BDU7" s="119"/>
      <c r="BDV7" s="119"/>
      <c r="BDW7" s="119"/>
      <c r="BDX7" s="119"/>
      <c r="BDY7" s="119"/>
      <c r="BDZ7" s="119"/>
      <c r="BEA7" s="119"/>
      <c r="BEB7" s="119"/>
      <c r="BEC7" s="119"/>
      <c r="BED7" s="119"/>
      <c r="BEE7" s="119"/>
      <c r="BEF7" s="119"/>
      <c r="BEG7" s="119"/>
      <c r="BEH7" s="119"/>
      <c r="BEI7" s="119"/>
      <c r="BEJ7" s="119"/>
      <c r="BEK7" s="119"/>
      <c r="BEL7" s="119"/>
      <c r="BEM7" s="119"/>
      <c r="BEN7" s="119"/>
      <c r="BEO7" s="119"/>
      <c r="BEP7" s="119"/>
      <c r="BEQ7" s="119"/>
      <c r="BER7" s="119"/>
      <c r="BES7" s="119"/>
      <c r="BET7" s="119"/>
      <c r="BEU7" s="119"/>
      <c r="BEV7" s="119"/>
      <c r="BEW7" s="119"/>
      <c r="BEX7" s="119"/>
      <c r="BEY7" s="119"/>
      <c r="BEZ7" s="119"/>
      <c r="BFA7" s="119"/>
      <c r="BFB7" s="119"/>
      <c r="BFC7" s="119"/>
      <c r="BFD7" s="119"/>
      <c r="BFE7" s="119"/>
      <c r="BFF7" s="119"/>
      <c r="BFG7" s="119"/>
      <c r="BFH7" s="119"/>
      <c r="BFI7" s="119"/>
      <c r="BFJ7" s="119"/>
      <c r="BFK7" s="119"/>
      <c r="BFL7" s="119"/>
      <c r="BFM7" s="119"/>
      <c r="BFN7" s="119"/>
      <c r="BFO7" s="119"/>
      <c r="BFP7" s="119"/>
      <c r="BFQ7" s="119"/>
      <c r="BFR7" s="119"/>
      <c r="BFS7" s="119"/>
      <c r="BFT7" s="119"/>
      <c r="BFU7" s="119"/>
      <c r="BFV7" s="119"/>
      <c r="BFW7" s="119"/>
      <c r="BFX7" s="119"/>
      <c r="BFY7" s="119"/>
      <c r="BFZ7" s="119"/>
      <c r="BGA7" s="119"/>
      <c r="BGB7" s="119"/>
      <c r="BGC7" s="119"/>
      <c r="BGD7" s="119"/>
      <c r="BGE7" s="119"/>
      <c r="BGF7" s="119"/>
      <c r="BGG7" s="119"/>
      <c r="BGH7" s="119"/>
      <c r="BGI7" s="119"/>
      <c r="BGJ7" s="119"/>
      <c r="BGK7" s="119"/>
      <c r="BGL7" s="119"/>
      <c r="BGM7" s="119"/>
      <c r="BGN7" s="119"/>
      <c r="BGO7" s="119"/>
      <c r="BGP7" s="119"/>
      <c r="BGQ7" s="119"/>
      <c r="BGR7" s="119"/>
      <c r="BGS7" s="119"/>
      <c r="BGT7" s="119"/>
      <c r="BGU7" s="119"/>
      <c r="BGV7" s="119"/>
      <c r="BGW7" s="119"/>
      <c r="BGX7" s="119"/>
      <c r="BGY7" s="119"/>
      <c r="BGZ7" s="119"/>
      <c r="BHA7" s="119"/>
      <c r="BHB7" s="119"/>
      <c r="BHC7" s="119"/>
      <c r="BHD7" s="119"/>
      <c r="BHE7" s="119"/>
      <c r="BHF7" s="119"/>
      <c r="BHG7" s="119"/>
      <c r="BHH7" s="119"/>
      <c r="BHI7" s="119"/>
      <c r="BHJ7" s="119"/>
      <c r="BHK7" s="119"/>
      <c r="BHL7" s="119"/>
      <c r="BHM7" s="119"/>
      <c r="BHN7" s="119"/>
      <c r="BHO7" s="119"/>
      <c r="BHP7" s="119"/>
      <c r="BHQ7" s="119"/>
      <c r="BHR7" s="119"/>
      <c r="BHS7" s="119"/>
      <c r="BHT7" s="119"/>
      <c r="BHU7" s="119"/>
      <c r="BHV7" s="119"/>
      <c r="BHW7" s="119"/>
      <c r="BHX7" s="119"/>
      <c r="BHY7" s="119"/>
      <c r="BHZ7" s="119"/>
      <c r="BIA7" s="119"/>
      <c r="BIB7" s="119"/>
      <c r="BIC7" s="119"/>
      <c r="BID7" s="119"/>
      <c r="BIE7" s="119"/>
      <c r="BIF7" s="119"/>
      <c r="BIG7" s="119"/>
      <c r="BIH7" s="119"/>
      <c r="BII7" s="119"/>
      <c r="BIJ7" s="119"/>
      <c r="BIK7" s="119"/>
      <c r="BIL7" s="119"/>
      <c r="BIM7" s="119"/>
      <c r="BIN7" s="119"/>
      <c r="BIO7" s="119"/>
      <c r="BIP7" s="119"/>
      <c r="BIQ7" s="119"/>
      <c r="BIR7" s="119"/>
      <c r="BIS7" s="119"/>
      <c r="BIT7" s="119"/>
      <c r="BIU7" s="119"/>
      <c r="BIV7" s="119"/>
      <c r="BIW7" s="119"/>
      <c r="BIX7" s="119"/>
      <c r="BIY7" s="119"/>
      <c r="BIZ7" s="119"/>
      <c r="BJA7" s="119"/>
      <c r="BJB7" s="119"/>
      <c r="BJC7" s="119"/>
      <c r="BJD7" s="119"/>
      <c r="BJE7" s="119"/>
      <c r="BJF7" s="119"/>
      <c r="BJG7" s="119"/>
      <c r="BJH7" s="119"/>
      <c r="BJI7" s="119"/>
      <c r="BJJ7" s="119"/>
      <c r="BJK7" s="119"/>
      <c r="BJL7" s="119"/>
      <c r="BJM7" s="119"/>
      <c r="BJN7" s="119"/>
      <c r="BJO7" s="119"/>
      <c r="BJP7" s="119"/>
      <c r="BJQ7" s="119"/>
      <c r="BJR7" s="119"/>
      <c r="BJS7" s="119"/>
      <c r="BJT7" s="119"/>
      <c r="BJU7" s="119"/>
      <c r="BJV7" s="119"/>
      <c r="BJW7" s="119"/>
      <c r="BJX7" s="119"/>
      <c r="BJY7" s="119"/>
      <c r="BJZ7" s="119"/>
      <c r="BKA7" s="119"/>
      <c r="BKB7" s="119"/>
      <c r="BKC7" s="119"/>
      <c r="BKD7" s="119"/>
      <c r="BKE7" s="119"/>
      <c r="BKF7" s="119"/>
      <c r="BKG7" s="119"/>
      <c r="BKH7" s="119"/>
      <c r="BKI7" s="119"/>
      <c r="BKJ7" s="119"/>
      <c r="BKK7" s="119"/>
      <c r="BKL7" s="119"/>
      <c r="BKM7" s="119"/>
      <c r="BKN7" s="119"/>
      <c r="BKO7" s="119"/>
      <c r="BKP7" s="119"/>
      <c r="BKQ7" s="119"/>
      <c r="BKR7" s="119"/>
      <c r="BKS7" s="119"/>
      <c r="BKT7" s="119"/>
      <c r="BKU7" s="119"/>
      <c r="BKV7" s="119"/>
      <c r="BKW7" s="119"/>
      <c r="BKX7" s="119"/>
      <c r="BKY7" s="119"/>
      <c r="BKZ7" s="119"/>
      <c r="BLA7" s="119"/>
      <c r="BLB7" s="119"/>
      <c r="BLC7" s="119"/>
      <c r="BLD7" s="119"/>
      <c r="BLE7" s="119"/>
      <c r="BLF7" s="119"/>
      <c r="BLG7" s="119"/>
      <c r="BLH7" s="119"/>
      <c r="BLI7" s="119"/>
      <c r="BLJ7" s="119"/>
      <c r="BLK7" s="119"/>
      <c r="BLL7" s="119"/>
      <c r="BLM7" s="119"/>
      <c r="BLN7" s="119"/>
      <c r="BLO7" s="119"/>
      <c r="BLP7" s="119"/>
      <c r="BLQ7" s="119"/>
      <c r="BLR7" s="119"/>
      <c r="BLS7" s="119"/>
      <c r="BLT7" s="119"/>
      <c r="BLU7" s="119"/>
      <c r="BLV7" s="119"/>
      <c r="BLW7" s="119"/>
      <c r="BLX7" s="119"/>
      <c r="BLY7" s="119"/>
      <c r="BLZ7" s="119"/>
      <c r="BMA7" s="119"/>
      <c r="BMB7" s="119"/>
      <c r="BMC7" s="119"/>
      <c r="BMD7" s="119"/>
      <c r="BME7" s="119"/>
      <c r="BMF7" s="119"/>
      <c r="BMG7" s="119"/>
      <c r="BMH7" s="119"/>
      <c r="BMI7" s="119"/>
      <c r="BMJ7" s="119"/>
      <c r="BMK7" s="119"/>
      <c r="BML7" s="119"/>
      <c r="BMM7" s="119"/>
      <c r="BMN7" s="119"/>
      <c r="BMO7" s="119"/>
      <c r="BMP7" s="119"/>
      <c r="BMQ7" s="119"/>
      <c r="BMR7" s="119"/>
      <c r="BMS7" s="119"/>
      <c r="BMT7" s="119"/>
      <c r="BMU7" s="119"/>
      <c r="BMV7" s="119"/>
      <c r="BMW7" s="119"/>
      <c r="BMX7" s="119"/>
      <c r="BMY7" s="119"/>
      <c r="BMZ7" s="119"/>
      <c r="BNA7" s="119"/>
      <c r="BNB7" s="119"/>
      <c r="BNC7" s="119"/>
      <c r="BND7" s="119"/>
      <c r="BNE7" s="119"/>
      <c r="BNF7" s="119"/>
      <c r="BNG7" s="119"/>
      <c r="BNH7" s="119"/>
      <c r="BNI7" s="119"/>
      <c r="BNJ7" s="119"/>
      <c r="BNK7" s="119"/>
      <c r="BNL7" s="119"/>
      <c r="BNM7" s="119"/>
      <c r="BNN7" s="119"/>
      <c r="BNO7" s="119"/>
      <c r="BNP7" s="119"/>
      <c r="BNQ7" s="119"/>
      <c r="BNR7" s="119"/>
      <c r="BNS7" s="119"/>
      <c r="BNT7" s="119"/>
      <c r="BNU7" s="119"/>
      <c r="BNV7" s="119"/>
      <c r="BNW7" s="119"/>
      <c r="BNX7" s="119"/>
      <c r="BNY7" s="119"/>
      <c r="BNZ7" s="119"/>
      <c r="BOA7" s="119"/>
      <c r="BOB7" s="119"/>
      <c r="BOC7" s="119"/>
      <c r="BOD7" s="119"/>
      <c r="BOE7" s="119"/>
      <c r="BOF7" s="119"/>
      <c r="BOG7" s="119"/>
      <c r="BOH7" s="119"/>
      <c r="BOI7" s="119"/>
      <c r="BOJ7" s="119"/>
      <c r="BOK7" s="119"/>
      <c r="BOL7" s="119"/>
      <c r="BOM7" s="119"/>
      <c r="BON7" s="119"/>
      <c r="BOO7" s="119"/>
      <c r="BOP7" s="119"/>
      <c r="BOQ7" s="119"/>
      <c r="BOR7" s="119"/>
      <c r="BOS7" s="119"/>
      <c r="BOT7" s="119"/>
      <c r="BOU7" s="119"/>
      <c r="BOV7" s="119"/>
      <c r="BOW7" s="119"/>
      <c r="BOX7" s="119"/>
      <c r="BOY7" s="119"/>
      <c r="BOZ7" s="119"/>
      <c r="BPA7" s="119"/>
      <c r="BPB7" s="119"/>
      <c r="BPC7" s="119"/>
      <c r="BPD7" s="119"/>
      <c r="BPE7" s="119"/>
      <c r="BPF7" s="119"/>
      <c r="BPG7" s="119"/>
      <c r="BPH7" s="119"/>
      <c r="BPI7" s="119"/>
      <c r="BPJ7" s="119"/>
      <c r="BPK7" s="119"/>
      <c r="BPL7" s="119"/>
      <c r="BPM7" s="119"/>
      <c r="BPN7" s="119"/>
      <c r="BPO7" s="119"/>
      <c r="BPP7" s="119"/>
      <c r="BPQ7" s="119"/>
      <c r="BPR7" s="119"/>
      <c r="BPS7" s="119"/>
      <c r="BPT7" s="119"/>
      <c r="BPU7" s="119"/>
      <c r="BPV7" s="119"/>
      <c r="BPW7" s="119"/>
      <c r="BPX7" s="119"/>
      <c r="BPY7" s="119"/>
      <c r="BPZ7" s="119"/>
      <c r="BQA7" s="119"/>
      <c r="BQB7" s="119"/>
      <c r="BQC7" s="119"/>
      <c r="BQD7" s="119"/>
      <c r="BQE7" s="119"/>
      <c r="BQF7" s="119"/>
      <c r="BQG7" s="119"/>
      <c r="BQH7" s="119"/>
      <c r="BQI7" s="119"/>
      <c r="BQJ7" s="119"/>
      <c r="BQK7" s="119"/>
      <c r="BQL7" s="119"/>
      <c r="BQM7" s="119"/>
      <c r="BQN7" s="119"/>
      <c r="BQO7" s="119"/>
      <c r="BQP7" s="119"/>
      <c r="BQQ7" s="119"/>
      <c r="BQR7" s="119"/>
      <c r="BQS7" s="119"/>
      <c r="BQT7" s="119"/>
      <c r="BQU7" s="119"/>
      <c r="BQV7" s="119"/>
      <c r="BQW7" s="119"/>
      <c r="BQX7" s="119"/>
      <c r="BQY7" s="119"/>
      <c r="BQZ7" s="119"/>
      <c r="BRA7" s="119"/>
      <c r="BRB7" s="119"/>
      <c r="BRC7" s="119"/>
      <c r="BRD7" s="119"/>
      <c r="BRE7" s="119"/>
      <c r="BRF7" s="119"/>
      <c r="BRG7" s="119"/>
      <c r="BRH7" s="119"/>
      <c r="BRI7" s="119"/>
      <c r="BRJ7" s="119"/>
      <c r="BRK7" s="119"/>
      <c r="BRL7" s="119"/>
      <c r="BRM7" s="119"/>
      <c r="BRN7" s="119"/>
      <c r="BRO7" s="119"/>
      <c r="BRP7" s="119"/>
      <c r="BRQ7" s="119"/>
      <c r="BRR7" s="119"/>
      <c r="BRS7" s="119"/>
      <c r="BRT7" s="119"/>
      <c r="BRU7" s="119"/>
      <c r="BRV7" s="119"/>
      <c r="BRW7" s="119"/>
      <c r="BRX7" s="119"/>
      <c r="BRY7" s="119"/>
      <c r="BRZ7" s="119"/>
      <c r="BSA7" s="119"/>
      <c r="BSB7" s="119"/>
      <c r="BSC7" s="119"/>
      <c r="BSD7" s="119"/>
      <c r="BSE7" s="119"/>
      <c r="BSF7" s="119"/>
      <c r="BSG7" s="119"/>
      <c r="BSH7" s="119"/>
      <c r="BSI7" s="119"/>
      <c r="BSJ7" s="119"/>
      <c r="BSK7" s="119"/>
      <c r="BSL7" s="119"/>
      <c r="BSM7" s="119"/>
      <c r="BSN7" s="119"/>
      <c r="BSO7" s="119"/>
      <c r="BSP7" s="119"/>
      <c r="BSQ7" s="119"/>
      <c r="BSR7" s="119"/>
      <c r="BSS7" s="119"/>
      <c r="BST7" s="119"/>
      <c r="BSU7" s="119"/>
      <c r="BSV7" s="119"/>
      <c r="BSW7" s="119"/>
      <c r="BSX7" s="119"/>
      <c r="BSY7" s="119"/>
      <c r="BSZ7" s="119"/>
      <c r="BTA7" s="119"/>
      <c r="BTB7" s="119"/>
      <c r="BTC7" s="119"/>
      <c r="BTD7" s="119"/>
      <c r="BTE7" s="119"/>
      <c r="BTF7" s="119"/>
      <c r="BTG7" s="119"/>
      <c r="BTH7" s="119"/>
      <c r="BTI7" s="119"/>
      <c r="BTJ7" s="119"/>
      <c r="BTK7" s="119"/>
      <c r="BTL7" s="119"/>
      <c r="BTM7" s="119"/>
      <c r="BTN7" s="119"/>
      <c r="BTO7" s="119"/>
      <c r="BTP7" s="119"/>
      <c r="BTQ7" s="119"/>
      <c r="BTR7" s="119"/>
      <c r="BTS7" s="119"/>
      <c r="BTT7" s="119"/>
      <c r="BTU7" s="119"/>
      <c r="BTV7" s="119"/>
      <c r="BTW7" s="119"/>
      <c r="BTX7" s="119"/>
      <c r="BTY7" s="119"/>
      <c r="BTZ7" s="119"/>
      <c r="BUA7" s="119"/>
      <c r="BUB7" s="119"/>
      <c r="BUC7" s="119"/>
      <c r="BUD7" s="119"/>
      <c r="BUE7" s="119"/>
      <c r="BUF7" s="119"/>
      <c r="BUG7" s="119"/>
      <c r="BUH7" s="119"/>
      <c r="BUI7" s="119"/>
      <c r="BUJ7" s="119"/>
      <c r="BUK7" s="119"/>
      <c r="BUL7" s="119"/>
      <c r="BUM7" s="119"/>
      <c r="BUN7" s="119"/>
      <c r="BUO7" s="119"/>
      <c r="BUP7" s="119"/>
      <c r="BUQ7" s="119"/>
      <c r="BUR7" s="119"/>
      <c r="BUS7" s="119"/>
      <c r="BUT7" s="119"/>
      <c r="BUU7" s="119"/>
      <c r="BUV7" s="119"/>
      <c r="BUW7" s="119"/>
      <c r="BUX7" s="119"/>
      <c r="BUY7" s="119"/>
      <c r="BUZ7" s="119"/>
      <c r="BVA7" s="119"/>
      <c r="BVB7" s="119"/>
      <c r="BVC7" s="119"/>
      <c r="BVD7" s="119"/>
      <c r="BVE7" s="119"/>
      <c r="BVF7" s="119"/>
      <c r="BVG7" s="119"/>
      <c r="BVH7" s="119"/>
      <c r="BVI7" s="119"/>
      <c r="BVJ7" s="119"/>
      <c r="BVK7" s="119"/>
      <c r="BVL7" s="119"/>
      <c r="BVM7" s="119"/>
      <c r="BVN7" s="119"/>
      <c r="BVO7" s="119"/>
      <c r="BVP7" s="119"/>
      <c r="BVQ7" s="119"/>
      <c r="BVR7" s="119"/>
      <c r="BVS7" s="119"/>
      <c r="BVT7" s="119"/>
      <c r="BVU7" s="119"/>
      <c r="BVV7" s="119"/>
      <c r="BVW7" s="119"/>
      <c r="BVX7" s="119"/>
      <c r="BVY7" s="119"/>
      <c r="BVZ7" s="119"/>
      <c r="BWA7" s="119"/>
      <c r="BWB7" s="119"/>
      <c r="BWC7" s="119"/>
      <c r="BWD7" s="119"/>
      <c r="BWE7" s="119"/>
      <c r="BWF7" s="119"/>
      <c r="BWG7" s="119"/>
      <c r="BWH7" s="119"/>
      <c r="BWI7" s="119"/>
      <c r="BWJ7" s="119"/>
      <c r="BWK7" s="119"/>
      <c r="BWL7" s="119"/>
      <c r="BWM7" s="119"/>
      <c r="BWN7" s="119"/>
      <c r="BWO7" s="119"/>
      <c r="BWP7" s="119"/>
      <c r="BWQ7" s="119"/>
      <c r="BWR7" s="119"/>
      <c r="BWS7" s="119"/>
      <c r="BWT7" s="119"/>
      <c r="BWU7" s="119"/>
      <c r="BWV7" s="119"/>
      <c r="BWW7" s="119"/>
      <c r="BWX7" s="119"/>
      <c r="BWY7" s="119"/>
      <c r="BWZ7" s="119"/>
      <c r="BXA7" s="119"/>
      <c r="BXB7" s="119"/>
      <c r="BXC7" s="119"/>
      <c r="BXD7" s="119"/>
      <c r="BXE7" s="119"/>
      <c r="BXF7" s="119"/>
      <c r="BXG7" s="119"/>
      <c r="BXH7" s="119"/>
      <c r="BXI7" s="119"/>
      <c r="BXJ7" s="119"/>
      <c r="BXK7" s="119"/>
      <c r="BXL7" s="119"/>
      <c r="BXM7" s="119"/>
      <c r="BXN7" s="119"/>
      <c r="BXO7" s="119"/>
      <c r="BXP7" s="119"/>
      <c r="BXQ7" s="119"/>
      <c r="BXR7" s="119"/>
      <c r="BXS7" s="119"/>
      <c r="BXT7" s="119"/>
      <c r="BXU7" s="119"/>
      <c r="BXV7" s="119"/>
      <c r="BXW7" s="119"/>
      <c r="BXX7" s="119"/>
      <c r="BXY7" s="119"/>
      <c r="BXZ7" s="119"/>
      <c r="BYA7" s="119"/>
      <c r="BYB7" s="119"/>
      <c r="BYC7" s="119"/>
      <c r="BYD7" s="119"/>
      <c r="BYE7" s="119"/>
      <c r="BYF7" s="119"/>
      <c r="BYG7" s="119"/>
      <c r="BYH7" s="119"/>
      <c r="BYI7" s="119"/>
      <c r="BYJ7" s="119"/>
      <c r="BYK7" s="119"/>
      <c r="BYL7" s="119"/>
      <c r="BYM7" s="119"/>
      <c r="BYN7" s="119"/>
      <c r="BYO7" s="119"/>
      <c r="BYP7" s="119"/>
      <c r="BYQ7" s="119"/>
      <c r="BYR7" s="119"/>
      <c r="BYS7" s="119"/>
      <c r="BYT7" s="119"/>
      <c r="BYU7" s="119"/>
      <c r="BYV7" s="119"/>
      <c r="BYW7" s="119"/>
      <c r="BYX7" s="119"/>
      <c r="BYY7" s="119"/>
      <c r="BYZ7" s="119"/>
      <c r="BZA7" s="119"/>
      <c r="BZB7" s="119"/>
      <c r="BZC7" s="119"/>
      <c r="BZD7" s="119"/>
      <c r="BZE7" s="119"/>
      <c r="BZF7" s="119"/>
      <c r="BZG7" s="119"/>
      <c r="BZH7" s="119"/>
      <c r="BZI7" s="119"/>
      <c r="BZJ7" s="119"/>
      <c r="BZK7" s="119"/>
      <c r="BZL7" s="119"/>
      <c r="BZM7" s="119"/>
      <c r="BZN7" s="119"/>
      <c r="BZO7" s="119"/>
      <c r="BZP7" s="119"/>
      <c r="BZQ7" s="119"/>
      <c r="BZR7" s="119"/>
      <c r="BZS7" s="119"/>
      <c r="BZT7" s="119"/>
      <c r="BZU7" s="119"/>
      <c r="BZV7" s="119"/>
      <c r="BZW7" s="119"/>
      <c r="BZX7" s="119"/>
      <c r="BZY7" s="119"/>
      <c r="BZZ7" s="119"/>
      <c r="CAA7" s="119"/>
      <c r="CAB7" s="119"/>
      <c r="CAC7" s="119"/>
      <c r="CAD7" s="119"/>
      <c r="CAE7" s="119"/>
      <c r="CAF7" s="119"/>
      <c r="CAG7" s="119"/>
      <c r="CAH7" s="119"/>
      <c r="CAI7" s="119"/>
      <c r="CAJ7" s="119"/>
      <c r="CAK7" s="119"/>
      <c r="CAL7" s="119"/>
      <c r="CAM7" s="119"/>
      <c r="CAN7" s="119"/>
      <c r="CAO7" s="119"/>
      <c r="CAP7" s="119"/>
      <c r="CAQ7" s="119"/>
      <c r="CAR7" s="119"/>
      <c r="CAS7" s="119"/>
      <c r="CAT7" s="119"/>
      <c r="CAU7" s="119"/>
      <c r="CAV7" s="119"/>
      <c r="CAW7" s="119"/>
      <c r="CAX7" s="119"/>
      <c r="CAY7" s="119"/>
      <c r="CAZ7" s="119"/>
      <c r="CBA7" s="119"/>
      <c r="CBB7" s="119"/>
      <c r="CBC7" s="119"/>
      <c r="CBD7" s="119"/>
      <c r="CBE7" s="119"/>
      <c r="CBF7" s="119"/>
      <c r="CBG7" s="119"/>
      <c r="CBH7" s="119"/>
      <c r="CBI7" s="119"/>
      <c r="CBJ7" s="119"/>
      <c r="CBK7" s="119"/>
      <c r="CBL7" s="119"/>
      <c r="CBM7" s="119"/>
      <c r="CBN7" s="119"/>
      <c r="CBO7" s="119"/>
      <c r="CBP7" s="119"/>
      <c r="CBQ7" s="119"/>
      <c r="CBR7" s="119"/>
      <c r="CBS7" s="119"/>
      <c r="CBT7" s="119"/>
      <c r="CBU7" s="119"/>
      <c r="CBV7" s="119"/>
      <c r="CBW7" s="119"/>
      <c r="CBX7" s="119"/>
      <c r="CBY7" s="119"/>
      <c r="CBZ7" s="119"/>
      <c r="CCA7" s="119"/>
      <c r="CCB7" s="119"/>
      <c r="CCC7" s="119"/>
      <c r="CCD7" s="119"/>
      <c r="CCE7" s="119"/>
      <c r="CCF7" s="119"/>
      <c r="CCG7" s="119"/>
      <c r="CCH7" s="119"/>
      <c r="CCI7" s="119"/>
      <c r="CCJ7" s="119"/>
      <c r="CCK7" s="119"/>
      <c r="CCL7" s="119"/>
      <c r="CCM7" s="119"/>
      <c r="CCN7" s="119"/>
      <c r="CCO7" s="119"/>
      <c r="CCP7" s="119"/>
      <c r="CCQ7" s="119"/>
      <c r="CCR7" s="119"/>
      <c r="CCS7" s="119"/>
      <c r="CCT7" s="119"/>
      <c r="CCU7" s="119"/>
      <c r="CCV7" s="119"/>
      <c r="CCW7" s="119"/>
      <c r="CCX7" s="119"/>
      <c r="CCY7" s="119"/>
      <c r="CCZ7" s="119"/>
      <c r="CDA7" s="119"/>
      <c r="CDB7" s="119"/>
      <c r="CDC7" s="119"/>
      <c r="CDD7" s="119"/>
      <c r="CDE7" s="119"/>
      <c r="CDF7" s="119"/>
      <c r="CDG7" s="119"/>
      <c r="CDH7" s="119"/>
      <c r="CDI7" s="119"/>
      <c r="CDJ7" s="119"/>
      <c r="CDK7" s="119"/>
      <c r="CDL7" s="119"/>
      <c r="CDM7" s="119"/>
      <c r="CDN7" s="119"/>
      <c r="CDO7" s="119"/>
      <c r="CDP7" s="119"/>
      <c r="CDQ7" s="119"/>
      <c r="CDR7" s="119"/>
      <c r="CDS7" s="119"/>
      <c r="CDT7" s="119"/>
      <c r="CDU7" s="119"/>
      <c r="CDV7" s="119"/>
      <c r="CDW7" s="119"/>
      <c r="CDX7" s="119"/>
      <c r="CDY7" s="119"/>
      <c r="CDZ7" s="119"/>
      <c r="CEA7" s="119"/>
      <c r="CEB7" s="119"/>
      <c r="CEC7" s="119"/>
      <c r="CED7" s="119"/>
      <c r="CEE7" s="119"/>
      <c r="CEF7" s="119"/>
      <c r="CEG7" s="119"/>
      <c r="CEH7" s="119"/>
      <c r="CEI7" s="119"/>
      <c r="CEJ7" s="119"/>
      <c r="CEK7" s="119"/>
      <c r="CEL7" s="119"/>
      <c r="CEM7" s="119"/>
      <c r="CEN7" s="119"/>
      <c r="CEO7" s="119"/>
      <c r="CEP7" s="119"/>
      <c r="CEQ7" s="119"/>
      <c r="CER7" s="119"/>
      <c r="CES7" s="119"/>
      <c r="CET7" s="119"/>
      <c r="CEU7" s="119"/>
      <c r="CEV7" s="119"/>
      <c r="CEW7" s="119"/>
      <c r="CEX7" s="119"/>
      <c r="CEY7" s="119"/>
      <c r="CEZ7" s="119"/>
      <c r="CFA7" s="119"/>
      <c r="CFB7" s="119"/>
      <c r="CFC7" s="119"/>
      <c r="CFD7" s="119"/>
      <c r="CFE7" s="119"/>
      <c r="CFF7" s="119"/>
      <c r="CFG7" s="119"/>
      <c r="CFH7" s="119"/>
      <c r="CFI7" s="119"/>
      <c r="CFJ7" s="119"/>
      <c r="CFK7" s="119"/>
      <c r="CFL7" s="119"/>
      <c r="CFM7" s="119"/>
      <c r="CFN7" s="119"/>
      <c r="CFO7" s="119"/>
      <c r="CFP7" s="119"/>
      <c r="CFQ7" s="119"/>
      <c r="CFR7" s="119"/>
      <c r="CFS7" s="119"/>
      <c r="CFT7" s="119"/>
      <c r="CFU7" s="119"/>
      <c r="CFV7" s="119"/>
      <c r="CFW7" s="119"/>
      <c r="CFX7" s="119"/>
      <c r="CFY7" s="119"/>
      <c r="CFZ7" s="119"/>
      <c r="CGA7" s="119"/>
      <c r="CGB7" s="119"/>
      <c r="CGC7" s="119"/>
      <c r="CGD7" s="119"/>
      <c r="CGE7" s="119"/>
      <c r="CGF7" s="119"/>
      <c r="CGG7" s="119"/>
      <c r="CGH7" s="119"/>
      <c r="CGI7" s="119"/>
      <c r="CGJ7" s="119"/>
      <c r="CGK7" s="119"/>
      <c r="CGL7" s="119"/>
      <c r="CGM7" s="119"/>
      <c r="CGN7" s="119"/>
      <c r="CGO7" s="119"/>
      <c r="CGP7" s="119"/>
      <c r="CGQ7" s="119"/>
      <c r="CGR7" s="119"/>
      <c r="CGS7" s="119"/>
      <c r="CGT7" s="119"/>
      <c r="CGU7" s="119"/>
      <c r="CGV7" s="119"/>
      <c r="CGW7" s="119"/>
      <c r="CGX7" s="119"/>
      <c r="CGY7" s="119"/>
      <c r="CGZ7" s="119"/>
      <c r="CHA7" s="119"/>
      <c r="CHB7" s="119"/>
      <c r="CHC7" s="119"/>
      <c r="CHD7" s="119"/>
      <c r="CHE7" s="119"/>
      <c r="CHF7" s="119"/>
      <c r="CHG7" s="119"/>
      <c r="CHH7" s="119"/>
      <c r="CHI7" s="119"/>
      <c r="CHJ7" s="119"/>
      <c r="CHK7" s="119"/>
      <c r="CHL7" s="119"/>
      <c r="CHM7" s="119"/>
      <c r="CHN7" s="119"/>
      <c r="CHO7" s="119"/>
      <c r="CHP7" s="119"/>
      <c r="CHQ7" s="119"/>
      <c r="CHR7" s="119"/>
      <c r="CHS7" s="119"/>
      <c r="CHT7" s="119"/>
      <c r="CHU7" s="119"/>
      <c r="CHV7" s="119"/>
      <c r="CHW7" s="119"/>
      <c r="CHX7" s="119"/>
      <c r="CHY7" s="119"/>
      <c r="CHZ7" s="119"/>
      <c r="CIA7" s="119"/>
      <c r="CIB7" s="119"/>
      <c r="CIC7" s="119"/>
      <c r="CID7" s="119"/>
      <c r="CIE7" s="119"/>
      <c r="CIF7" s="119"/>
      <c r="CIG7" s="119"/>
      <c r="CIH7" s="119"/>
      <c r="CII7" s="119"/>
      <c r="CIJ7" s="119"/>
      <c r="CIK7" s="119"/>
      <c r="CIL7" s="119"/>
      <c r="CIM7" s="119"/>
      <c r="CIN7" s="119"/>
      <c r="CIO7" s="119"/>
      <c r="CIP7" s="119"/>
      <c r="CIQ7" s="119"/>
      <c r="CIR7" s="119"/>
      <c r="CIS7" s="119"/>
      <c r="CIT7" s="119"/>
      <c r="CIU7" s="119"/>
      <c r="CIV7" s="119"/>
      <c r="CIW7" s="119"/>
      <c r="CIX7" s="119"/>
      <c r="CIY7" s="119"/>
      <c r="CIZ7" s="119"/>
      <c r="CJA7" s="119"/>
      <c r="CJB7" s="119"/>
      <c r="CJC7" s="119"/>
      <c r="CJD7" s="119"/>
      <c r="CJE7" s="119"/>
      <c r="CJF7" s="119"/>
      <c r="CJG7" s="119"/>
      <c r="CJH7" s="119"/>
      <c r="CJI7" s="119"/>
      <c r="CJJ7" s="119"/>
      <c r="CJK7" s="119"/>
      <c r="CJL7" s="119"/>
      <c r="CJM7" s="119"/>
      <c r="CJN7" s="119"/>
      <c r="CJO7" s="119"/>
      <c r="CJP7" s="119"/>
      <c r="CJQ7" s="119"/>
      <c r="CJR7" s="119"/>
      <c r="CJS7" s="119"/>
      <c r="CJT7" s="119"/>
      <c r="CJU7" s="119"/>
      <c r="CJV7" s="119"/>
      <c r="CJW7" s="119"/>
      <c r="CJX7" s="119"/>
      <c r="CJY7" s="119"/>
      <c r="CJZ7" s="119"/>
      <c r="CKA7" s="119"/>
      <c r="CKB7" s="119"/>
      <c r="CKC7" s="119"/>
      <c r="CKD7" s="119"/>
      <c r="CKE7" s="119"/>
      <c r="CKF7" s="119"/>
      <c r="CKG7" s="119"/>
      <c r="CKH7" s="119"/>
      <c r="CKI7" s="119"/>
      <c r="CKJ7" s="119"/>
      <c r="CKK7" s="119"/>
      <c r="CKL7" s="119"/>
      <c r="CKM7" s="119"/>
      <c r="CKN7" s="119"/>
      <c r="CKO7" s="119"/>
      <c r="CKP7" s="119"/>
      <c r="CKQ7" s="119"/>
      <c r="CKR7" s="119"/>
      <c r="CKS7" s="119"/>
      <c r="CKT7" s="119"/>
      <c r="CKU7" s="119"/>
      <c r="CKV7" s="119"/>
      <c r="CKW7" s="119"/>
      <c r="CKX7" s="119"/>
      <c r="CKY7" s="119"/>
      <c r="CKZ7" s="119"/>
      <c r="CLA7" s="119"/>
      <c r="CLB7" s="119"/>
      <c r="CLC7" s="119"/>
      <c r="CLD7" s="119"/>
      <c r="CLE7" s="119"/>
      <c r="CLF7" s="119"/>
      <c r="CLG7" s="119"/>
      <c r="CLH7" s="119"/>
      <c r="CLI7" s="119"/>
      <c r="CLJ7" s="119"/>
      <c r="CLK7" s="119"/>
      <c r="CLL7" s="119"/>
      <c r="CLM7" s="119"/>
      <c r="CLN7" s="119"/>
      <c r="CLO7" s="119"/>
      <c r="CLP7" s="119"/>
      <c r="CLQ7" s="119"/>
      <c r="CLR7" s="119"/>
      <c r="CLS7" s="119"/>
      <c r="CLT7" s="119"/>
      <c r="CLU7" s="119"/>
      <c r="CLV7" s="119"/>
      <c r="CLW7" s="119"/>
      <c r="CLX7" s="119"/>
      <c r="CLY7" s="119"/>
      <c r="CLZ7" s="119"/>
      <c r="CMA7" s="119"/>
      <c r="CMB7" s="119"/>
      <c r="CMC7" s="119"/>
      <c r="CMD7" s="119"/>
      <c r="CME7" s="119"/>
      <c r="CMF7" s="119"/>
      <c r="CMG7" s="119"/>
      <c r="CMH7" s="119"/>
      <c r="CMI7" s="119"/>
      <c r="CMJ7" s="119"/>
      <c r="CMK7" s="119"/>
      <c r="CML7" s="119"/>
      <c r="CMM7" s="119"/>
      <c r="CMN7" s="119"/>
      <c r="CMO7" s="119"/>
      <c r="CMP7" s="119"/>
      <c r="CMQ7" s="119"/>
      <c r="CMR7" s="119"/>
      <c r="CMS7" s="119"/>
      <c r="CMT7" s="119"/>
      <c r="CMU7" s="119"/>
      <c r="CMV7" s="119"/>
      <c r="CMW7" s="119"/>
      <c r="CMX7" s="119"/>
      <c r="CMY7" s="119"/>
      <c r="CMZ7" s="119"/>
      <c r="CNA7" s="119"/>
      <c r="CNB7" s="119"/>
      <c r="CNC7" s="119"/>
      <c r="CND7" s="119"/>
      <c r="CNE7" s="119"/>
      <c r="CNF7" s="119"/>
      <c r="CNG7" s="119"/>
      <c r="CNH7" s="119"/>
      <c r="CNI7" s="119"/>
      <c r="CNJ7" s="119"/>
      <c r="CNK7" s="119"/>
      <c r="CNL7" s="119"/>
      <c r="CNM7" s="119"/>
      <c r="CNN7" s="119"/>
      <c r="CNO7" s="119"/>
      <c r="CNP7" s="119"/>
      <c r="CNQ7" s="119"/>
      <c r="CNR7" s="119"/>
      <c r="CNS7" s="119"/>
      <c r="CNT7" s="119"/>
      <c r="CNU7" s="119"/>
      <c r="CNV7" s="119"/>
      <c r="CNW7" s="119"/>
      <c r="CNX7" s="119"/>
      <c r="CNY7" s="119"/>
      <c r="CNZ7" s="119"/>
      <c r="COA7" s="119"/>
      <c r="COB7" s="119"/>
      <c r="COC7" s="119"/>
      <c r="COD7" s="119"/>
      <c r="COE7" s="119"/>
      <c r="COF7" s="119"/>
      <c r="COG7" s="119"/>
      <c r="COH7" s="119"/>
      <c r="COI7" s="119"/>
      <c r="COJ7" s="119"/>
      <c r="COK7" s="119"/>
      <c r="COL7" s="119"/>
      <c r="COM7" s="119"/>
      <c r="CON7" s="119"/>
      <c r="COO7" s="119"/>
      <c r="COP7" s="119"/>
      <c r="COQ7" s="119"/>
      <c r="COR7" s="119"/>
      <c r="COS7" s="119"/>
      <c r="COT7" s="119"/>
      <c r="COU7" s="119"/>
      <c r="COV7" s="119"/>
      <c r="COW7" s="119"/>
      <c r="COX7" s="119"/>
      <c r="COY7" s="119"/>
      <c r="COZ7" s="119"/>
      <c r="CPA7" s="119"/>
      <c r="CPB7" s="119"/>
      <c r="CPC7" s="119"/>
      <c r="CPD7" s="119"/>
      <c r="CPE7" s="119"/>
      <c r="CPF7" s="119"/>
      <c r="CPG7" s="119"/>
      <c r="CPH7" s="119"/>
      <c r="CPI7" s="119"/>
      <c r="CPJ7" s="119"/>
      <c r="CPK7" s="119"/>
      <c r="CPL7" s="119"/>
      <c r="CPM7" s="119"/>
      <c r="CPN7" s="119"/>
      <c r="CPO7" s="119"/>
      <c r="CPP7" s="119"/>
      <c r="CPQ7" s="119"/>
      <c r="CPR7" s="119"/>
      <c r="CPS7" s="119"/>
      <c r="CPT7" s="119"/>
      <c r="CPU7" s="119"/>
      <c r="CPV7" s="119"/>
      <c r="CPW7" s="119"/>
      <c r="CPX7" s="119"/>
      <c r="CPY7" s="119"/>
      <c r="CPZ7" s="119"/>
      <c r="CQA7" s="119"/>
      <c r="CQB7" s="119"/>
      <c r="CQC7" s="119"/>
      <c r="CQD7" s="119"/>
      <c r="CQE7" s="119"/>
      <c r="CQF7" s="119"/>
      <c r="CQG7" s="119"/>
      <c r="CQH7" s="119"/>
      <c r="CQI7" s="119"/>
      <c r="CQJ7" s="119"/>
      <c r="CQK7" s="119"/>
      <c r="CQL7" s="119"/>
      <c r="CQM7" s="119"/>
      <c r="CQN7" s="119"/>
      <c r="CQO7" s="119"/>
      <c r="CQP7" s="119"/>
      <c r="CQQ7" s="119"/>
      <c r="CQR7" s="119"/>
      <c r="CQS7" s="119"/>
      <c r="CQT7" s="119"/>
      <c r="CQU7" s="119"/>
      <c r="CQV7" s="119"/>
      <c r="CQW7" s="119"/>
      <c r="CQX7" s="119"/>
      <c r="CQY7" s="119"/>
      <c r="CQZ7" s="119"/>
      <c r="CRA7" s="119"/>
      <c r="CRB7" s="119"/>
      <c r="CRC7" s="119"/>
      <c r="CRD7" s="119"/>
      <c r="CRE7" s="119"/>
      <c r="CRF7" s="119"/>
      <c r="CRG7" s="119"/>
      <c r="CRH7" s="119"/>
      <c r="CRI7" s="119"/>
      <c r="CRJ7" s="119"/>
      <c r="CRK7" s="119"/>
      <c r="CRL7" s="119"/>
      <c r="CRM7" s="119"/>
      <c r="CRN7" s="119"/>
      <c r="CRO7" s="119"/>
      <c r="CRP7" s="119"/>
      <c r="CRQ7" s="119"/>
      <c r="CRR7" s="119"/>
      <c r="CRS7" s="119"/>
      <c r="CRT7" s="119"/>
      <c r="CRU7" s="119"/>
      <c r="CRV7" s="119"/>
      <c r="CRW7" s="119"/>
      <c r="CRX7" s="119"/>
      <c r="CRY7" s="119"/>
      <c r="CRZ7" s="119"/>
      <c r="CSA7" s="119"/>
      <c r="CSB7" s="119"/>
      <c r="CSC7" s="119"/>
      <c r="CSD7" s="119"/>
      <c r="CSE7" s="119"/>
      <c r="CSF7" s="119"/>
      <c r="CSG7" s="119"/>
      <c r="CSH7" s="119"/>
      <c r="CSI7" s="119"/>
      <c r="CSJ7" s="119"/>
      <c r="CSK7" s="119"/>
      <c r="CSL7" s="119"/>
      <c r="CSM7" s="119"/>
      <c r="CSN7" s="119"/>
      <c r="CSO7" s="119"/>
      <c r="CSP7" s="119"/>
      <c r="CSQ7" s="119"/>
      <c r="CSR7" s="119"/>
      <c r="CSS7" s="119"/>
      <c r="CST7" s="119"/>
      <c r="CSU7" s="119"/>
      <c r="CSV7" s="119"/>
      <c r="CSW7" s="119"/>
      <c r="CSX7" s="119"/>
      <c r="CSY7" s="119"/>
      <c r="CSZ7" s="119"/>
      <c r="CTA7" s="119"/>
      <c r="CTB7" s="119"/>
      <c r="CTC7" s="119"/>
      <c r="CTD7" s="119"/>
      <c r="CTE7" s="119"/>
      <c r="CTF7" s="119"/>
      <c r="CTG7" s="119"/>
      <c r="CTH7" s="119"/>
      <c r="CTI7" s="119"/>
      <c r="CTJ7" s="119"/>
      <c r="CTK7" s="119"/>
      <c r="CTL7" s="119"/>
      <c r="CTM7" s="119"/>
      <c r="CTN7" s="119"/>
      <c r="CTO7" s="119"/>
      <c r="CTP7" s="119"/>
      <c r="CTQ7" s="119"/>
      <c r="CTR7" s="119"/>
      <c r="CTS7" s="119"/>
      <c r="CTT7" s="119"/>
      <c r="CTU7" s="119"/>
      <c r="CTV7" s="119"/>
      <c r="CTW7" s="119"/>
      <c r="CTX7" s="119"/>
      <c r="CTY7" s="119"/>
      <c r="CTZ7" s="119"/>
      <c r="CUA7" s="119"/>
      <c r="CUB7" s="119"/>
      <c r="CUC7" s="119"/>
      <c r="CUD7" s="119"/>
      <c r="CUE7" s="119"/>
      <c r="CUF7" s="119"/>
      <c r="CUG7" s="119"/>
      <c r="CUH7" s="119"/>
      <c r="CUI7" s="119"/>
      <c r="CUJ7" s="119"/>
      <c r="CUK7" s="119"/>
      <c r="CUL7" s="119"/>
      <c r="CUM7" s="119"/>
      <c r="CUN7" s="119"/>
      <c r="CUO7" s="119"/>
      <c r="CUP7" s="119"/>
      <c r="CUQ7" s="119"/>
      <c r="CUR7" s="119"/>
      <c r="CUS7" s="119"/>
      <c r="CUT7" s="119"/>
      <c r="CUU7" s="119"/>
      <c r="CUV7" s="119"/>
      <c r="CUW7" s="119"/>
      <c r="CUX7" s="119"/>
      <c r="CUY7" s="119"/>
      <c r="CUZ7" s="119"/>
      <c r="CVA7" s="119"/>
      <c r="CVB7" s="119"/>
      <c r="CVC7" s="119"/>
      <c r="CVD7" s="119"/>
      <c r="CVE7" s="119"/>
      <c r="CVF7" s="119"/>
      <c r="CVG7" s="119"/>
      <c r="CVH7" s="119"/>
      <c r="CVI7" s="119"/>
      <c r="CVJ7" s="119"/>
      <c r="CVK7" s="119"/>
      <c r="CVL7" s="119"/>
      <c r="CVM7" s="119"/>
      <c r="CVN7" s="119"/>
      <c r="CVO7" s="119"/>
      <c r="CVP7" s="119"/>
      <c r="CVQ7" s="119"/>
      <c r="CVR7" s="119"/>
      <c r="CVS7" s="119"/>
      <c r="CVT7" s="119"/>
      <c r="CVU7" s="119"/>
      <c r="CVV7" s="119"/>
      <c r="CVW7" s="119"/>
      <c r="CVX7" s="119"/>
      <c r="CVY7" s="119"/>
      <c r="CVZ7" s="119"/>
      <c r="CWA7" s="119"/>
      <c r="CWB7" s="119"/>
      <c r="CWC7" s="119"/>
      <c r="CWD7" s="119"/>
      <c r="CWE7" s="119"/>
      <c r="CWF7" s="119"/>
      <c r="CWG7" s="119"/>
      <c r="CWH7" s="119"/>
      <c r="CWI7" s="119"/>
      <c r="CWJ7" s="119"/>
      <c r="CWK7" s="119"/>
      <c r="CWL7" s="119"/>
      <c r="CWM7" s="119"/>
      <c r="CWN7" s="119"/>
      <c r="CWO7" s="119"/>
      <c r="CWP7" s="119"/>
      <c r="CWQ7" s="119"/>
      <c r="CWR7" s="119"/>
      <c r="CWS7" s="119"/>
      <c r="CWT7" s="119"/>
      <c r="CWU7" s="119"/>
      <c r="CWV7" s="119"/>
      <c r="CWW7" s="119"/>
      <c r="CWX7" s="119"/>
      <c r="CWY7" s="119"/>
      <c r="CWZ7" s="119"/>
      <c r="CXA7" s="119"/>
      <c r="CXB7" s="119"/>
      <c r="CXC7" s="119"/>
      <c r="CXD7" s="119"/>
      <c r="CXE7" s="119"/>
      <c r="CXF7" s="119"/>
      <c r="CXG7" s="119"/>
      <c r="CXH7" s="119"/>
      <c r="CXI7" s="119"/>
      <c r="CXJ7" s="119"/>
      <c r="CXK7" s="119"/>
      <c r="CXL7" s="119"/>
      <c r="CXM7" s="119"/>
      <c r="CXN7" s="119"/>
      <c r="CXO7" s="119"/>
      <c r="CXP7" s="119"/>
      <c r="CXQ7" s="119"/>
      <c r="CXR7" s="119"/>
      <c r="CXS7" s="119"/>
      <c r="CXT7" s="119"/>
      <c r="CXU7" s="119"/>
      <c r="CXV7" s="119"/>
      <c r="CXW7" s="119"/>
      <c r="CXX7" s="119"/>
      <c r="CXY7" s="119"/>
      <c r="CXZ7" s="119"/>
      <c r="CYA7" s="119"/>
      <c r="CYB7" s="119"/>
      <c r="CYC7" s="119"/>
      <c r="CYD7" s="119"/>
      <c r="CYE7" s="119"/>
      <c r="CYF7" s="119"/>
      <c r="CYG7" s="119"/>
      <c r="CYH7" s="119"/>
      <c r="CYI7" s="119"/>
      <c r="CYJ7" s="119"/>
      <c r="CYK7" s="119"/>
      <c r="CYL7" s="119"/>
      <c r="CYM7" s="119"/>
      <c r="CYN7" s="119"/>
      <c r="CYO7" s="119"/>
      <c r="CYP7" s="119"/>
      <c r="CYQ7" s="119"/>
      <c r="CYR7" s="119"/>
      <c r="CYS7" s="119"/>
      <c r="CYT7" s="119"/>
      <c r="CYU7" s="119"/>
      <c r="CYV7" s="119"/>
      <c r="CYW7" s="119"/>
      <c r="CYX7" s="119"/>
      <c r="CYY7" s="119"/>
      <c r="CYZ7" s="119"/>
      <c r="CZA7" s="119"/>
      <c r="CZB7" s="119"/>
      <c r="CZC7" s="119"/>
      <c r="CZD7" s="119"/>
      <c r="CZE7" s="119"/>
      <c r="CZF7" s="119"/>
      <c r="CZG7" s="119"/>
      <c r="CZH7" s="119"/>
      <c r="CZI7" s="119"/>
      <c r="CZJ7" s="119"/>
      <c r="CZK7" s="119"/>
      <c r="CZL7" s="119"/>
      <c r="CZM7" s="119"/>
      <c r="CZN7" s="119"/>
      <c r="CZO7" s="119"/>
      <c r="CZP7" s="119"/>
      <c r="CZQ7" s="119"/>
      <c r="CZR7" s="119"/>
      <c r="CZS7" s="119"/>
      <c r="CZT7" s="119"/>
      <c r="CZU7" s="119"/>
      <c r="CZV7" s="119"/>
      <c r="CZW7" s="119"/>
      <c r="CZX7" s="119"/>
      <c r="CZY7" s="119"/>
      <c r="CZZ7" s="119"/>
      <c r="DAA7" s="119"/>
      <c r="DAB7" s="119"/>
      <c r="DAC7" s="119"/>
      <c r="DAD7" s="119"/>
      <c r="DAE7" s="119"/>
      <c r="DAF7" s="119"/>
      <c r="DAG7" s="119"/>
      <c r="DAH7" s="119"/>
      <c r="DAI7" s="119"/>
      <c r="DAJ7" s="119"/>
      <c r="DAK7" s="119"/>
      <c r="DAL7" s="119"/>
      <c r="DAM7" s="119"/>
      <c r="DAN7" s="119"/>
      <c r="DAO7" s="119"/>
      <c r="DAP7" s="119"/>
      <c r="DAQ7" s="119"/>
      <c r="DAR7" s="119"/>
      <c r="DAS7" s="119"/>
      <c r="DAT7" s="119"/>
      <c r="DAU7" s="119"/>
      <c r="DAV7" s="119"/>
      <c r="DAW7" s="119"/>
      <c r="DAX7" s="119"/>
      <c r="DAY7" s="119"/>
      <c r="DAZ7" s="119"/>
      <c r="DBA7" s="119"/>
      <c r="DBB7" s="119"/>
      <c r="DBC7" s="119"/>
      <c r="DBD7" s="119"/>
      <c r="DBE7" s="119"/>
      <c r="DBF7" s="119"/>
      <c r="DBG7" s="119"/>
      <c r="DBH7" s="119"/>
      <c r="DBI7" s="119"/>
      <c r="DBJ7" s="119"/>
      <c r="DBK7" s="119"/>
      <c r="DBL7" s="119"/>
      <c r="DBM7" s="119"/>
      <c r="DBN7" s="119"/>
      <c r="DBO7" s="119"/>
      <c r="DBP7" s="119"/>
      <c r="DBQ7" s="119"/>
      <c r="DBR7" s="119"/>
      <c r="DBS7" s="119"/>
      <c r="DBT7" s="119"/>
      <c r="DBU7" s="119"/>
      <c r="DBV7" s="119"/>
      <c r="DBW7" s="119"/>
      <c r="DBX7" s="119"/>
      <c r="DBY7" s="119"/>
      <c r="DBZ7" s="119"/>
      <c r="DCA7" s="119"/>
      <c r="DCB7" s="119"/>
      <c r="DCC7" s="119"/>
      <c r="DCD7" s="119"/>
      <c r="DCE7" s="119"/>
      <c r="DCF7" s="119"/>
      <c r="DCG7" s="119"/>
      <c r="DCH7" s="119"/>
      <c r="DCI7" s="119"/>
      <c r="DCJ7" s="119"/>
      <c r="DCK7" s="119"/>
      <c r="DCL7" s="119"/>
      <c r="DCM7" s="119"/>
      <c r="DCN7" s="119"/>
      <c r="DCO7" s="119"/>
      <c r="DCP7" s="119"/>
      <c r="DCQ7" s="119"/>
      <c r="DCR7" s="119"/>
      <c r="DCS7" s="119"/>
      <c r="DCT7" s="119"/>
      <c r="DCU7" s="119"/>
      <c r="DCV7" s="119"/>
      <c r="DCW7" s="119"/>
      <c r="DCX7" s="119"/>
      <c r="DCY7" s="119"/>
      <c r="DCZ7" s="119"/>
      <c r="DDA7" s="119"/>
      <c r="DDB7" s="119"/>
      <c r="DDC7" s="119"/>
      <c r="DDD7" s="119"/>
      <c r="DDE7" s="119"/>
      <c r="DDF7" s="119"/>
      <c r="DDG7" s="119"/>
      <c r="DDH7" s="119"/>
      <c r="DDI7" s="119"/>
      <c r="DDJ7" s="119"/>
      <c r="DDK7" s="119"/>
      <c r="DDL7" s="119"/>
      <c r="DDM7" s="119"/>
      <c r="DDN7" s="119"/>
      <c r="DDO7" s="119"/>
      <c r="DDP7" s="119"/>
      <c r="DDQ7" s="119"/>
      <c r="DDR7" s="119"/>
      <c r="DDS7" s="119"/>
      <c r="DDT7" s="119"/>
      <c r="DDU7" s="119"/>
      <c r="DDV7" s="119"/>
      <c r="DDW7" s="119"/>
      <c r="DDX7" s="119"/>
      <c r="DDY7" s="119"/>
      <c r="DDZ7" s="119"/>
      <c r="DEA7" s="119"/>
      <c r="DEB7" s="119"/>
      <c r="DEC7" s="119"/>
      <c r="DED7" s="119"/>
      <c r="DEE7" s="119"/>
      <c r="DEF7" s="119"/>
      <c r="DEG7" s="119"/>
      <c r="DEH7" s="119"/>
      <c r="DEI7" s="119"/>
      <c r="DEJ7" s="119"/>
      <c r="DEK7" s="119"/>
      <c r="DEL7" s="119"/>
      <c r="DEM7" s="119"/>
      <c r="DEN7" s="119"/>
      <c r="DEO7" s="119"/>
      <c r="DEP7" s="119"/>
      <c r="DEQ7" s="119"/>
      <c r="DER7" s="119"/>
      <c r="DES7" s="119"/>
      <c r="DET7" s="119"/>
      <c r="DEU7" s="119"/>
      <c r="DEV7" s="119"/>
      <c r="DEW7" s="119"/>
      <c r="DEX7" s="119"/>
      <c r="DEY7" s="119"/>
      <c r="DEZ7" s="119"/>
      <c r="DFA7" s="119"/>
      <c r="DFB7" s="119"/>
      <c r="DFC7" s="119"/>
      <c r="DFD7" s="119"/>
      <c r="DFE7" s="119"/>
      <c r="DFF7" s="119"/>
      <c r="DFG7" s="119"/>
      <c r="DFH7" s="119"/>
      <c r="DFI7" s="119"/>
      <c r="DFJ7" s="119"/>
      <c r="DFK7" s="119"/>
      <c r="DFL7" s="119"/>
      <c r="DFM7" s="119"/>
      <c r="DFN7" s="119"/>
      <c r="DFO7" s="119"/>
      <c r="DFP7" s="119"/>
      <c r="DFQ7" s="119"/>
      <c r="DFR7" s="119"/>
      <c r="DFS7" s="119"/>
      <c r="DFT7" s="119"/>
      <c r="DFU7" s="119"/>
      <c r="DFV7" s="119"/>
      <c r="DFW7" s="119"/>
      <c r="DFX7" s="119"/>
      <c r="DFY7" s="119"/>
      <c r="DFZ7" s="119"/>
      <c r="DGA7" s="119"/>
      <c r="DGB7" s="119"/>
      <c r="DGC7" s="119"/>
      <c r="DGD7" s="119"/>
      <c r="DGE7" s="119"/>
      <c r="DGF7" s="119"/>
      <c r="DGG7" s="119"/>
      <c r="DGH7" s="119"/>
      <c r="DGI7" s="119"/>
      <c r="DGJ7" s="119"/>
      <c r="DGK7" s="119"/>
      <c r="DGL7" s="119"/>
      <c r="DGM7" s="119"/>
      <c r="DGN7" s="119"/>
      <c r="DGO7" s="119"/>
      <c r="DGP7" s="119"/>
      <c r="DGQ7" s="119"/>
      <c r="DGR7" s="119"/>
      <c r="DGS7" s="119"/>
      <c r="DGT7" s="119"/>
      <c r="DGU7" s="119"/>
      <c r="DGV7" s="119"/>
      <c r="DGW7" s="119"/>
      <c r="DGX7" s="119"/>
      <c r="DGY7" s="119"/>
      <c r="DGZ7" s="119"/>
      <c r="DHA7" s="119"/>
      <c r="DHB7" s="119"/>
      <c r="DHC7" s="119"/>
      <c r="DHD7" s="119"/>
      <c r="DHE7" s="119"/>
      <c r="DHF7" s="119"/>
      <c r="DHG7" s="119"/>
      <c r="DHH7" s="119"/>
      <c r="DHI7" s="119"/>
      <c r="DHJ7" s="119"/>
      <c r="DHK7" s="119"/>
      <c r="DHL7" s="119"/>
      <c r="DHM7" s="119"/>
      <c r="DHN7" s="119"/>
      <c r="DHO7" s="119"/>
      <c r="DHP7" s="119"/>
      <c r="DHQ7" s="119"/>
      <c r="DHR7" s="119"/>
      <c r="DHS7" s="119"/>
      <c r="DHT7" s="119"/>
      <c r="DHU7" s="119"/>
      <c r="DHV7" s="119"/>
      <c r="DHW7" s="119"/>
      <c r="DHX7" s="119"/>
      <c r="DHY7" s="119"/>
      <c r="DHZ7" s="119"/>
      <c r="DIA7" s="119"/>
      <c r="DIB7" s="119"/>
      <c r="DIC7" s="119"/>
      <c r="DID7" s="119"/>
      <c r="DIE7" s="119"/>
      <c r="DIF7" s="119"/>
      <c r="DIG7" s="119"/>
      <c r="DIH7" s="119"/>
      <c r="DII7" s="119"/>
      <c r="DIJ7" s="119"/>
      <c r="DIK7" s="119"/>
      <c r="DIL7" s="119"/>
      <c r="DIM7" s="119"/>
      <c r="DIN7" s="119"/>
      <c r="DIO7" s="119"/>
      <c r="DIP7" s="119"/>
      <c r="DIQ7" s="119"/>
      <c r="DIR7" s="119"/>
      <c r="DIS7" s="119"/>
      <c r="DIT7" s="119"/>
      <c r="DIU7" s="119"/>
      <c r="DIV7" s="119"/>
      <c r="DIW7" s="119"/>
      <c r="DIX7" s="119"/>
      <c r="DIY7" s="119"/>
      <c r="DIZ7" s="119"/>
      <c r="DJA7" s="119"/>
      <c r="DJB7" s="119"/>
      <c r="DJC7" s="119"/>
      <c r="DJD7" s="119"/>
      <c r="DJE7" s="119"/>
      <c r="DJF7" s="119"/>
      <c r="DJG7" s="119"/>
      <c r="DJH7" s="119"/>
      <c r="DJI7" s="119"/>
      <c r="DJJ7" s="119"/>
      <c r="DJK7" s="119"/>
      <c r="DJL7" s="119"/>
      <c r="DJM7" s="119"/>
      <c r="DJN7" s="119"/>
      <c r="DJO7" s="119"/>
      <c r="DJP7" s="119"/>
      <c r="DJQ7" s="119"/>
      <c r="DJR7" s="119"/>
      <c r="DJS7" s="119"/>
      <c r="DJT7" s="119"/>
      <c r="DJU7" s="119"/>
      <c r="DJV7" s="119"/>
      <c r="DJW7" s="119"/>
      <c r="DJX7" s="119"/>
      <c r="DJY7" s="119"/>
      <c r="DJZ7" s="119"/>
      <c r="DKA7" s="119"/>
      <c r="DKB7" s="119"/>
      <c r="DKC7" s="119"/>
      <c r="DKD7" s="119"/>
      <c r="DKE7" s="119"/>
      <c r="DKF7" s="119"/>
      <c r="DKG7" s="119"/>
      <c r="DKH7" s="119"/>
      <c r="DKI7" s="119"/>
      <c r="DKJ7" s="119"/>
      <c r="DKK7" s="119"/>
      <c r="DKL7" s="119"/>
      <c r="DKM7" s="119"/>
      <c r="DKN7" s="119"/>
      <c r="DKO7" s="119"/>
      <c r="DKP7" s="119"/>
      <c r="DKQ7" s="119"/>
      <c r="DKR7" s="119"/>
      <c r="DKS7" s="119"/>
      <c r="DKT7" s="119"/>
      <c r="DKU7" s="119"/>
      <c r="DKV7" s="119"/>
      <c r="DKW7" s="119"/>
      <c r="DKX7" s="119"/>
      <c r="DKY7" s="119"/>
      <c r="DKZ7" s="119"/>
      <c r="DLA7" s="119"/>
      <c r="DLB7" s="119"/>
      <c r="DLC7" s="119"/>
      <c r="DLD7" s="119"/>
      <c r="DLE7" s="119"/>
      <c r="DLF7" s="119"/>
      <c r="DLG7" s="119"/>
      <c r="DLH7" s="119"/>
      <c r="DLI7" s="119"/>
      <c r="DLJ7" s="119"/>
      <c r="DLK7" s="119"/>
      <c r="DLL7" s="119"/>
      <c r="DLM7" s="119"/>
      <c r="DLN7" s="119"/>
      <c r="DLO7" s="119"/>
      <c r="DLP7" s="119"/>
      <c r="DLQ7" s="119"/>
      <c r="DLR7" s="119"/>
      <c r="DLS7" s="119"/>
      <c r="DLT7" s="119"/>
      <c r="DLU7" s="119"/>
      <c r="DLV7" s="119"/>
      <c r="DLW7" s="119"/>
      <c r="DLX7" s="119"/>
      <c r="DLY7" s="119"/>
      <c r="DLZ7" s="119"/>
      <c r="DMA7" s="119"/>
      <c r="DMB7" s="119"/>
      <c r="DMC7" s="119"/>
      <c r="DMD7" s="119"/>
      <c r="DME7" s="119"/>
      <c r="DMF7" s="119"/>
      <c r="DMG7" s="119"/>
      <c r="DMH7" s="119"/>
      <c r="DMI7" s="119"/>
      <c r="DMJ7" s="119"/>
      <c r="DMK7" s="119"/>
      <c r="DML7" s="119"/>
      <c r="DMM7" s="119"/>
      <c r="DMN7" s="119"/>
      <c r="DMO7" s="119"/>
      <c r="DMP7" s="119"/>
      <c r="DMQ7" s="119"/>
      <c r="DMR7" s="119"/>
      <c r="DMS7" s="119"/>
      <c r="DMT7" s="119"/>
      <c r="DMU7" s="119"/>
      <c r="DMV7" s="119"/>
      <c r="DMW7" s="119"/>
      <c r="DMX7" s="119"/>
      <c r="DMY7" s="119"/>
      <c r="DMZ7" s="119"/>
      <c r="DNA7" s="119"/>
      <c r="DNB7" s="119"/>
      <c r="DNC7" s="119"/>
      <c r="DND7" s="119"/>
      <c r="DNE7" s="119"/>
      <c r="DNF7" s="119"/>
      <c r="DNG7" s="119"/>
      <c r="DNH7" s="119"/>
      <c r="DNI7" s="119"/>
      <c r="DNJ7" s="119"/>
      <c r="DNK7" s="119"/>
      <c r="DNL7" s="119"/>
      <c r="DNM7" s="119"/>
      <c r="DNN7" s="119"/>
      <c r="DNO7" s="119"/>
      <c r="DNP7" s="119"/>
      <c r="DNQ7" s="119"/>
      <c r="DNR7" s="119"/>
      <c r="DNS7" s="119"/>
      <c r="DNT7" s="119"/>
      <c r="DNU7" s="119"/>
      <c r="DNV7" s="119"/>
      <c r="DNW7" s="119"/>
      <c r="DNX7" s="119"/>
      <c r="DNY7" s="119"/>
      <c r="DNZ7" s="119"/>
      <c r="DOA7" s="119"/>
      <c r="DOB7" s="119"/>
      <c r="DOC7" s="119"/>
      <c r="DOD7" s="119"/>
      <c r="DOE7" s="119"/>
      <c r="DOF7" s="119"/>
      <c r="DOG7" s="119"/>
      <c r="DOH7" s="119"/>
      <c r="DOI7" s="119"/>
      <c r="DOJ7" s="119"/>
      <c r="DOK7" s="119"/>
      <c r="DOL7" s="119"/>
      <c r="DOM7" s="119"/>
      <c r="DON7" s="119"/>
      <c r="DOO7" s="119"/>
      <c r="DOP7" s="119"/>
      <c r="DOQ7" s="119"/>
      <c r="DOR7" s="119"/>
      <c r="DOS7" s="119"/>
      <c r="DOT7" s="119"/>
      <c r="DOU7" s="119"/>
      <c r="DOV7" s="119"/>
      <c r="DOW7" s="119"/>
      <c r="DOX7" s="119"/>
      <c r="DOY7" s="119"/>
      <c r="DOZ7" s="119"/>
      <c r="DPA7" s="119"/>
      <c r="DPB7" s="119"/>
      <c r="DPC7" s="119"/>
      <c r="DPD7" s="119"/>
      <c r="DPE7" s="119"/>
      <c r="DPF7" s="119"/>
      <c r="DPG7" s="119"/>
      <c r="DPH7" s="119"/>
      <c r="DPI7" s="119"/>
      <c r="DPJ7" s="119"/>
      <c r="DPK7" s="119"/>
      <c r="DPL7" s="119"/>
      <c r="DPM7" s="119"/>
      <c r="DPN7" s="119"/>
      <c r="DPO7" s="119"/>
      <c r="DPP7" s="119"/>
      <c r="DPQ7" s="119"/>
      <c r="DPR7" s="119"/>
      <c r="DPS7" s="119"/>
      <c r="DPT7" s="119"/>
      <c r="DPU7" s="119"/>
      <c r="DPV7" s="119"/>
      <c r="DPW7" s="119"/>
      <c r="DPX7" s="119"/>
      <c r="DPY7" s="119"/>
      <c r="DPZ7" s="119"/>
      <c r="DQA7" s="119"/>
      <c r="DQB7" s="119"/>
      <c r="DQC7" s="119"/>
      <c r="DQD7" s="119"/>
      <c r="DQE7" s="119"/>
      <c r="DQF7" s="119"/>
      <c r="DQG7" s="119"/>
      <c r="DQH7" s="119"/>
      <c r="DQI7" s="119"/>
      <c r="DQJ7" s="119"/>
      <c r="DQK7" s="119"/>
      <c r="DQL7" s="119"/>
      <c r="DQM7" s="119"/>
      <c r="DQN7" s="119"/>
      <c r="DQO7" s="119"/>
      <c r="DQP7" s="119"/>
      <c r="DQQ7" s="119"/>
      <c r="DQR7" s="119"/>
      <c r="DQS7" s="119"/>
      <c r="DQT7" s="119"/>
      <c r="DQU7" s="119"/>
      <c r="DQV7" s="119"/>
      <c r="DQW7" s="119"/>
      <c r="DQX7" s="119"/>
      <c r="DQY7" s="119"/>
      <c r="DQZ7" s="119"/>
      <c r="DRA7" s="119"/>
      <c r="DRB7" s="119"/>
      <c r="DRC7" s="119"/>
      <c r="DRD7" s="119"/>
      <c r="DRE7" s="119"/>
      <c r="DRF7" s="119"/>
      <c r="DRG7" s="119"/>
      <c r="DRH7" s="119"/>
      <c r="DRI7" s="119"/>
      <c r="DRJ7" s="119"/>
      <c r="DRK7" s="119"/>
      <c r="DRL7" s="119"/>
      <c r="DRM7" s="119"/>
      <c r="DRN7" s="119"/>
      <c r="DRO7" s="119"/>
      <c r="DRP7" s="119"/>
      <c r="DRQ7" s="119"/>
      <c r="DRR7" s="119"/>
      <c r="DRS7" s="119"/>
      <c r="DRT7" s="119"/>
      <c r="DRU7" s="119"/>
      <c r="DRV7" s="119"/>
      <c r="DRW7" s="119"/>
      <c r="DRX7" s="119"/>
      <c r="DRY7" s="119"/>
      <c r="DRZ7" s="119"/>
      <c r="DSA7" s="119"/>
      <c r="DSB7" s="119"/>
      <c r="DSC7" s="119"/>
      <c r="DSD7" s="119"/>
      <c r="DSE7" s="119"/>
      <c r="DSF7" s="119"/>
      <c r="DSG7" s="119"/>
      <c r="DSH7" s="119"/>
      <c r="DSI7" s="119"/>
      <c r="DSJ7" s="119"/>
      <c r="DSK7" s="119"/>
      <c r="DSL7" s="119"/>
      <c r="DSM7" s="119"/>
      <c r="DSN7" s="119"/>
      <c r="DSO7" s="119"/>
      <c r="DSP7" s="119"/>
      <c r="DSQ7" s="119"/>
      <c r="DSR7" s="119"/>
      <c r="DSS7" s="119"/>
      <c r="DST7" s="119"/>
      <c r="DSU7" s="119"/>
      <c r="DSV7" s="119"/>
      <c r="DSW7" s="119"/>
      <c r="DSX7" s="119"/>
      <c r="DSY7" s="119"/>
      <c r="DSZ7" s="119"/>
      <c r="DTA7" s="119"/>
      <c r="DTB7" s="119"/>
      <c r="DTC7" s="119"/>
      <c r="DTD7" s="119"/>
      <c r="DTE7" s="119"/>
      <c r="DTF7" s="119"/>
      <c r="DTG7" s="119"/>
      <c r="DTH7" s="119"/>
      <c r="DTI7" s="119"/>
      <c r="DTJ7" s="119"/>
      <c r="DTK7" s="119"/>
      <c r="DTL7" s="119"/>
      <c r="DTM7" s="119"/>
      <c r="DTN7" s="119"/>
      <c r="DTO7" s="119"/>
      <c r="DTP7" s="119"/>
      <c r="DTQ7" s="119"/>
      <c r="DTR7" s="119"/>
      <c r="DTS7" s="119"/>
      <c r="DTT7" s="119"/>
      <c r="DTU7" s="119"/>
      <c r="DTV7" s="119"/>
      <c r="DTW7" s="119"/>
      <c r="DTX7" s="119"/>
      <c r="DTY7" s="119"/>
      <c r="DTZ7" s="119"/>
      <c r="DUA7" s="119"/>
      <c r="DUB7" s="119"/>
      <c r="DUC7" s="119"/>
      <c r="DUD7" s="119"/>
      <c r="DUE7" s="119"/>
      <c r="DUF7" s="119"/>
      <c r="DUG7" s="119"/>
      <c r="DUH7" s="119"/>
      <c r="DUI7" s="119"/>
      <c r="DUJ7" s="119"/>
      <c r="DUK7" s="119"/>
      <c r="DUL7" s="119"/>
      <c r="DUM7" s="119"/>
      <c r="DUN7" s="119"/>
      <c r="DUO7" s="119"/>
      <c r="DUP7" s="119"/>
      <c r="DUQ7" s="119"/>
      <c r="DUR7" s="119"/>
      <c r="DUS7" s="119"/>
      <c r="DUT7" s="119"/>
      <c r="DUU7" s="119"/>
      <c r="DUV7" s="119"/>
      <c r="DUW7" s="119"/>
      <c r="DUX7" s="119"/>
      <c r="DUY7" s="119"/>
      <c r="DUZ7" s="119"/>
      <c r="DVA7" s="119"/>
      <c r="DVB7" s="119"/>
      <c r="DVC7" s="119"/>
      <c r="DVD7" s="119"/>
      <c r="DVE7" s="119"/>
      <c r="DVF7" s="119"/>
      <c r="DVG7" s="119"/>
      <c r="DVH7" s="119"/>
      <c r="DVI7" s="119"/>
      <c r="DVJ7" s="119"/>
      <c r="DVK7" s="119"/>
      <c r="DVL7" s="119"/>
      <c r="DVM7" s="119"/>
      <c r="DVN7" s="119"/>
      <c r="DVO7" s="119"/>
      <c r="DVP7" s="119"/>
      <c r="DVQ7" s="119"/>
      <c r="DVR7" s="119"/>
      <c r="DVS7" s="119"/>
      <c r="DVT7" s="119"/>
      <c r="DVU7" s="119"/>
      <c r="DVV7" s="119"/>
      <c r="DVW7" s="119"/>
      <c r="DVX7" s="119"/>
      <c r="DVY7" s="119"/>
      <c r="DVZ7" s="119"/>
      <c r="DWA7" s="119"/>
      <c r="DWB7" s="119"/>
      <c r="DWC7" s="119"/>
      <c r="DWD7" s="119"/>
      <c r="DWE7" s="119"/>
      <c r="DWF7" s="119"/>
      <c r="DWG7" s="119"/>
      <c r="DWH7" s="119"/>
      <c r="DWI7" s="119"/>
      <c r="DWJ7" s="119"/>
      <c r="DWK7" s="119"/>
      <c r="DWL7" s="119"/>
      <c r="DWM7" s="119"/>
      <c r="DWN7" s="119"/>
      <c r="DWO7" s="119"/>
      <c r="DWP7" s="119"/>
      <c r="DWQ7" s="119"/>
      <c r="DWR7" s="119"/>
      <c r="DWS7" s="119"/>
      <c r="DWT7" s="119"/>
      <c r="DWU7" s="119"/>
      <c r="DWV7" s="119"/>
      <c r="DWW7" s="119"/>
      <c r="DWX7" s="119"/>
      <c r="DWY7" s="119"/>
      <c r="DWZ7" s="119"/>
      <c r="DXA7" s="119"/>
      <c r="DXB7" s="119"/>
      <c r="DXC7" s="119"/>
      <c r="DXD7" s="119"/>
      <c r="DXE7" s="119"/>
      <c r="DXF7" s="119"/>
      <c r="DXG7" s="119"/>
      <c r="DXH7" s="119"/>
      <c r="DXI7" s="119"/>
      <c r="DXJ7" s="119"/>
      <c r="DXK7" s="119"/>
      <c r="DXL7" s="119"/>
      <c r="DXM7" s="119"/>
      <c r="DXN7" s="119"/>
      <c r="DXO7" s="119"/>
      <c r="DXP7" s="119"/>
      <c r="DXQ7" s="119"/>
      <c r="DXR7" s="119"/>
      <c r="DXS7" s="119"/>
      <c r="DXT7" s="119"/>
      <c r="DXU7" s="119"/>
      <c r="DXV7" s="119"/>
      <c r="DXW7" s="119"/>
      <c r="DXX7" s="119"/>
      <c r="DXY7" s="119"/>
      <c r="DXZ7" s="119"/>
      <c r="DYA7" s="119"/>
      <c r="DYB7" s="119"/>
      <c r="DYC7" s="119"/>
      <c r="DYD7" s="119"/>
      <c r="DYE7" s="119"/>
      <c r="DYF7" s="119"/>
      <c r="DYG7" s="119"/>
      <c r="DYH7" s="119"/>
      <c r="DYI7" s="119"/>
      <c r="DYJ7" s="119"/>
      <c r="DYK7" s="119"/>
      <c r="DYL7" s="119"/>
      <c r="DYM7" s="119"/>
      <c r="DYN7" s="119"/>
      <c r="DYO7" s="119"/>
      <c r="DYP7" s="119"/>
      <c r="DYQ7" s="119"/>
      <c r="DYR7" s="119"/>
      <c r="DYS7" s="119"/>
      <c r="DYT7" s="119"/>
      <c r="DYU7" s="119"/>
      <c r="DYV7" s="119"/>
      <c r="DYW7" s="119"/>
      <c r="DYX7" s="119"/>
      <c r="DYY7" s="119"/>
      <c r="DYZ7" s="119"/>
      <c r="DZA7" s="119"/>
      <c r="DZB7" s="119"/>
      <c r="DZC7" s="119"/>
      <c r="DZD7" s="119"/>
      <c r="DZE7" s="119"/>
      <c r="DZF7" s="119"/>
      <c r="DZG7" s="119"/>
      <c r="DZH7" s="119"/>
      <c r="DZI7" s="119"/>
      <c r="DZJ7" s="119"/>
      <c r="DZK7" s="119"/>
      <c r="DZL7" s="119"/>
      <c r="DZM7" s="119"/>
      <c r="DZN7" s="119"/>
      <c r="DZO7" s="119"/>
      <c r="DZP7" s="119"/>
      <c r="DZQ7" s="119"/>
      <c r="DZR7" s="119"/>
      <c r="DZS7" s="119"/>
      <c r="DZT7" s="119"/>
      <c r="DZU7" s="119"/>
      <c r="DZV7" s="119"/>
      <c r="DZW7" s="119"/>
      <c r="DZX7" s="119"/>
      <c r="DZY7" s="119"/>
      <c r="DZZ7" s="119"/>
      <c r="EAA7" s="119"/>
      <c r="EAB7" s="119"/>
      <c r="EAC7" s="119"/>
      <c r="EAD7" s="119"/>
      <c r="EAE7" s="119"/>
      <c r="EAF7" s="119"/>
      <c r="EAG7" s="119"/>
      <c r="EAH7" s="119"/>
      <c r="EAI7" s="119"/>
      <c r="EAJ7" s="119"/>
      <c r="EAK7" s="119"/>
      <c r="EAL7" s="119"/>
      <c r="EAM7" s="119"/>
      <c r="EAN7" s="119"/>
      <c r="EAO7" s="119"/>
      <c r="EAP7" s="119"/>
      <c r="EAQ7" s="119"/>
      <c r="EAR7" s="119"/>
      <c r="EAS7" s="119"/>
      <c r="EAT7" s="119"/>
      <c r="EAU7" s="119"/>
      <c r="EAV7" s="119"/>
      <c r="EAW7" s="119"/>
      <c r="EAX7" s="119"/>
      <c r="EAY7" s="119"/>
      <c r="EAZ7" s="119"/>
      <c r="EBA7" s="119"/>
      <c r="EBB7" s="119"/>
      <c r="EBC7" s="119"/>
      <c r="EBD7" s="119"/>
      <c r="EBE7" s="119"/>
      <c r="EBF7" s="119"/>
      <c r="EBG7" s="119"/>
      <c r="EBH7" s="119"/>
      <c r="EBI7" s="119"/>
      <c r="EBJ7" s="119"/>
      <c r="EBK7" s="119"/>
      <c r="EBL7" s="119"/>
      <c r="EBM7" s="119"/>
      <c r="EBN7" s="119"/>
      <c r="EBO7" s="119"/>
      <c r="EBP7" s="119"/>
      <c r="EBQ7" s="119"/>
      <c r="EBR7" s="119"/>
      <c r="EBS7" s="119"/>
      <c r="EBT7" s="119"/>
      <c r="EBU7" s="119"/>
      <c r="EBV7" s="119"/>
      <c r="EBW7" s="119"/>
      <c r="EBX7" s="119"/>
      <c r="EBY7" s="119"/>
      <c r="EBZ7" s="119"/>
      <c r="ECA7" s="119"/>
      <c r="ECB7" s="119"/>
      <c r="ECC7" s="119"/>
      <c r="ECD7" s="119"/>
      <c r="ECE7" s="119"/>
      <c r="ECF7" s="119"/>
      <c r="ECG7" s="119"/>
      <c r="ECH7" s="119"/>
      <c r="ECI7" s="119"/>
      <c r="ECJ7" s="119"/>
      <c r="ECK7" s="119"/>
      <c r="ECL7" s="119"/>
      <c r="ECM7" s="119"/>
      <c r="ECN7" s="119"/>
      <c r="ECO7" s="119"/>
      <c r="ECP7" s="119"/>
      <c r="ECQ7" s="119"/>
      <c r="ECR7" s="119"/>
      <c r="ECS7" s="119"/>
      <c r="ECT7" s="119"/>
      <c r="ECU7" s="119"/>
      <c r="ECV7" s="119"/>
      <c r="ECW7" s="119"/>
      <c r="ECX7" s="119"/>
      <c r="ECY7" s="119"/>
      <c r="ECZ7" s="119"/>
      <c r="EDA7" s="119"/>
      <c r="EDB7" s="119"/>
      <c r="EDC7" s="119"/>
      <c r="EDD7" s="119"/>
      <c r="EDE7" s="119"/>
      <c r="EDF7" s="119"/>
      <c r="EDG7" s="119"/>
      <c r="EDH7" s="119"/>
      <c r="EDI7" s="119"/>
      <c r="EDJ7" s="119"/>
      <c r="EDK7" s="119"/>
      <c r="EDL7" s="119"/>
      <c r="EDM7" s="119"/>
      <c r="EDN7" s="119"/>
      <c r="EDO7" s="119"/>
      <c r="EDP7" s="119"/>
      <c r="EDQ7" s="119"/>
      <c r="EDR7" s="119"/>
      <c r="EDS7" s="119"/>
      <c r="EDT7" s="119"/>
      <c r="EDU7" s="119"/>
      <c r="EDV7" s="119"/>
      <c r="EDW7" s="119"/>
      <c r="EDX7" s="119"/>
      <c r="EDY7" s="119"/>
      <c r="EDZ7" s="119"/>
      <c r="EEA7" s="119"/>
      <c r="EEB7" s="119"/>
      <c r="EEC7" s="119"/>
      <c r="EED7" s="119"/>
      <c r="EEE7" s="119"/>
      <c r="EEF7" s="119"/>
      <c r="EEG7" s="119"/>
      <c r="EEH7" s="119"/>
      <c r="EEI7" s="119"/>
      <c r="EEJ7" s="119"/>
      <c r="EEK7" s="119"/>
      <c r="EEL7" s="119"/>
      <c r="EEM7" s="119"/>
      <c r="EEN7" s="119"/>
      <c r="EEO7" s="119"/>
      <c r="EEP7" s="119"/>
      <c r="EEQ7" s="119"/>
      <c r="EER7" s="119"/>
      <c r="EES7" s="119"/>
      <c r="EET7" s="119"/>
      <c r="EEU7" s="119"/>
      <c r="EEV7" s="119"/>
      <c r="EEW7" s="119"/>
      <c r="EEX7" s="119"/>
      <c r="EEY7" s="119"/>
      <c r="EEZ7" s="119"/>
      <c r="EFA7" s="119"/>
      <c r="EFB7" s="119"/>
      <c r="EFC7" s="119"/>
      <c r="EFD7" s="119"/>
      <c r="EFE7" s="119"/>
      <c r="EFF7" s="119"/>
      <c r="EFG7" s="119"/>
      <c r="EFH7" s="119"/>
      <c r="EFI7" s="119"/>
      <c r="EFJ7" s="119"/>
      <c r="EFK7" s="119"/>
      <c r="EFL7" s="119"/>
      <c r="EFM7" s="119"/>
      <c r="EFN7" s="119"/>
      <c r="EFO7" s="119"/>
      <c r="EFP7" s="119"/>
      <c r="EFQ7" s="119"/>
      <c r="EFR7" s="119"/>
      <c r="EFS7" s="119"/>
      <c r="EFT7" s="119"/>
      <c r="EFU7" s="119"/>
      <c r="EFV7" s="119"/>
      <c r="EFW7" s="119"/>
      <c r="EFX7" s="119"/>
      <c r="EFY7" s="119"/>
      <c r="EFZ7" s="119"/>
      <c r="EGA7" s="119"/>
      <c r="EGB7" s="119"/>
      <c r="EGC7" s="119"/>
      <c r="EGD7" s="119"/>
      <c r="EGE7" s="119"/>
      <c r="EGF7" s="119"/>
      <c r="EGG7" s="119"/>
      <c r="EGH7" s="119"/>
      <c r="EGI7" s="119"/>
      <c r="EGJ7" s="119"/>
      <c r="EGK7" s="119"/>
      <c r="EGL7" s="119"/>
      <c r="EGM7" s="119"/>
      <c r="EGN7" s="119"/>
      <c r="EGO7" s="119"/>
      <c r="EGP7" s="119"/>
      <c r="EGQ7" s="119"/>
      <c r="EGR7" s="119"/>
      <c r="EGS7" s="119"/>
      <c r="EGT7" s="119"/>
      <c r="EGU7" s="119"/>
      <c r="EGV7" s="119"/>
      <c r="EGW7" s="119"/>
      <c r="EGX7" s="119"/>
      <c r="EGY7" s="119"/>
      <c r="EGZ7" s="119"/>
      <c r="EHA7" s="119"/>
      <c r="EHB7" s="119"/>
      <c r="EHC7" s="119"/>
      <c r="EHD7" s="119"/>
      <c r="EHE7" s="119"/>
      <c r="EHF7" s="119"/>
      <c r="EHG7" s="119"/>
      <c r="EHH7" s="119"/>
      <c r="EHI7" s="119"/>
      <c r="EHJ7" s="119"/>
      <c r="EHK7" s="119"/>
      <c r="EHL7" s="119"/>
      <c r="EHM7" s="119"/>
      <c r="EHN7" s="119"/>
      <c r="EHO7" s="119"/>
      <c r="EHP7" s="119"/>
      <c r="EHQ7" s="119"/>
      <c r="EHR7" s="119"/>
      <c r="EHS7" s="119"/>
      <c r="EHT7" s="119"/>
      <c r="EHU7" s="119"/>
      <c r="EHV7" s="119"/>
      <c r="EHW7" s="119"/>
      <c r="EHX7" s="119"/>
      <c r="EHY7" s="119"/>
      <c r="EHZ7" s="119"/>
      <c r="EIA7" s="119"/>
      <c r="EIB7" s="119"/>
      <c r="EIC7" s="119"/>
      <c r="EID7" s="119"/>
      <c r="EIE7" s="119"/>
      <c r="EIF7" s="119"/>
      <c r="EIG7" s="119"/>
      <c r="EIH7" s="119"/>
      <c r="EII7" s="119"/>
      <c r="EIJ7" s="119"/>
      <c r="EIK7" s="119"/>
      <c r="EIL7" s="119"/>
      <c r="EIM7" s="119"/>
      <c r="EIN7" s="119"/>
      <c r="EIO7" s="119"/>
      <c r="EIP7" s="119"/>
      <c r="EIQ7" s="119"/>
      <c r="EIR7" s="119"/>
      <c r="EIS7" s="119"/>
      <c r="EIT7" s="119"/>
      <c r="EIU7" s="119"/>
      <c r="EIV7" s="119"/>
      <c r="EIW7" s="119"/>
      <c r="EIX7" s="119"/>
      <c r="EIY7" s="119"/>
      <c r="EIZ7" s="119"/>
      <c r="EJA7" s="119"/>
      <c r="EJB7" s="119"/>
      <c r="EJC7" s="119"/>
      <c r="EJD7" s="119"/>
      <c r="EJE7" s="119"/>
      <c r="EJF7" s="119"/>
      <c r="EJG7" s="119"/>
      <c r="EJH7" s="119"/>
      <c r="EJI7" s="119"/>
      <c r="EJJ7" s="119"/>
      <c r="EJK7" s="119"/>
      <c r="EJL7" s="119"/>
      <c r="EJM7" s="119"/>
      <c r="EJN7" s="119"/>
      <c r="EJO7" s="119"/>
      <c r="EJP7" s="119"/>
      <c r="EJQ7" s="119"/>
      <c r="EJR7" s="119"/>
      <c r="EJS7" s="119"/>
      <c r="EJT7" s="119"/>
      <c r="EJU7" s="119"/>
      <c r="EJV7" s="119"/>
      <c r="EJW7" s="119"/>
      <c r="EJX7" s="119"/>
      <c r="EJY7" s="119"/>
      <c r="EJZ7" s="119"/>
      <c r="EKA7" s="119"/>
      <c r="EKB7" s="119"/>
      <c r="EKC7" s="119"/>
      <c r="EKD7" s="119"/>
      <c r="EKE7" s="119"/>
      <c r="EKF7" s="119"/>
      <c r="EKG7" s="119"/>
      <c r="EKH7" s="119"/>
      <c r="EKI7" s="119"/>
      <c r="EKJ7" s="119"/>
      <c r="EKK7" s="119"/>
      <c r="EKL7" s="119"/>
      <c r="EKM7" s="119"/>
      <c r="EKN7" s="119"/>
      <c r="EKO7" s="119"/>
      <c r="EKP7" s="119"/>
      <c r="EKQ7" s="119"/>
      <c r="EKR7" s="119"/>
      <c r="EKS7" s="119"/>
      <c r="EKT7" s="119"/>
      <c r="EKU7" s="119"/>
      <c r="EKV7" s="119"/>
      <c r="EKW7" s="119"/>
      <c r="EKX7" s="119"/>
      <c r="EKY7" s="119"/>
      <c r="EKZ7" s="119"/>
      <c r="ELA7" s="119"/>
      <c r="ELB7" s="119"/>
      <c r="ELC7" s="119"/>
      <c r="ELD7" s="119"/>
      <c r="ELE7" s="119"/>
      <c r="ELF7" s="119"/>
      <c r="ELG7" s="119"/>
      <c r="ELH7" s="119"/>
      <c r="ELI7" s="119"/>
      <c r="ELJ7" s="119"/>
      <c r="ELK7" s="119"/>
      <c r="ELL7" s="119"/>
      <c r="ELM7" s="119"/>
      <c r="ELN7" s="119"/>
      <c r="ELO7" s="119"/>
      <c r="ELP7" s="119"/>
      <c r="ELQ7" s="119"/>
      <c r="ELR7" s="119"/>
      <c r="ELS7" s="119"/>
      <c r="ELT7" s="119"/>
      <c r="ELU7" s="119"/>
      <c r="ELV7" s="119"/>
      <c r="ELW7" s="119"/>
      <c r="ELX7" s="119"/>
      <c r="ELY7" s="119"/>
      <c r="ELZ7" s="119"/>
      <c r="EMA7" s="119"/>
      <c r="EMB7" s="119"/>
      <c r="EMC7" s="119"/>
      <c r="EMD7" s="119"/>
      <c r="EME7" s="119"/>
      <c r="EMF7" s="119"/>
      <c r="EMG7" s="119"/>
      <c r="EMH7" s="119"/>
      <c r="EMI7" s="119"/>
      <c r="EMJ7" s="119"/>
      <c r="EMK7" s="119"/>
      <c r="EML7" s="119"/>
      <c r="EMM7" s="119"/>
      <c r="EMN7" s="119"/>
      <c r="EMO7" s="119"/>
      <c r="EMP7" s="119"/>
      <c r="EMQ7" s="119"/>
      <c r="EMR7" s="119"/>
      <c r="EMS7" s="119"/>
      <c r="EMT7" s="119"/>
      <c r="EMU7" s="119"/>
      <c r="EMV7" s="119"/>
      <c r="EMW7" s="119"/>
      <c r="EMX7" s="119"/>
      <c r="EMY7" s="119"/>
      <c r="EMZ7" s="119"/>
      <c r="ENA7" s="119"/>
      <c r="ENB7" s="119"/>
      <c r="ENC7" s="119"/>
      <c r="END7" s="119"/>
      <c r="ENE7" s="119"/>
      <c r="ENF7" s="119"/>
      <c r="ENG7" s="119"/>
      <c r="ENH7" s="119"/>
      <c r="ENI7" s="119"/>
      <c r="ENJ7" s="119"/>
      <c r="ENK7" s="119"/>
      <c r="ENL7" s="119"/>
      <c r="ENM7" s="119"/>
      <c r="ENN7" s="119"/>
      <c r="ENO7" s="119"/>
      <c r="ENP7" s="119"/>
      <c r="ENQ7" s="119"/>
      <c r="ENR7" s="119"/>
      <c r="ENS7" s="119"/>
      <c r="ENT7" s="119"/>
      <c r="ENU7" s="119"/>
      <c r="ENV7" s="119"/>
      <c r="ENW7" s="119"/>
      <c r="ENX7" s="119"/>
      <c r="ENY7" s="119"/>
      <c r="ENZ7" s="119"/>
      <c r="EOA7" s="119"/>
      <c r="EOB7" s="119"/>
      <c r="EOC7" s="119"/>
      <c r="EOD7" s="119"/>
      <c r="EOE7" s="119"/>
      <c r="EOF7" s="119"/>
      <c r="EOG7" s="119"/>
      <c r="EOH7" s="119"/>
      <c r="EOI7" s="119"/>
      <c r="EOJ7" s="119"/>
      <c r="EOK7" s="119"/>
      <c r="EOL7" s="119"/>
      <c r="EOM7" s="119"/>
      <c r="EON7" s="119"/>
      <c r="EOO7" s="119"/>
      <c r="EOP7" s="119"/>
      <c r="EOQ7" s="119"/>
      <c r="EOR7" s="119"/>
      <c r="EOS7" s="119"/>
      <c r="EOT7" s="119"/>
      <c r="EOU7" s="119"/>
      <c r="EOV7" s="119"/>
      <c r="EOW7" s="119"/>
      <c r="EOX7" s="119"/>
      <c r="EOY7" s="119"/>
      <c r="EOZ7" s="119"/>
      <c r="EPA7" s="119"/>
      <c r="EPB7" s="119"/>
      <c r="EPC7" s="119"/>
      <c r="EPD7" s="119"/>
      <c r="EPE7" s="119"/>
      <c r="EPF7" s="119"/>
      <c r="EPG7" s="119"/>
      <c r="EPH7" s="119"/>
      <c r="EPI7" s="119"/>
      <c r="EPJ7" s="119"/>
      <c r="EPK7" s="119"/>
      <c r="EPL7" s="119"/>
      <c r="EPM7" s="119"/>
      <c r="EPN7" s="119"/>
      <c r="EPO7" s="119"/>
      <c r="EPP7" s="119"/>
      <c r="EPQ7" s="119"/>
      <c r="EPR7" s="119"/>
      <c r="EPS7" s="119"/>
      <c r="EPT7" s="119"/>
      <c r="EPU7" s="119"/>
      <c r="EPV7" s="119"/>
      <c r="EPW7" s="119"/>
      <c r="EPX7" s="119"/>
      <c r="EPY7" s="119"/>
      <c r="EPZ7" s="119"/>
      <c r="EQA7" s="119"/>
      <c r="EQB7" s="119"/>
      <c r="EQC7" s="119"/>
      <c r="EQD7" s="119"/>
      <c r="EQE7" s="119"/>
      <c r="EQF7" s="119"/>
      <c r="EQG7" s="119"/>
      <c r="EQH7" s="119"/>
      <c r="EQI7" s="119"/>
      <c r="EQJ7" s="119"/>
      <c r="EQK7" s="119"/>
      <c r="EQL7" s="119"/>
      <c r="EQM7" s="119"/>
      <c r="EQN7" s="119"/>
      <c r="EQO7" s="119"/>
      <c r="EQP7" s="119"/>
      <c r="EQQ7" s="119"/>
      <c r="EQR7" s="119"/>
      <c r="EQS7" s="119"/>
      <c r="EQT7" s="119"/>
      <c r="EQU7" s="119"/>
      <c r="EQV7" s="119"/>
      <c r="EQW7" s="119"/>
      <c r="EQX7" s="119"/>
      <c r="EQY7" s="119"/>
      <c r="EQZ7" s="119"/>
      <c r="ERA7" s="119"/>
      <c r="ERB7" s="119"/>
      <c r="ERC7" s="119"/>
      <c r="ERD7" s="119"/>
      <c r="ERE7" s="119"/>
      <c r="ERF7" s="119"/>
      <c r="ERG7" s="119"/>
      <c r="ERH7" s="119"/>
      <c r="ERI7" s="119"/>
      <c r="ERJ7" s="119"/>
      <c r="ERK7" s="119"/>
      <c r="ERL7" s="119"/>
      <c r="ERM7" s="119"/>
      <c r="ERN7" s="119"/>
      <c r="ERO7" s="119"/>
      <c r="ERP7" s="119"/>
      <c r="ERQ7" s="119"/>
      <c r="ERR7" s="119"/>
      <c r="ERS7" s="119"/>
      <c r="ERT7" s="119"/>
      <c r="ERU7" s="119"/>
      <c r="ERV7" s="119"/>
      <c r="ERW7" s="119"/>
      <c r="ERX7" s="119"/>
      <c r="ERY7" s="119"/>
      <c r="ERZ7" s="119"/>
      <c r="ESA7" s="119"/>
      <c r="ESB7" s="119"/>
      <c r="ESC7" s="119"/>
      <c r="ESD7" s="119"/>
      <c r="ESE7" s="119"/>
      <c r="ESF7" s="119"/>
      <c r="ESG7" s="119"/>
      <c r="ESH7" s="119"/>
      <c r="ESI7" s="119"/>
      <c r="ESJ7" s="119"/>
      <c r="ESK7" s="119"/>
      <c r="ESL7" s="119"/>
      <c r="ESM7" s="119"/>
      <c r="ESN7" s="119"/>
      <c r="ESO7" s="119"/>
      <c r="ESP7" s="119"/>
      <c r="ESQ7" s="119"/>
      <c r="ESR7" s="119"/>
      <c r="ESS7" s="119"/>
      <c r="EST7" s="119"/>
      <c r="ESU7" s="119"/>
      <c r="ESV7" s="119"/>
      <c r="ESW7" s="119"/>
      <c r="ESX7" s="119"/>
      <c r="ESY7" s="119"/>
      <c r="ESZ7" s="119"/>
      <c r="ETA7" s="119"/>
      <c r="ETB7" s="119"/>
      <c r="ETC7" s="119"/>
      <c r="ETD7" s="119"/>
      <c r="ETE7" s="119"/>
      <c r="ETF7" s="119"/>
      <c r="ETG7" s="119"/>
      <c r="ETH7" s="119"/>
      <c r="ETI7" s="119"/>
      <c r="ETJ7" s="119"/>
      <c r="ETK7" s="119"/>
      <c r="ETL7" s="119"/>
      <c r="ETM7" s="119"/>
      <c r="ETN7" s="119"/>
      <c r="ETO7" s="119"/>
      <c r="ETP7" s="119"/>
      <c r="ETQ7" s="119"/>
      <c r="ETR7" s="119"/>
      <c r="ETS7" s="119"/>
      <c r="ETT7" s="119"/>
      <c r="ETU7" s="119"/>
      <c r="ETV7" s="119"/>
      <c r="ETW7" s="119"/>
      <c r="ETX7" s="119"/>
      <c r="ETY7" s="119"/>
      <c r="ETZ7" s="119"/>
      <c r="EUA7" s="119"/>
      <c r="EUB7" s="119"/>
      <c r="EUC7" s="119"/>
      <c r="EUD7" s="119"/>
      <c r="EUE7" s="119"/>
      <c r="EUF7" s="119"/>
      <c r="EUG7" s="119"/>
      <c r="EUH7" s="119"/>
      <c r="EUI7" s="119"/>
      <c r="EUJ7" s="119"/>
      <c r="EUK7" s="119"/>
      <c r="EUL7" s="119"/>
      <c r="EUM7" s="119"/>
      <c r="EUN7" s="119"/>
      <c r="EUO7" s="119"/>
      <c r="EUP7" s="119"/>
      <c r="EUQ7" s="119"/>
      <c r="EUR7" s="119"/>
      <c r="EUS7" s="119"/>
      <c r="EUT7" s="119"/>
      <c r="EUU7" s="119"/>
      <c r="EUV7" s="119"/>
      <c r="EUW7" s="119"/>
      <c r="EUX7" s="119"/>
      <c r="EUY7" s="119"/>
      <c r="EUZ7" s="119"/>
      <c r="EVA7" s="119"/>
      <c r="EVB7" s="119"/>
      <c r="EVC7" s="119"/>
      <c r="EVD7" s="119"/>
      <c r="EVE7" s="119"/>
      <c r="EVF7" s="119"/>
      <c r="EVG7" s="119"/>
      <c r="EVH7" s="119"/>
      <c r="EVI7" s="119"/>
      <c r="EVJ7" s="119"/>
      <c r="EVK7" s="119"/>
      <c r="EVL7" s="119"/>
      <c r="EVM7" s="119"/>
      <c r="EVN7" s="119"/>
      <c r="EVO7" s="119"/>
      <c r="EVP7" s="119"/>
      <c r="EVQ7" s="119"/>
      <c r="EVR7" s="119"/>
      <c r="EVS7" s="119"/>
      <c r="EVT7" s="119"/>
      <c r="EVU7" s="119"/>
      <c r="EVV7" s="119"/>
      <c r="EVW7" s="119"/>
      <c r="EVX7" s="119"/>
      <c r="EVY7" s="119"/>
      <c r="EVZ7" s="119"/>
      <c r="EWA7" s="119"/>
      <c r="EWB7" s="119"/>
      <c r="EWC7" s="119"/>
      <c r="EWD7" s="119"/>
      <c r="EWE7" s="119"/>
      <c r="EWF7" s="119"/>
      <c r="EWG7" s="119"/>
      <c r="EWH7" s="119"/>
      <c r="EWI7" s="119"/>
      <c r="EWJ7" s="119"/>
      <c r="EWK7" s="119"/>
      <c r="EWL7" s="119"/>
      <c r="EWM7" s="119"/>
      <c r="EWN7" s="119"/>
      <c r="EWO7" s="119"/>
      <c r="EWP7" s="119"/>
      <c r="EWQ7" s="119"/>
      <c r="EWR7" s="119"/>
      <c r="EWS7" s="119"/>
      <c r="EWT7" s="119"/>
      <c r="EWU7" s="119"/>
      <c r="EWV7" s="119"/>
      <c r="EWW7" s="119"/>
      <c r="EWX7" s="119"/>
      <c r="EWY7" s="119"/>
      <c r="EWZ7" s="119"/>
      <c r="EXA7" s="119"/>
      <c r="EXB7" s="119"/>
      <c r="EXC7" s="119"/>
      <c r="EXD7" s="119"/>
      <c r="EXE7" s="119"/>
      <c r="EXF7" s="119"/>
      <c r="EXG7" s="119"/>
      <c r="EXH7" s="119"/>
      <c r="EXI7" s="119"/>
      <c r="EXJ7" s="119"/>
      <c r="EXK7" s="119"/>
      <c r="EXL7" s="119"/>
      <c r="EXM7" s="119"/>
      <c r="EXN7" s="119"/>
      <c r="EXO7" s="119"/>
      <c r="EXP7" s="119"/>
      <c r="EXQ7" s="119"/>
      <c r="EXR7" s="119"/>
      <c r="EXS7" s="119"/>
      <c r="EXT7" s="119"/>
      <c r="EXU7" s="119"/>
      <c r="EXV7" s="119"/>
      <c r="EXW7" s="119"/>
      <c r="EXX7" s="119"/>
      <c r="EXY7" s="119"/>
      <c r="EXZ7" s="119"/>
      <c r="EYA7" s="119"/>
      <c r="EYB7" s="119"/>
      <c r="EYC7" s="119"/>
      <c r="EYD7" s="119"/>
      <c r="EYE7" s="119"/>
      <c r="EYF7" s="119"/>
      <c r="EYG7" s="119"/>
      <c r="EYH7" s="119"/>
      <c r="EYI7" s="119"/>
      <c r="EYJ7" s="119"/>
      <c r="EYK7" s="119"/>
      <c r="EYL7" s="119"/>
      <c r="EYM7" s="119"/>
      <c r="EYN7" s="119"/>
      <c r="EYO7" s="119"/>
      <c r="EYP7" s="119"/>
      <c r="EYQ7" s="119"/>
      <c r="EYR7" s="119"/>
      <c r="EYS7" s="119"/>
      <c r="EYT7" s="119"/>
      <c r="EYU7" s="119"/>
      <c r="EYV7" s="119"/>
      <c r="EYW7" s="119"/>
      <c r="EYX7" s="119"/>
      <c r="EYY7" s="119"/>
      <c r="EYZ7" s="119"/>
      <c r="EZA7" s="119"/>
      <c r="EZB7" s="119"/>
      <c r="EZC7" s="119"/>
      <c r="EZD7" s="119"/>
      <c r="EZE7" s="119"/>
      <c r="EZF7" s="119"/>
      <c r="EZG7" s="119"/>
      <c r="EZH7" s="119"/>
      <c r="EZI7" s="119"/>
      <c r="EZJ7" s="119"/>
      <c r="EZK7" s="119"/>
      <c r="EZL7" s="119"/>
      <c r="EZM7" s="119"/>
      <c r="EZN7" s="119"/>
      <c r="EZO7" s="119"/>
      <c r="EZP7" s="119"/>
      <c r="EZQ7" s="119"/>
      <c r="EZR7" s="119"/>
      <c r="EZS7" s="119"/>
      <c r="EZT7" s="119"/>
      <c r="EZU7" s="119"/>
      <c r="EZV7" s="119"/>
      <c r="EZW7" s="119"/>
      <c r="EZX7" s="119"/>
      <c r="EZY7" s="119"/>
      <c r="EZZ7" s="119"/>
      <c r="FAA7" s="119"/>
      <c r="FAB7" s="119"/>
      <c r="FAC7" s="119"/>
      <c r="FAD7" s="119"/>
      <c r="FAE7" s="119"/>
      <c r="FAF7" s="119"/>
      <c r="FAG7" s="119"/>
      <c r="FAH7" s="119"/>
      <c r="FAI7" s="119"/>
      <c r="FAJ7" s="119"/>
      <c r="FAK7" s="119"/>
      <c r="FAL7" s="119"/>
      <c r="FAM7" s="119"/>
      <c r="FAN7" s="119"/>
      <c r="FAO7" s="119"/>
      <c r="FAP7" s="119"/>
      <c r="FAQ7" s="119"/>
      <c r="FAR7" s="119"/>
      <c r="FAS7" s="119"/>
      <c r="FAT7" s="119"/>
      <c r="FAU7" s="119"/>
      <c r="FAV7" s="119"/>
      <c r="FAW7" s="119"/>
      <c r="FAX7" s="119"/>
      <c r="FAY7" s="119"/>
      <c r="FAZ7" s="119"/>
      <c r="FBA7" s="119"/>
      <c r="FBB7" s="119"/>
      <c r="FBC7" s="119"/>
      <c r="FBD7" s="119"/>
      <c r="FBE7" s="119"/>
      <c r="FBF7" s="119"/>
      <c r="FBG7" s="119"/>
      <c r="FBH7" s="119"/>
      <c r="FBI7" s="119"/>
      <c r="FBJ7" s="119"/>
      <c r="FBK7" s="119"/>
      <c r="FBL7" s="119"/>
      <c r="FBM7" s="119"/>
      <c r="FBN7" s="119"/>
      <c r="FBO7" s="119"/>
      <c r="FBP7" s="119"/>
      <c r="FBQ7" s="119"/>
      <c r="FBR7" s="119"/>
      <c r="FBS7" s="119"/>
      <c r="FBT7" s="119"/>
      <c r="FBU7" s="119"/>
      <c r="FBV7" s="119"/>
      <c r="FBW7" s="119"/>
      <c r="FBX7" s="119"/>
      <c r="FBY7" s="119"/>
      <c r="FBZ7" s="119"/>
      <c r="FCA7" s="119"/>
      <c r="FCB7" s="119"/>
      <c r="FCC7" s="119"/>
      <c r="FCD7" s="119"/>
      <c r="FCE7" s="119"/>
      <c r="FCF7" s="119"/>
      <c r="FCG7" s="119"/>
      <c r="FCH7" s="119"/>
      <c r="FCI7" s="119"/>
      <c r="FCJ7" s="119"/>
      <c r="FCK7" s="119"/>
      <c r="FCL7" s="119"/>
      <c r="FCM7" s="119"/>
      <c r="FCN7" s="119"/>
      <c r="FCO7" s="119"/>
      <c r="FCP7" s="119"/>
      <c r="FCQ7" s="119"/>
      <c r="FCR7" s="119"/>
      <c r="FCS7" s="119"/>
      <c r="FCT7" s="119"/>
      <c r="FCU7" s="119"/>
      <c r="FCV7" s="119"/>
      <c r="FCW7" s="119"/>
      <c r="FCX7" s="119"/>
      <c r="FCY7" s="119"/>
      <c r="FCZ7" s="119"/>
      <c r="FDA7" s="119"/>
      <c r="FDB7" s="119"/>
      <c r="FDC7" s="119"/>
      <c r="FDD7" s="119"/>
      <c r="FDE7" s="119"/>
      <c r="FDF7" s="119"/>
      <c r="FDG7" s="119"/>
      <c r="FDH7" s="119"/>
      <c r="FDI7" s="119"/>
      <c r="FDJ7" s="119"/>
      <c r="FDK7" s="119"/>
      <c r="FDL7" s="119"/>
      <c r="FDM7" s="119"/>
      <c r="FDN7" s="119"/>
      <c r="FDO7" s="119"/>
      <c r="FDP7" s="119"/>
      <c r="FDQ7" s="119"/>
      <c r="FDR7" s="119"/>
      <c r="FDS7" s="119"/>
      <c r="FDT7" s="119"/>
      <c r="FDU7" s="119"/>
      <c r="FDV7" s="119"/>
      <c r="FDW7" s="119"/>
      <c r="FDX7" s="119"/>
      <c r="FDY7" s="119"/>
      <c r="FDZ7" s="119"/>
      <c r="FEA7" s="119"/>
      <c r="FEB7" s="119"/>
      <c r="FEC7" s="119"/>
      <c r="FED7" s="119"/>
      <c r="FEE7" s="119"/>
      <c r="FEF7" s="119"/>
      <c r="FEG7" s="119"/>
      <c r="FEH7" s="119"/>
      <c r="FEI7" s="119"/>
      <c r="FEJ7" s="119"/>
      <c r="FEK7" s="119"/>
      <c r="FEL7" s="119"/>
      <c r="FEM7" s="119"/>
      <c r="FEN7" s="119"/>
      <c r="FEO7" s="119"/>
      <c r="FEP7" s="119"/>
      <c r="FEQ7" s="119"/>
      <c r="FER7" s="119"/>
      <c r="FES7" s="119"/>
      <c r="FET7" s="119"/>
      <c r="FEU7" s="119"/>
      <c r="FEV7" s="119"/>
      <c r="FEW7" s="119"/>
      <c r="FEX7" s="119"/>
      <c r="FEY7" s="119"/>
      <c r="FEZ7" s="119"/>
      <c r="FFA7" s="119"/>
      <c r="FFB7" s="119"/>
      <c r="FFC7" s="119"/>
      <c r="FFD7" s="119"/>
      <c r="FFE7" s="119"/>
      <c r="FFF7" s="119"/>
      <c r="FFG7" s="119"/>
      <c r="FFH7" s="119"/>
      <c r="FFI7" s="119"/>
      <c r="FFJ7" s="119"/>
      <c r="FFK7" s="119"/>
      <c r="FFL7" s="119"/>
      <c r="FFM7" s="119"/>
      <c r="FFN7" s="119"/>
      <c r="FFO7" s="119"/>
      <c r="FFP7" s="119"/>
      <c r="FFQ7" s="119"/>
      <c r="FFR7" s="119"/>
      <c r="FFS7" s="119"/>
      <c r="FFT7" s="119"/>
      <c r="FFU7" s="119"/>
      <c r="FFV7" s="119"/>
      <c r="FFW7" s="119"/>
      <c r="FFX7" s="119"/>
      <c r="FFY7" s="119"/>
      <c r="FFZ7" s="119"/>
      <c r="FGA7" s="119"/>
      <c r="FGB7" s="119"/>
      <c r="FGC7" s="119"/>
      <c r="FGD7" s="119"/>
      <c r="FGE7" s="119"/>
      <c r="FGF7" s="119"/>
      <c r="FGG7" s="119"/>
      <c r="FGH7" s="119"/>
      <c r="FGI7" s="119"/>
      <c r="FGJ7" s="119"/>
      <c r="FGK7" s="119"/>
      <c r="FGL7" s="119"/>
      <c r="FGM7" s="119"/>
      <c r="FGN7" s="119"/>
      <c r="FGO7" s="119"/>
      <c r="FGP7" s="119"/>
      <c r="FGQ7" s="119"/>
      <c r="FGR7" s="119"/>
      <c r="FGS7" s="119"/>
      <c r="FGT7" s="119"/>
      <c r="FGU7" s="119"/>
      <c r="FGV7" s="119"/>
      <c r="FGW7" s="119"/>
      <c r="FGX7" s="119"/>
      <c r="FGY7" s="119"/>
      <c r="FGZ7" s="119"/>
      <c r="FHA7" s="119"/>
      <c r="FHB7" s="119"/>
      <c r="FHC7" s="119"/>
      <c r="FHD7" s="119"/>
      <c r="FHE7" s="119"/>
      <c r="FHF7" s="119"/>
      <c r="FHG7" s="119"/>
      <c r="FHH7" s="119"/>
      <c r="FHI7" s="119"/>
      <c r="FHJ7" s="119"/>
      <c r="FHK7" s="119"/>
      <c r="FHL7" s="119"/>
      <c r="FHM7" s="119"/>
      <c r="FHN7" s="119"/>
      <c r="FHO7" s="119"/>
      <c r="FHP7" s="119"/>
      <c r="FHQ7" s="119"/>
      <c r="FHR7" s="119"/>
      <c r="FHS7" s="119"/>
      <c r="FHT7" s="119"/>
      <c r="FHU7" s="119"/>
      <c r="FHV7" s="119"/>
      <c r="FHW7" s="119"/>
      <c r="FHX7" s="119"/>
      <c r="FHY7" s="119"/>
      <c r="FHZ7" s="119"/>
      <c r="FIA7" s="119"/>
      <c r="FIB7" s="119"/>
      <c r="FIC7" s="119"/>
      <c r="FID7" s="119"/>
      <c r="FIE7" s="119"/>
      <c r="FIF7" s="119"/>
      <c r="FIG7" s="119"/>
      <c r="FIH7" s="119"/>
      <c r="FII7" s="119"/>
      <c r="FIJ7" s="119"/>
      <c r="FIK7" s="119"/>
      <c r="FIL7" s="119"/>
      <c r="FIM7" s="119"/>
      <c r="FIN7" s="119"/>
      <c r="FIO7" s="119"/>
      <c r="FIP7" s="119"/>
      <c r="FIQ7" s="119"/>
      <c r="FIR7" s="119"/>
      <c r="FIS7" s="119"/>
      <c r="FIT7" s="119"/>
      <c r="FIU7" s="119"/>
      <c r="FIV7" s="119"/>
      <c r="FIW7" s="119"/>
      <c r="FIX7" s="119"/>
      <c r="FIY7" s="119"/>
      <c r="FIZ7" s="119"/>
      <c r="FJA7" s="119"/>
      <c r="FJB7" s="119"/>
      <c r="FJC7" s="119"/>
      <c r="FJD7" s="119"/>
      <c r="FJE7" s="119"/>
      <c r="FJF7" s="119"/>
      <c r="FJG7" s="119"/>
      <c r="FJH7" s="119"/>
      <c r="FJI7" s="119"/>
      <c r="FJJ7" s="119"/>
      <c r="FJK7" s="119"/>
      <c r="FJL7" s="119"/>
      <c r="FJM7" s="119"/>
      <c r="FJN7" s="119"/>
      <c r="FJO7" s="119"/>
      <c r="FJP7" s="119"/>
      <c r="FJQ7" s="119"/>
      <c r="FJR7" s="119"/>
      <c r="FJS7" s="119"/>
      <c r="FJT7" s="119"/>
      <c r="FJU7" s="119"/>
      <c r="FJV7" s="119"/>
      <c r="FJW7" s="119"/>
      <c r="FJX7" s="119"/>
      <c r="FJY7" s="119"/>
      <c r="FJZ7" s="119"/>
      <c r="FKA7" s="119"/>
      <c r="FKB7" s="119"/>
      <c r="FKC7" s="119"/>
      <c r="FKD7" s="119"/>
      <c r="FKE7" s="119"/>
      <c r="FKF7" s="119"/>
      <c r="FKG7" s="119"/>
      <c r="FKH7" s="119"/>
      <c r="FKI7" s="119"/>
      <c r="FKJ7" s="119"/>
      <c r="FKK7" s="119"/>
      <c r="FKL7" s="119"/>
      <c r="FKM7" s="119"/>
      <c r="FKN7" s="119"/>
      <c r="FKO7" s="119"/>
      <c r="FKP7" s="119"/>
      <c r="FKQ7" s="119"/>
      <c r="FKR7" s="119"/>
      <c r="FKS7" s="119"/>
      <c r="FKT7" s="119"/>
      <c r="FKU7" s="119"/>
      <c r="FKV7" s="119"/>
      <c r="FKW7" s="119"/>
      <c r="FKX7" s="119"/>
      <c r="FKY7" s="119"/>
      <c r="FKZ7" s="119"/>
      <c r="FLA7" s="119"/>
      <c r="FLB7" s="119"/>
      <c r="FLC7" s="119"/>
      <c r="FLD7" s="119"/>
      <c r="FLE7" s="119"/>
      <c r="FLF7" s="119"/>
      <c r="FLG7" s="119"/>
      <c r="FLH7" s="119"/>
      <c r="FLI7" s="119"/>
      <c r="FLJ7" s="119"/>
      <c r="FLK7" s="119"/>
      <c r="FLL7" s="119"/>
      <c r="FLM7" s="119"/>
      <c r="FLN7" s="119"/>
      <c r="FLO7" s="119"/>
      <c r="FLP7" s="119"/>
      <c r="FLQ7" s="119"/>
      <c r="FLR7" s="119"/>
      <c r="FLS7" s="119"/>
      <c r="FLT7" s="119"/>
      <c r="FLU7" s="119"/>
      <c r="FLV7" s="119"/>
      <c r="FLW7" s="119"/>
      <c r="FLX7" s="119"/>
      <c r="FLY7" s="119"/>
      <c r="FLZ7" s="119"/>
      <c r="FMA7" s="119"/>
      <c r="FMB7" s="119"/>
      <c r="FMC7" s="119"/>
      <c r="FMD7" s="119"/>
      <c r="FME7" s="119"/>
      <c r="FMF7" s="119"/>
      <c r="FMG7" s="119"/>
      <c r="FMH7" s="119"/>
      <c r="FMI7" s="119"/>
      <c r="FMJ7" s="119"/>
      <c r="FMK7" s="119"/>
      <c r="FML7" s="119"/>
      <c r="FMM7" s="119"/>
      <c r="FMN7" s="119"/>
      <c r="FMO7" s="119"/>
      <c r="FMP7" s="119"/>
      <c r="FMQ7" s="119"/>
      <c r="FMR7" s="119"/>
      <c r="FMS7" s="119"/>
      <c r="FMT7" s="119"/>
      <c r="FMU7" s="119"/>
      <c r="FMV7" s="119"/>
      <c r="FMW7" s="119"/>
      <c r="FMX7" s="119"/>
      <c r="FMY7" s="119"/>
      <c r="FMZ7" s="119"/>
      <c r="FNA7" s="119"/>
      <c r="FNB7" s="119"/>
      <c r="FNC7" s="119"/>
      <c r="FND7" s="119"/>
      <c r="FNE7" s="119"/>
      <c r="FNF7" s="119"/>
      <c r="FNG7" s="119"/>
      <c r="FNH7" s="119"/>
      <c r="FNI7" s="119"/>
      <c r="FNJ7" s="119"/>
      <c r="FNK7" s="119"/>
      <c r="FNL7" s="119"/>
      <c r="FNM7" s="119"/>
      <c r="FNN7" s="119"/>
      <c r="FNO7" s="119"/>
      <c r="FNP7" s="119"/>
      <c r="FNQ7" s="119"/>
      <c r="FNR7" s="119"/>
      <c r="FNS7" s="119"/>
      <c r="FNT7" s="119"/>
      <c r="FNU7" s="119"/>
      <c r="FNV7" s="119"/>
      <c r="FNW7" s="119"/>
      <c r="FNX7" s="119"/>
      <c r="FNY7" s="119"/>
      <c r="FNZ7" s="119"/>
      <c r="FOA7" s="119"/>
      <c r="FOB7" s="119"/>
      <c r="FOC7" s="119"/>
      <c r="FOD7" s="119"/>
      <c r="FOE7" s="119"/>
      <c r="FOF7" s="119"/>
      <c r="FOG7" s="119"/>
      <c r="FOH7" s="119"/>
      <c r="FOI7" s="119"/>
      <c r="FOJ7" s="119"/>
      <c r="FOK7" s="119"/>
      <c r="FOL7" s="119"/>
      <c r="FOM7" s="119"/>
      <c r="FON7" s="119"/>
      <c r="FOO7" s="119"/>
      <c r="FOP7" s="119"/>
      <c r="FOQ7" s="119"/>
      <c r="FOR7" s="119"/>
      <c r="FOS7" s="119"/>
      <c r="FOT7" s="119"/>
      <c r="FOU7" s="119"/>
      <c r="FOV7" s="119"/>
      <c r="FOW7" s="119"/>
      <c r="FOX7" s="119"/>
      <c r="FOY7" s="119"/>
      <c r="FOZ7" s="119"/>
      <c r="FPA7" s="119"/>
      <c r="FPB7" s="119"/>
      <c r="FPC7" s="119"/>
      <c r="FPD7" s="119"/>
      <c r="FPE7" s="119"/>
      <c r="FPF7" s="119"/>
      <c r="FPG7" s="119"/>
      <c r="FPH7" s="119"/>
      <c r="FPI7" s="119"/>
      <c r="FPJ7" s="119"/>
      <c r="FPK7" s="119"/>
      <c r="FPL7" s="119"/>
      <c r="FPM7" s="119"/>
      <c r="FPN7" s="119"/>
      <c r="FPO7" s="119"/>
      <c r="FPP7" s="119"/>
      <c r="FPQ7" s="119"/>
      <c r="FPR7" s="119"/>
      <c r="FPS7" s="119"/>
      <c r="FPT7" s="119"/>
      <c r="FPU7" s="119"/>
      <c r="FPV7" s="119"/>
      <c r="FPW7" s="119"/>
      <c r="FPX7" s="119"/>
      <c r="FPY7" s="119"/>
      <c r="FPZ7" s="119"/>
      <c r="FQA7" s="119"/>
      <c r="FQB7" s="119"/>
      <c r="FQC7" s="119"/>
      <c r="FQD7" s="119"/>
      <c r="FQE7" s="119"/>
      <c r="FQF7" s="119"/>
      <c r="FQG7" s="119"/>
      <c r="FQH7" s="119"/>
      <c r="FQI7" s="119"/>
      <c r="FQJ7" s="119"/>
      <c r="FQK7" s="119"/>
      <c r="FQL7" s="119"/>
      <c r="FQM7" s="119"/>
      <c r="FQN7" s="119"/>
      <c r="FQO7" s="119"/>
      <c r="FQP7" s="119"/>
      <c r="FQQ7" s="119"/>
      <c r="FQR7" s="119"/>
      <c r="FQS7" s="119"/>
      <c r="FQT7" s="119"/>
      <c r="FQU7" s="119"/>
      <c r="FQV7" s="119"/>
      <c r="FQW7" s="119"/>
      <c r="FQX7" s="119"/>
      <c r="FQY7" s="119"/>
      <c r="FQZ7" s="119"/>
      <c r="FRA7" s="119"/>
      <c r="FRB7" s="119"/>
      <c r="FRC7" s="119"/>
      <c r="FRD7" s="119"/>
      <c r="FRE7" s="119"/>
      <c r="FRF7" s="119"/>
      <c r="FRG7" s="119"/>
      <c r="FRH7" s="119"/>
      <c r="FRI7" s="119"/>
      <c r="FRJ7" s="119"/>
      <c r="FRK7" s="119"/>
      <c r="FRL7" s="119"/>
      <c r="FRM7" s="119"/>
      <c r="FRN7" s="119"/>
      <c r="FRO7" s="119"/>
      <c r="FRP7" s="119"/>
      <c r="FRQ7" s="119"/>
      <c r="FRR7" s="119"/>
      <c r="FRS7" s="119"/>
      <c r="FRT7" s="119"/>
      <c r="FRU7" s="119"/>
      <c r="FRV7" s="119"/>
      <c r="FRW7" s="119"/>
      <c r="FRX7" s="119"/>
      <c r="FRY7" s="119"/>
      <c r="FRZ7" s="119"/>
      <c r="FSA7" s="119"/>
      <c r="FSB7" s="119"/>
      <c r="FSC7" s="119"/>
      <c r="FSD7" s="119"/>
      <c r="FSE7" s="119"/>
      <c r="FSF7" s="119"/>
      <c r="FSG7" s="119"/>
      <c r="FSH7" s="119"/>
      <c r="FSI7" s="119"/>
      <c r="FSJ7" s="119"/>
      <c r="FSK7" s="119"/>
      <c r="FSL7" s="119"/>
      <c r="FSM7" s="119"/>
      <c r="FSN7" s="119"/>
      <c r="FSO7" s="119"/>
      <c r="FSP7" s="119"/>
      <c r="FSQ7" s="119"/>
      <c r="FSR7" s="119"/>
      <c r="FSS7" s="119"/>
      <c r="FST7" s="119"/>
      <c r="FSU7" s="119"/>
      <c r="FSV7" s="119"/>
      <c r="FSW7" s="119"/>
      <c r="FSX7" s="119"/>
      <c r="FSY7" s="119"/>
      <c r="FSZ7" s="119"/>
      <c r="FTA7" s="119"/>
      <c r="FTB7" s="119"/>
      <c r="FTC7" s="119"/>
      <c r="FTD7" s="119"/>
      <c r="FTE7" s="119"/>
      <c r="FTF7" s="119"/>
      <c r="FTG7" s="119"/>
      <c r="FTH7" s="119"/>
      <c r="FTI7" s="119"/>
      <c r="FTJ7" s="119"/>
      <c r="FTK7" s="119"/>
      <c r="FTL7" s="119"/>
      <c r="FTM7" s="119"/>
      <c r="FTN7" s="119"/>
      <c r="FTO7" s="119"/>
      <c r="FTP7" s="119"/>
      <c r="FTQ7" s="119"/>
      <c r="FTR7" s="119"/>
      <c r="FTS7" s="119"/>
      <c r="FTT7" s="119"/>
      <c r="FTU7" s="119"/>
      <c r="FTV7" s="119"/>
      <c r="FTW7" s="119"/>
      <c r="FTX7" s="119"/>
      <c r="FTY7" s="119"/>
      <c r="FTZ7" s="119"/>
      <c r="FUA7" s="119"/>
      <c r="FUB7" s="119"/>
      <c r="FUC7" s="119"/>
      <c r="FUD7" s="119"/>
      <c r="FUE7" s="119"/>
      <c r="FUF7" s="119"/>
      <c r="FUG7" s="119"/>
      <c r="FUH7" s="119"/>
      <c r="FUI7" s="119"/>
      <c r="FUJ7" s="119"/>
      <c r="FUK7" s="119"/>
      <c r="FUL7" s="119"/>
      <c r="FUM7" s="119"/>
      <c r="FUN7" s="119"/>
      <c r="FUO7" s="119"/>
      <c r="FUP7" s="119"/>
      <c r="FUQ7" s="119"/>
      <c r="FUR7" s="119"/>
      <c r="FUS7" s="119"/>
      <c r="FUT7" s="119"/>
      <c r="FUU7" s="119"/>
      <c r="FUV7" s="119"/>
      <c r="FUW7" s="119"/>
      <c r="FUX7" s="119"/>
      <c r="FUY7" s="119"/>
      <c r="FUZ7" s="119"/>
      <c r="FVA7" s="119"/>
      <c r="FVB7" s="119"/>
      <c r="FVC7" s="119"/>
      <c r="FVD7" s="119"/>
      <c r="FVE7" s="119"/>
      <c r="FVF7" s="119"/>
      <c r="FVG7" s="119"/>
      <c r="FVH7" s="119"/>
      <c r="FVI7" s="119"/>
      <c r="FVJ7" s="119"/>
      <c r="FVK7" s="119"/>
      <c r="FVL7" s="119"/>
      <c r="FVM7" s="119"/>
      <c r="FVN7" s="119"/>
      <c r="FVO7" s="119"/>
      <c r="FVP7" s="119"/>
      <c r="FVQ7" s="119"/>
      <c r="FVR7" s="119"/>
      <c r="FVS7" s="119"/>
      <c r="FVT7" s="119"/>
      <c r="FVU7" s="119"/>
      <c r="FVV7" s="119"/>
      <c r="FVW7" s="119"/>
      <c r="FVX7" s="119"/>
      <c r="FVY7" s="119"/>
      <c r="FVZ7" s="119"/>
      <c r="FWA7" s="119"/>
      <c r="FWB7" s="119"/>
      <c r="FWC7" s="119"/>
      <c r="FWD7" s="119"/>
      <c r="FWE7" s="119"/>
      <c r="FWF7" s="119"/>
      <c r="FWG7" s="119"/>
      <c r="FWH7" s="119"/>
      <c r="FWI7" s="119"/>
      <c r="FWJ7" s="119"/>
      <c r="FWK7" s="119"/>
      <c r="FWL7" s="119"/>
      <c r="FWM7" s="119"/>
      <c r="FWN7" s="119"/>
      <c r="FWO7" s="119"/>
      <c r="FWP7" s="119"/>
      <c r="FWQ7" s="119"/>
      <c r="FWR7" s="119"/>
      <c r="FWS7" s="119"/>
      <c r="FWT7" s="119"/>
      <c r="FWU7" s="119"/>
      <c r="FWV7" s="119"/>
      <c r="FWW7" s="119"/>
      <c r="FWX7" s="119"/>
      <c r="FWY7" s="119"/>
      <c r="FWZ7" s="119"/>
      <c r="FXA7" s="119"/>
      <c r="FXB7" s="119"/>
      <c r="FXC7" s="119"/>
      <c r="FXD7" s="119"/>
      <c r="FXE7" s="119"/>
      <c r="FXF7" s="119"/>
      <c r="FXG7" s="119"/>
      <c r="FXH7" s="119"/>
      <c r="FXI7" s="119"/>
      <c r="FXJ7" s="119"/>
      <c r="FXK7" s="119"/>
      <c r="FXL7" s="119"/>
      <c r="FXM7" s="119"/>
      <c r="FXN7" s="119"/>
      <c r="FXO7" s="119"/>
      <c r="FXP7" s="119"/>
      <c r="FXQ7" s="119"/>
      <c r="FXR7" s="119"/>
      <c r="FXS7" s="119"/>
      <c r="FXT7" s="119"/>
      <c r="FXU7" s="119"/>
      <c r="FXV7" s="119"/>
      <c r="FXW7" s="119"/>
      <c r="FXX7" s="119"/>
      <c r="FXY7" s="119"/>
      <c r="FXZ7" s="119"/>
      <c r="FYA7" s="119"/>
      <c r="FYB7" s="119"/>
      <c r="FYC7" s="119"/>
      <c r="FYD7" s="119"/>
      <c r="FYE7" s="119"/>
      <c r="FYF7" s="119"/>
      <c r="FYG7" s="119"/>
      <c r="FYH7" s="119"/>
      <c r="FYI7" s="119"/>
      <c r="FYJ7" s="119"/>
      <c r="FYK7" s="119"/>
      <c r="FYL7" s="119"/>
      <c r="FYM7" s="119"/>
      <c r="FYN7" s="119"/>
      <c r="FYO7" s="119"/>
      <c r="FYP7" s="119"/>
      <c r="FYQ7" s="119"/>
      <c r="FYR7" s="119"/>
      <c r="FYS7" s="119"/>
      <c r="FYT7" s="119"/>
      <c r="FYU7" s="119"/>
      <c r="FYV7" s="119"/>
      <c r="FYW7" s="119"/>
      <c r="FYX7" s="119"/>
      <c r="FYY7" s="119"/>
      <c r="FYZ7" s="119"/>
      <c r="FZA7" s="119"/>
      <c r="FZB7" s="119"/>
      <c r="FZC7" s="119"/>
      <c r="FZD7" s="119"/>
      <c r="FZE7" s="119"/>
      <c r="FZF7" s="119"/>
      <c r="FZG7" s="119"/>
      <c r="FZH7" s="119"/>
      <c r="FZI7" s="119"/>
      <c r="FZJ7" s="119"/>
      <c r="FZK7" s="119"/>
      <c r="FZL7" s="119"/>
      <c r="FZM7" s="119"/>
      <c r="FZN7" s="119"/>
      <c r="FZO7" s="119"/>
      <c r="FZP7" s="119"/>
      <c r="FZQ7" s="119"/>
      <c r="FZR7" s="119"/>
      <c r="FZS7" s="119"/>
      <c r="FZT7" s="119"/>
      <c r="FZU7" s="119"/>
      <c r="FZV7" s="119"/>
      <c r="FZW7" s="119"/>
      <c r="FZX7" s="119"/>
      <c r="FZY7" s="119"/>
      <c r="FZZ7" s="119"/>
      <c r="GAA7" s="119"/>
      <c r="GAB7" s="119"/>
      <c r="GAC7" s="119"/>
      <c r="GAD7" s="119"/>
      <c r="GAE7" s="119"/>
      <c r="GAF7" s="119"/>
      <c r="GAG7" s="119"/>
      <c r="GAH7" s="119"/>
      <c r="GAI7" s="119"/>
      <c r="GAJ7" s="119"/>
      <c r="GAK7" s="119"/>
      <c r="GAL7" s="119"/>
      <c r="GAM7" s="119"/>
      <c r="GAN7" s="119"/>
      <c r="GAO7" s="119"/>
      <c r="GAP7" s="119"/>
      <c r="GAQ7" s="119"/>
      <c r="GAR7" s="119"/>
      <c r="GAS7" s="119"/>
      <c r="GAT7" s="119"/>
      <c r="GAU7" s="119"/>
      <c r="GAV7" s="119"/>
      <c r="GAW7" s="119"/>
      <c r="GAX7" s="119"/>
      <c r="GAY7" s="119"/>
      <c r="GAZ7" s="119"/>
      <c r="GBA7" s="119"/>
      <c r="GBB7" s="119"/>
      <c r="GBC7" s="119"/>
      <c r="GBD7" s="119"/>
      <c r="GBE7" s="119"/>
      <c r="GBF7" s="119"/>
      <c r="GBG7" s="119"/>
      <c r="GBH7" s="119"/>
      <c r="GBI7" s="119"/>
      <c r="GBJ7" s="119"/>
      <c r="GBK7" s="119"/>
      <c r="GBL7" s="119"/>
      <c r="GBM7" s="119"/>
      <c r="GBN7" s="119"/>
      <c r="GBO7" s="119"/>
      <c r="GBP7" s="119"/>
      <c r="GBQ7" s="119"/>
      <c r="GBR7" s="119"/>
      <c r="GBS7" s="119"/>
      <c r="GBT7" s="119"/>
      <c r="GBU7" s="119"/>
      <c r="GBV7" s="119"/>
      <c r="GBW7" s="119"/>
      <c r="GBX7" s="119"/>
      <c r="GBY7" s="119"/>
      <c r="GBZ7" s="119"/>
      <c r="GCA7" s="119"/>
      <c r="GCB7" s="119"/>
      <c r="GCC7" s="119"/>
      <c r="GCD7" s="119"/>
      <c r="GCE7" s="119"/>
      <c r="GCF7" s="119"/>
      <c r="GCG7" s="119"/>
      <c r="GCH7" s="119"/>
      <c r="GCI7" s="119"/>
      <c r="GCJ7" s="119"/>
      <c r="GCK7" s="119"/>
      <c r="GCL7" s="119"/>
      <c r="GCM7" s="119"/>
      <c r="GCN7" s="119"/>
      <c r="GCO7" s="119"/>
      <c r="GCP7" s="119"/>
      <c r="GCQ7" s="119"/>
      <c r="GCR7" s="119"/>
      <c r="GCS7" s="119"/>
      <c r="GCT7" s="119"/>
      <c r="GCU7" s="119"/>
      <c r="GCV7" s="119"/>
      <c r="GCW7" s="119"/>
      <c r="GCX7" s="119"/>
      <c r="GCY7" s="119"/>
      <c r="GCZ7" s="119"/>
      <c r="GDA7" s="119"/>
      <c r="GDB7" s="119"/>
      <c r="GDC7" s="119"/>
      <c r="GDD7" s="119"/>
      <c r="GDE7" s="119"/>
      <c r="GDF7" s="119"/>
      <c r="GDG7" s="119"/>
      <c r="GDH7" s="119"/>
      <c r="GDI7" s="119"/>
      <c r="GDJ7" s="119"/>
      <c r="GDK7" s="119"/>
      <c r="GDL7" s="119"/>
      <c r="GDM7" s="119"/>
      <c r="GDN7" s="119"/>
      <c r="GDO7" s="119"/>
      <c r="GDP7" s="119"/>
      <c r="GDQ7" s="119"/>
      <c r="GDR7" s="119"/>
      <c r="GDS7" s="119"/>
      <c r="GDT7" s="119"/>
      <c r="GDU7" s="119"/>
      <c r="GDV7" s="119"/>
      <c r="GDW7" s="119"/>
      <c r="GDX7" s="119"/>
      <c r="GDY7" s="119"/>
      <c r="GDZ7" s="119"/>
      <c r="GEA7" s="119"/>
      <c r="GEB7" s="119"/>
      <c r="GEC7" s="119"/>
      <c r="GED7" s="119"/>
      <c r="GEE7" s="119"/>
      <c r="GEF7" s="119"/>
      <c r="GEG7" s="119"/>
      <c r="GEH7" s="119"/>
      <c r="GEI7" s="119"/>
      <c r="GEJ7" s="119"/>
      <c r="GEK7" s="119"/>
      <c r="GEL7" s="119"/>
      <c r="GEM7" s="119"/>
      <c r="GEN7" s="119"/>
      <c r="GEO7" s="119"/>
      <c r="GEP7" s="119"/>
      <c r="GEQ7" s="119"/>
      <c r="GER7" s="119"/>
      <c r="GES7" s="119"/>
      <c r="GET7" s="119"/>
      <c r="GEU7" s="119"/>
      <c r="GEV7" s="119"/>
      <c r="GEW7" s="119"/>
      <c r="GEX7" s="119"/>
      <c r="GEY7" s="119"/>
      <c r="GEZ7" s="119"/>
      <c r="GFA7" s="119"/>
      <c r="GFB7" s="119"/>
      <c r="GFC7" s="119"/>
      <c r="GFD7" s="119"/>
      <c r="GFE7" s="119"/>
      <c r="GFF7" s="119"/>
      <c r="GFG7" s="119"/>
      <c r="GFH7" s="119"/>
      <c r="GFI7" s="119"/>
      <c r="GFJ7" s="119"/>
      <c r="GFK7" s="119"/>
      <c r="GFL7" s="119"/>
      <c r="GFM7" s="119"/>
      <c r="GFN7" s="119"/>
      <c r="GFO7" s="119"/>
      <c r="GFP7" s="119"/>
      <c r="GFQ7" s="119"/>
      <c r="GFR7" s="119"/>
      <c r="GFS7" s="119"/>
      <c r="GFT7" s="119"/>
      <c r="GFU7" s="119"/>
      <c r="GFV7" s="119"/>
      <c r="GFW7" s="119"/>
      <c r="GFX7" s="119"/>
      <c r="GFY7" s="119"/>
      <c r="GFZ7" s="119"/>
      <c r="GGA7" s="119"/>
      <c r="GGB7" s="119"/>
      <c r="GGC7" s="119"/>
      <c r="GGD7" s="119"/>
      <c r="GGE7" s="119"/>
      <c r="GGF7" s="119"/>
      <c r="GGG7" s="119"/>
      <c r="GGH7" s="119"/>
      <c r="GGI7" s="119"/>
      <c r="GGJ7" s="119"/>
      <c r="GGK7" s="119"/>
      <c r="GGL7" s="119"/>
      <c r="GGM7" s="119"/>
      <c r="GGN7" s="119"/>
      <c r="GGO7" s="119"/>
      <c r="GGP7" s="119"/>
      <c r="GGQ7" s="119"/>
      <c r="GGR7" s="119"/>
      <c r="GGS7" s="119"/>
      <c r="GGT7" s="119"/>
      <c r="GGU7" s="119"/>
      <c r="GGV7" s="119"/>
      <c r="GGW7" s="119"/>
      <c r="GGX7" s="119"/>
      <c r="GGY7" s="119"/>
      <c r="GGZ7" s="119"/>
      <c r="GHA7" s="119"/>
      <c r="GHB7" s="119"/>
      <c r="GHC7" s="119"/>
      <c r="GHD7" s="119"/>
      <c r="GHE7" s="119"/>
      <c r="GHF7" s="119"/>
      <c r="GHG7" s="119"/>
      <c r="GHH7" s="119"/>
      <c r="GHI7" s="119"/>
      <c r="GHJ7" s="119"/>
      <c r="GHK7" s="119"/>
      <c r="GHL7" s="119"/>
      <c r="GHM7" s="119"/>
      <c r="GHN7" s="119"/>
      <c r="GHO7" s="119"/>
      <c r="GHP7" s="119"/>
      <c r="GHQ7" s="119"/>
      <c r="GHR7" s="119"/>
      <c r="GHS7" s="119"/>
      <c r="GHT7" s="119"/>
      <c r="GHU7" s="119"/>
      <c r="GHV7" s="119"/>
      <c r="GHW7" s="119"/>
      <c r="GHX7" s="119"/>
      <c r="GHY7" s="119"/>
      <c r="GHZ7" s="119"/>
      <c r="GIA7" s="119"/>
      <c r="GIB7" s="119"/>
      <c r="GIC7" s="119"/>
      <c r="GID7" s="119"/>
      <c r="GIE7" s="119"/>
      <c r="GIF7" s="119"/>
      <c r="GIG7" s="119"/>
      <c r="GIH7" s="119"/>
      <c r="GII7" s="119"/>
      <c r="GIJ7" s="119"/>
      <c r="GIK7" s="119"/>
      <c r="GIL7" s="119"/>
      <c r="GIM7" s="119"/>
      <c r="GIN7" s="119"/>
      <c r="GIO7" s="119"/>
      <c r="GIP7" s="119"/>
      <c r="GIQ7" s="119"/>
      <c r="GIR7" s="119"/>
      <c r="GIS7" s="119"/>
      <c r="GIT7" s="119"/>
      <c r="GIU7" s="119"/>
      <c r="GIV7" s="119"/>
      <c r="GIW7" s="119"/>
      <c r="GIX7" s="119"/>
      <c r="GIY7" s="119"/>
      <c r="GIZ7" s="119"/>
      <c r="GJA7" s="119"/>
      <c r="GJB7" s="119"/>
      <c r="GJC7" s="119"/>
      <c r="GJD7" s="119"/>
      <c r="GJE7" s="119"/>
      <c r="GJF7" s="119"/>
      <c r="GJG7" s="119"/>
      <c r="GJH7" s="119"/>
      <c r="GJI7" s="119"/>
      <c r="GJJ7" s="119"/>
      <c r="GJK7" s="119"/>
      <c r="GJL7" s="119"/>
      <c r="GJM7" s="119"/>
      <c r="GJN7" s="119"/>
      <c r="GJO7" s="119"/>
      <c r="GJP7" s="119"/>
      <c r="GJQ7" s="119"/>
      <c r="GJR7" s="119"/>
      <c r="GJS7" s="119"/>
      <c r="GJT7" s="119"/>
      <c r="GJU7" s="119"/>
      <c r="GJV7" s="119"/>
      <c r="GJW7" s="119"/>
      <c r="GJX7" s="119"/>
      <c r="GJY7" s="119"/>
      <c r="GJZ7" s="119"/>
      <c r="GKA7" s="119"/>
      <c r="GKB7" s="119"/>
      <c r="GKC7" s="119"/>
      <c r="GKD7" s="119"/>
      <c r="GKE7" s="119"/>
      <c r="GKF7" s="119"/>
      <c r="GKG7" s="119"/>
      <c r="GKH7" s="119"/>
      <c r="GKI7" s="119"/>
      <c r="GKJ7" s="119"/>
      <c r="GKK7" s="119"/>
      <c r="GKL7" s="119"/>
      <c r="GKM7" s="119"/>
      <c r="GKN7" s="119"/>
      <c r="GKO7" s="119"/>
      <c r="GKP7" s="119"/>
      <c r="GKQ7" s="119"/>
      <c r="GKR7" s="119"/>
      <c r="GKS7" s="119"/>
      <c r="GKT7" s="119"/>
      <c r="GKU7" s="119"/>
      <c r="GKV7" s="119"/>
      <c r="GKW7" s="119"/>
      <c r="GKX7" s="119"/>
      <c r="GKY7" s="119"/>
      <c r="GKZ7" s="119"/>
      <c r="GLA7" s="119"/>
      <c r="GLB7" s="119"/>
      <c r="GLC7" s="119"/>
      <c r="GLD7" s="119"/>
      <c r="GLE7" s="119"/>
      <c r="GLF7" s="119"/>
      <c r="GLG7" s="119"/>
      <c r="GLH7" s="119"/>
      <c r="GLI7" s="119"/>
      <c r="GLJ7" s="119"/>
      <c r="GLK7" s="119"/>
      <c r="GLL7" s="119"/>
      <c r="GLM7" s="119"/>
      <c r="GLN7" s="119"/>
      <c r="GLO7" s="119"/>
      <c r="GLP7" s="119"/>
      <c r="GLQ7" s="119"/>
      <c r="GLR7" s="119"/>
      <c r="GLS7" s="119"/>
      <c r="GLT7" s="119"/>
      <c r="GLU7" s="119"/>
      <c r="GLV7" s="119"/>
      <c r="GLW7" s="119"/>
      <c r="GLX7" s="119"/>
      <c r="GLY7" s="119"/>
      <c r="GLZ7" s="119"/>
      <c r="GMA7" s="119"/>
      <c r="GMB7" s="119"/>
      <c r="GMC7" s="119"/>
      <c r="GMD7" s="119"/>
      <c r="GME7" s="119"/>
      <c r="GMF7" s="119"/>
      <c r="GMG7" s="119"/>
      <c r="GMH7" s="119"/>
      <c r="GMI7" s="119"/>
      <c r="GMJ7" s="119"/>
      <c r="GMK7" s="119"/>
      <c r="GML7" s="119"/>
      <c r="GMM7" s="119"/>
      <c r="GMN7" s="119"/>
      <c r="GMO7" s="119"/>
      <c r="GMP7" s="119"/>
      <c r="GMQ7" s="119"/>
      <c r="GMR7" s="119"/>
      <c r="GMS7" s="119"/>
      <c r="GMT7" s="119"/>
      <c r="GMU7" s="119"/>
      <c r="GMV7" s="119"/>
      <c r="GMW7" s="119"/>
      <c r="GMX7" s="119"/>
      <c r="GMY7" s="119"/>
      <c r="GMZ7" s="119"/>
      <c r="GNA7" s="119"/>
      <c r="GNB7" s="119"/>
      <c r="GNC7" s="119"/>
      <c r="GND7" s="119"/>
      <c r="GNE7" s="119"/>
      <c r="GNF7" s="119"/>
      <c r="GNG7" s="119"/>
      <c r="GNH7" s="119"/>
      <c r="GNI7" s="119"/>
      <c r="GNJ7" s="119"/>
      <c r="GNK7" s="119"/>
      <c r="GNL7" s="119"/>
      <c r="GNM7" s="119"/>
      <c r="GNN7" s="119"/>
      <c r="GNO7" s="119"/>
      <c r="GNP7" s="119"/>
      <c r="GNQ7" s="119"/>
      <c r="GNR7" s="119"/>
      <c r="GNS7" s="119"/>
      <c r="GNT7" s="119"/>
      <c r="GNU7" s="119"/>
      <c r="GNV7" s="119"/>
      <c r="GNW7" s="119"/>
      <c r="GNX7" s="119"/>
      <c r="GNY7" s="119"/>
      <c r="GNZ7" s="119"/>
      <c r="GOA7" s="119"/>
      <c r="GOB7" s="119"/>
      <c r="GOC7" s="119"/>
      <c r="GOD7" s="119"/>
      <c r="GOE7" s="119"/>
      <c r="GOF7" s="119"/>
      <c r="GOG7" s="119"/>
      <c r="GOH7" s="119"/>
      <c r="GOI7" s="119"/>
      <c r="GOJ7" s="119"/>
      <c r="GOK7" s="119"/>
      <c r="GOL7" s="119"/>
      <c r="GOM7" s="119"/>
      <c r="GON7" s="119"/>
      <c r="GOO7" s="119"/>
      <c r="GOP7" s="119"/>
      <c r="GOQ7" s="119"/>
      <c r="GOR7" s="119"/>
      <c r="GOS7" s="119"/>
      <c r="GOT7" s="119"/>
      <c r="GOU7" s="119"/>
      <c r="GOV7" s="119"/>
      <c r="GOW7" s="119"/>
      <c r="GOX7" s="119"/>
      <c r="GOY7" s="119"/>
      <c r="GOZ7" s="119"/>
      <c r="GPA7" s="119"/>
      <c r="GPB7" s="119"/>
      <c r="GPC7" s="119"/>
      <c r="GPD7" s="119"/>
      <c r="GPE7" s="119"/>
      <c r="GPF7" s="119"/>
      <c r="GPG7" s="119"/>
      <c r="GPH7" s="119"/>
      <c r="GPI7" s="119"/>
      <c r="GPJ7" s="119"/>
      <c r="GPK7" s="119"/>
      <c r="GPL7" s="119"/>
      <c r="GPM7" s="119"/>
      <c r="GPN7" s="119"/>
      <c r="GPO7" s="119"/>
      <c r="GPP7" s="119"/>
      <c r="GPQ7" s="119"/>
      <c r="GPR7" s="119"/>
      <c r="GPS7" s="119"/>
      <c r="GPT7" s="119"/>
      <c r="GPU7" s="119"/>
      <c r="GPV7" s="119"/>
      <c r="GPW7" s="119"/>
      <c r="GPX7" s="119"/>
      <c r="GPY7" s="119"/>
      <c r="GPZ7" s="119"/>
      <c r="GQA7" s="119"/>
      <c r="GQB7" s="119"/>
      <c r="GQC7" s="119"/>
      <c r="GQD7" s="119"/>
      <c r="GQE7" s="119"/>
      <c r="GQF7" s="119"/>
      <c r="GQG7" s="119"/>
      <c r="GQH7" s="119"/>
      <c r="GQI7" s="119"/>
      <c r="GQJ7" s="119"/>
      <c r="GQK7" s="119"/>
      <c r="GQL7" s="119"/>
      <c r="GQM7" s="119"/>
      <c r="GQN7" s="119"/>
      <c r="GQO7" s="119"/>
      <c r="GQP7" s="119"/>
      <c r="GQQ7" s="119"/>
      <c r="GQR7" s="119"/>
      <c r="GQS7" s="119"/>
      <c r="GQT7" s="119"/>
      <c r="GQU7" s="119"/>
      <c r="GQV7" s="119"/>
      <c r="GQW7" s="119"/>
      <c r="GQX7" s="119"/>
      <c r="GQY7" s="119"/>
      <c r="GQZ7" s="119"/>
      <c r="GRA7" s="119"/>
      <c r="GRB7" s="119"/>
      <c r="GRC7" s="119"/>
      <c r="GRD7" s="119"/>
      <c r="GRE7" s="119"/>
      <c r="GRF7" s="119"/>
      <c r="GRG7" s="119"/>
      <c r="GRH7" s="119"/>
      <c r="GRI7" s="119"/>
      <c r="GRJ7" s="119"/>
      <c r="GRK7" s="119"/>
      <c r="GRL7" s="119"/>
      <c r="GRM7" s="119"/>
      <c r="GRN7" s="119"/>
      <c r="GRO7" s="119"/>
      <c r="GRP7" s="119"/>
      <c r="GRQ7" s="119"/>
      <c r="GRR7" s="119"/>
      <c r="GRS7" s="119"/>
      <c r="GRT7" s="119"/>
      <c r="GRU7" s="119"/>
      <c r="GRV7" s="119"/>
      <c r="GRW7" s="119"/>
      <c r="GRX7" s="119"/>
      <c r="GRY7" s="119"/>
      <c r="GRZ7" s="119"/>
      <c r="GSA7" s="119"/>
      <c r="GSB7" s="119"/>
      <c r="GSC7" s="119"/>
      <c r="GSD7" s="119"/>
      <c r="GSE7" s="119"/>
      <c r="GSF7" s="119"/>
      <c r="GSG7" s="119"/>
      <c r="GSH7" s="119"/>
      <c r="GSI7" s="119"/>
      <c r="GSJ7" s="119"/>
      <c r="GSK7" s="119"/>
      <c r="GSL7" s="119"/>
      <c r="GSM7" s="119"/>
      <c r="GSN7" s="119"/>
      <c r="GSO7" s="119"/>
      <c r="GSP7" s="119"/>
      <c r="GSQ7" s="119"/>
      <c r="GSR7" s="119"/>
      <c r="GSS7" s="119"/>
      <c r="GST7" s="119"/>
      <c r="GSU7" s="119"/>
      <c r="GSV7" s="119"/>
      <c r="GSW7" s="119"/>
      <c r="GSX7" s="119"/>
      <c r="GSY7" s="119"/>
      <c r="GSZ7" s="119"/>
      <c r="GTA7" s="119"/>
      <c r="GTB7" s="119"/>
      <c r="GTC7" s="119"/>
      <c r="GTD7" s="119"/>
      <c r="GTE7" s="119"/>
      <c r="GTF7" s="119"/>
      <c r="GTG7" s="119"/>
      <c r="GTH7" s="119"/>
      <c r="GTI7" s="119"/>
      <c r="GTJ7" s="119"/>
      <c r="GTK7" s="119"/>
      <c r="GTL7" s="119"/>
      <c r="GTM7" s="119"/>
      <c r="GTN7" s="119"/>
      <c r="GTO7" s="119"/>
      <c r="GTP7" s="119"/>
      <c r="GTQ7" s="119"/>
      <c r="GTR7" s="119"/>
      <c r="GTS7" s="119"/>
      <c r="GTT7" s="119"/>
      <c r="GTU7" s="119"/>
      <c r="GTV7" s="119"/>
      <c r="GTW7" s="119"/>
      <c r="GTX7" s="119"/>
      <c r="GTY7" s="119"/>
      <c r="GTZ7" s="119"/>
      <c r="GUA7" s="119"/>
      <c r="GUB7" s="119"/>
      <c r="GUC7" s="119"/>
      <c r="GUD7" s="119"/>
      <c r="GUE7" s="119"/>
      <c r="GUF7" s="119"/>
      <c r="GUG7" s="119"/>
      <c r="GUH7" s="119"/>
      <c r="GUI7" s="119"/>
      <c r="GUJ7" s="119"/>
      <c r="GUK7" s="119"/>
      <c r="GUL7" s="119"/>
      <c r="GUM7" s="119"/>
      <c r="GUN7" s="119"/>
      <c r="GUO7" s="119"/>
      <c r="GUP7" s="119"/>
      <c r="GUQ7" s="119"/>
      <c r="GUR7" s="119"/>
      <c r="GUS7" s="119"/>
      <c r="GUT7" s="119"/>
      <c r="GUU7" s="119"/>
      <c r="GUV7" s="119"/>
      <c r="GUW7" s="119"/>
      <c r="GUX7" s="119"/>
      <c r="GUY7" s="119"/>
      <c r="GUZ7" s="119"/>
      <c r="GVA7" s="119"/>
      <c r="GVB7" s="119"/>
      <c r="GVC7" s="119"/>
      <c r="GVD7" s="119"/>
      <c r="GVE7" s="119"/>
      <c r="GVF7" s="119"/>
      <c r="GVG7" s="119"/>
      <c r="GVH7" s="119"/>
      <c r="GVI7" s="119"/>
      <c r="GVJ7" s="119"/>
      <c r="GVK7" s="119"/>
      <c r="GVL7" s="119"/>
      <c r="GVM7" s="119"/>
      <c r="GVN7" s="119"/>
      <c r="GVO7" s="119"/>
      <c r="GVP7" s="119"/>
      <c r="GVQ7" s="119"/>
      <c r="GVR7" s="119"/>
      <c r="GVS7" s="119"/>
      <c r="GVT7" s="119"/>
      <c r="GVU7" s="119"/>
      <c r="GVV7" s="119"/>
      <c r="GVW7" s="119"/>
      <c r="GVX7" s="119"/>
      <c r="GVY7" s="119"/>
      <c r="GVZ7" s="119"/>
      <c r="GWA7" s="119"/>
      <c r="GWB7" s="119"/>
      <c r="GWC7" s="119"/>
      <c r="GWD7" s="119"/>
      <c r="GWE7" s="119"/>
      <c r="GWF7" s="119"/>
      <c r="GWG7" s="119"/>
      <c r="GWH7" s="119"/>
      <c r="GWI7" s="119"/>
      <c r="GWJ7" s="119"/>
      <c r="GWK7" s="119"/>
      <c r="GWL7" s="119"/>
      <c r="GWM7" s="119"/>
      <c r="GWN7" s="119"/>
      <c r="GWO7" s="119"/>
      <c r="GWP7" s="119"/>
      <c r="GWQ7" s="119"/>
      <c r="GWR7" s="119"/>
      <c r="GWS7" s="119"/>
      <c r="GWT7" s="119"/>
      <c r="GWU7" s="119"/>
      <c r="GWV7" s="119"/>
      <c r="GWW7" s="119"/>
      <c r="GWX7" s="119"/>
      <c r="GWY7" s="119"/>
      <c r="GWZ7" s="119"/>
      <c r="GXA7" s="119"/>
      <c r="GXB7" s="119"/>
      <c r="GXC7" s="119"/>
      <c r="GXD7" s="119"/>
      <c r="GXE7" s="119"/>
      <c r="GXF7" s="119"/>
      <c r="GXG7" s="119"/>
      <c r="GXH7" s="119"/>
      <c r="GXI7" s="119"/>
      <c r="GXJ7" s="119"/>
      <c r="GXK7" s="119"/>
      <c r="GXL7" s="119"/>
      <c r="GXM7" s="119"/>
      <c r="GXN7" s="119"/>
      <c r="GXO7" s="119"/>
      <c r="GXP7" s="119"/>
      <c r="GXQ7" s="119"/>
      <c r="GXR7" s="119"/>
      <c r="GXS7" s="119"/>
      <c r="GXT7" s="119"/>
      <c r="GXU7" s="119"/>
      <c r="GXV7" s="119"/>
      <c r="GXW7" s="119"/>
      <c r="GXX7" s="119"/>
      <c r="GXY7" s="119"/>
      <c r="GXZ7" s="119"/>
      <c r="GYA7" s="119"/>
      <c r="GYB7" s="119"/>
      <c r="GYC7" s="119"/>
      <c r="GYD7" s="119"/>
      <c r="GYE7" s="119"/>
      <c r="GYF7" s="119"/>
      <c r="GYG7" s="119"/>
      <c r="GYH7" s="119"/>
      <c r="GYI7" s="119"/>
      <c r="GYJ7" s="119"/>
      <c r="GYK7" s="119"/>
      <c r="GYL7" s="119"/>
      <c r="GYM7" s="119"/>
      <c r="GYN7" s="119"/>
      <c r="GYO7" s="119"/>
      <c r="GYP7" s="119"/>
      <c r="GYQ7" s="119"/>
      <c r="GYR7" s="119"/>
      <c r="GYS7" s="119"/>
      <c r="GYT7" s="119"/>
      <c r="GYU7" s="119"/>
      <c r="GYV7" s="119"/>
      <c r="GYW7" s="119"/>
      <c r="GYX7" s="119"/>
      <c r="GYY7" s="119"/>
      <c r="GYZ7" s="119"/>
      <c r="GZA7" s="119"/>
      <c r="GZB7" s="119"/>
      <c r="GZC7" s="119"/>
      <c r="GZD7" s="119"/>
      <c r="GZE7" s="119"/>
      <c r="GZF7" s="119"/>
      <c r="GZG7" s="119"/>
      <c r="GZH7" s="119"/>
      <c r="GZI7" s="119"/>
      <c r="GZJ7" s="119"/>
      <c r="GZK7" s="119"/>
      <c r="GZL7" s="119"/>
      <c r="GZM7" s="119"/>
      <c r="GZN7" s="119"/>
      <c r="GZO7" s="119"/>
      <c r="GZP7" s="119"/>
      <c r="GZQ7" s="119"/>
      <c r="GZR7" s="119"/>
      <c r="GZS7" s="119"/>
      <c r="GZT7" s="119"/>
      <c r="GZU7" s="119"/>
      <c r="GZV7" s="119"/>
      <c r="GZW7" s="119"/>
      <c r="GZX7" s="119"/>
      <c r="GZY7" s="119"/>
      <c r="GZZ7" s="119"/>
      <c r="HAA7" s="119"/>
      <c r="HAB7" s="119"/>
      <c r="HAC7" s="119"/>
      <c r="HAD7" s="119"/>
      <c r="HAE7" s="119"/>
      <c r="HAF7" s="119"/>
      <c r="HAG7" s="119"/>
      <c r="HAH7" s="119"/>
      <c r="HAI7" s="119"/>
      <c r="HAJ7" s="119"/>
      <c r="HAK7" s="119"/>
      <c r="HAL7" s="119"/>
      <c r="HAM7" s="119"/>
      <c r="HAN7" s="119"/>
      <c r="HAO7" s="119"/>
      <c r="HAP7" s="119"/>
      <c r="HAQ7" s="119"/>
      <c r="HAR7" s="119"/>
      <c r="HAS7" s="119"/>
      <c r="HAT7" s="119"/>
      <c r="HAU7" s="119"/>
      <c r="HAV7" s="119"/>
      <c r="HAW7" s="119"/>
      <c r="HAX7" s="119"/>
      <c r="HAY7" s="119"/>
      <c r="HAZ7" s="119"/>
      <c r="HBA7" s="119"/>
      <c r="HBB7" s="119"/>
      <c r="HBC7" s="119"/>
      <c r="HBD7" s="119"/>
      <c r="HBE7" s="119"/>
      <c r="HBF7" s="119"/>
      <c r="HBG7" s="119"/>
      <c r="HBH7" s="119"/>
      <c r="HBI7" s="119"/>
      <c r="HBJ7" s="119"/>
      <c r="HBK7" s="119"/>
      <c r="HBL7" s="119"/>
      <c r="HBM7" s="119"/>
      <c r="HBN7" s="119"/>
      <c r="HBO7" s="119"/>
      <c r="HBP7" s="119"/>
      <c r="HBQ7" s="119"/>
      <c r="HBR7" s="119"/>
      <c r="HBS7" s="119"/>
      <c r="HBT7" s="119"/>
      <c r="HBU7" s="119"/>
      <c r="HBV7" s="119"/>
      <c r="HBW7" s="119"/>
      <c r="HBX7" s="119"/>
      <c r="HBY7" s="119"/>
      <c r="HBZ7" s="119"/>
      <c r="HCA7" s="119"/>
      <c r="HCB7" s="119"/>
      <c r="HCC7" s="119"/>
      <c r="HCD7" s="119"/>
      <c r="HCE7" s="119"/>
      <c r="HCF7" s="119"/>
      <c r="HCG7" s="119"/>
      <c r="HCH7" s="119"/>
      <c r="HCI7" s="119"/>
      <c r="HCJ7" s="119"/>
      <c r="HCK7" s="119"/>
      <c r="HCL7" s="119"/>
      <c r="HCM7" s="119"/>
      <c r="HCN7" s="119"/>
      <c r="HCO7" s="119"/>
      <c r="HCP7" s="119"/>
      <c r="HCQ7" s="119"/>
      <c r="HCR7" s="119"/>
      <c r="HCS7" s="119"/>
      <c r="HCT7" s="119"/>
      <c r="HCU7" s="119"/>
      <c r="HCV7" s="119"/>
      <c r="HCW7" s="119"/>
      <c r="HCX7" s="119"/>
      <c r="HCY7" s="119"/>
      <c r="HCZ7" s="119"/>
      <c r="HDA7" s="119"/>
      <c r="HDB7" s="119"/>
      <c r="HDC7" s="119"/>
      <c r="HDD7" s="119"/>
      <c r="HDE7" s="119"/>
      <c r="HDF7" s="119"/>
      <c r="HDG7" s="119"/>
      <c r="HDH7" s="119"/>
      <c r="HDI7" s="119"/>
      <c r="HDJ7" s="119"/>
      <c r="HDK7" s="119"/>
      <c r="HDL7" s="119"/>
      <c r="HDM7" s="119"/>
      <c r="HDN7" s="119"/>
      <c r="HDO7" s="119"/>
      <c r="HDP7" s="119"/>
      <c r="HDQ7" s="119"/>
      <c r="HDR7" s="119"/>
      <c r="HDS7" s="119"/>
      <c r="HDT7" s="119"/>
      <c r="HDU7" s="119"/>
      <c r="HDV7" s="119"/>
      <c r="HDW7" s="119"/>
      <c r="HDX7" s="119"/>
      <c r="HDY7" s="119"/>
      <c r="HDZ7" s="119"/>
      <c r="HEA7" s="119"/>
      <c r="HEB7" s="119"/>
      <c r="HEC7" s="119"/>
      <c r="HED7" s="119"/>
      <c r="HEE7" s="119"/>
      <c r="HEF7" s="119"/>
      <c r="HEG7" s="119"/>
      <c r="HEH7" s="119"/>
      <c r="HEI7" s="119"/>
      <c r="HEJ7" s="119"/>
      <c r="HEK7" s="119"/>
      <c r="HEL7" s="119"/>
      <c r="HEM7" s="119"/>
      <c r="HEN7" s="119"/>
      <c r="HEO7" s="119"/>
      <c r="HEP7" s="119"/>
      <c r="HEQ7" s="119"/>
      <c r="HER7" s="119"/>
      <c r="HES7" s="119"/>
      <c r="HET7" s="119"/>
      <c r="HEU7" s="119"/>
      <c r="HEV7" s="119"/>
      <c r="HEW7" s="119"/>
      <c r="HEX7" s="119"/>
      <c r="HEY7" s="119"/>
      <c r="HEZ7" s="119"/>
      <c r="HFA7" s="119"/>
      <c r="HFB7" s="119"/>
      <c r="HFC7" s="119"/>
      <c r="HFD7" s="119"/>
      <c r="HFE7" s="119"/>
      <c r="HFF7" s="119"/>
      <c r="HFG7" s="119"/>
      <c r="HFH7" s="119"/>
      <c r="HFI7" s="119"/>
      <c r="HFJ7" s="119"/>
      <c r="HFK7" s="119"/>
      <c r="HFL7" s="119"/>
      <c r="HFM7" s="119"/>
      <c r="HFN7" s="119"/>
      <c r="HFO7" s="119"/>
      <c r="HFP7" s="119"/>
      <c r="HFQ7" s="119"/>
      <c r="HFR7" s="119"/>
      <c r="HFS7" s="119"/>
      <c r="HFT7" s="119"/>
      <c r="HFU7" s="119"/>
      <c r="HFV7" s="119"/>
      <c r="HFW7" s="119"/>
      <c r="HFX7" s="119"/>
      <c r="HFY7" s="119"/>
      <c r="HFZ7" s="119"/>
      <c r="HGA7" s="119"/>
      <c r="HGB7" s="119"/>
      <c r="HGC7" s="119"/>
      <c r="HGD7" s="119"/>
      <c r="HGE7" s="119"/>
      <c r="HGF7" s="119"/>
      <c r="HGG7" s="119"/>
      <c r="HGH7" s="119"/>
      <c r="HGI7" s="119"/>
      <c r="HGJ7" s="119"/>
      <c r="HGK7" s="119"/>
      <c r="HGL7" s="119"/>
      <c r="HGM7" s="119"/>
      <c r="HGN7" s="119"/>
      <c r="HGO7" s="119"/>
      <c r="HGP7" s="119"/>
      <c r="HGQ7" s="119"/>
      <c r="HGR7" s="119"/>
      <c r="HGS7" s="119"/>
      <c r="HGT7" s="119"/>
      <c r="HGU7" s="119"/>
      <c r="HGV7" s="119"/>
      <c r="HGW7" s="119"/>
      <c r="HGX7" s="119"/>
      <c r="HGY7" s="119"/>
      <c r="HGZ7" s="119"/>
      <c r="HHA7" s="119"/>
      <c r="HHB7" s="119"/>
      <c r="HHC7" s="119"/>
      <c r="HHD7" s="119"/>
      <c r="HHE7" s="119"/>
      <c r="HHF7" s="119"/>
      <c r="HHG7" s="119"/>
      <c r="HHH7" s="119"/>
      <c r="HHI7" s="119"/>
      <c r="HHJ7" s="119"/>
      <c r="HHK7" s="119"/>
      <c r="HHL7" s="119"/>
      <c r="HHM7" s="119"/>
      <c r="HHN7" s="119"/>
      <c r="HHO7" s="119"/>
      <c r="HHP7" s="119"/>
      <c r="HHQ7" s="119"/>
      <c r="HHR7" s="119"/>
      <c r="HHS7" s="119"/>
      <c r="HHT7" s="119"/>
      <c r="HHU7" s="119"/>
      <c r="HHV7" s="119"/>
      <c r="HHW7" s="119"/>
      <c r="HHX7" s="119"/>
      <c r="HHY7" s="119"/>
      <c r="HHZ7" s="119"/>
      <c r="HIA7" s="119"/>
      <c r="HIB7" s="119"/>
      <c r="HIC7" s="119"/>
      <c r="HID7" s="119"/>
      <c r="HIE7" s="119"/>
      <c r="HIF7" s="119"/>
      <c r="HIG7" s="119"/>
      <c r="HIH7" s="119"/>
      <c r="HII7" s="119"/>
      <c r="HIJ7" s="119"/>
      <c r="HIK7" s="119"/>
      <c r="HIL7" s="119"/>
      <c r="HIM7" s="119"/>
      <c r="HIN7" s="119"/>
      <c r="HIO7" s="119"/>
      <c r="HIP7" s="119"/>
      <c r="HIQ7" s="119"/>
      <c r="HIR7" s="119"/>
      <c r="HIS7" s="119"/>
      <c r="HIT7" s="119"/>
      <c r="HIU7" s="119"/>
      <c r="HIV7" s="119"/>
      <c r="HIW7" s="119"/>
      <c r="HIX7" s="119"/>
      <c r="HIY7" s="119"/>
      <c r="HIZ7" s="119"/>
      <c r="HJA7" s="119"/>
      <c r="HJB7" s="119"/>
      <c r="HJC7" s="119"/>
      <c r="HJD7" s="119"/>
      <c r="HJE7" s="119"/>
      <c r="HJF7" s="119"/>
      <c r="HJG7" s="119"/>
      <c r="HJH7" s="119"/>
      <c r="HJI7" s="119"/>
      <c r="HJJ7" s="119"/>
      <c r="HJK7" s="119"/>
      <c r="HJL7" s="119"/>
      <c r="HJM7" s="119"/>
      <c r="HJN7" s="119"/>
      <c r="HJO7" s="119"/>
      <c r="HJP7" s="119"/>
      <c r="HJQ7" s="119"/>
      <c r="HJR7" s="119"/>
      <c r="HJS7" s="119"/>
      <c r="HJT7" s="119"/>
      <c r="HJU7" s="119"/>
      <c r="HJV7" s="119"/>
      <c r="HJW7" s="119"/>
      <c r="HJX7" s="119"/>
      <c r="HJY7" s="119"/>
      <c r="HJZ7" s="119"/>
      <c r="HKA7" s="119"/>
      <c r="HKB7" s="119"/>
      <c r="HKC7" s="119"/>
      <c r="HKD7" s="119"/>
      <c r="HKE7" s="119"/>
      <c r="HKF7" s="119"/>
      <c r="HKG7" s="119"/>
      <c r="HKH7" s="119"/>
      <c r="HKI7" s="119"/>
      <c r="HKJ7" s="119"/>
      <c r="HKK7" s="119"/>
      <c r="HKL7" s="119"/>
      <c r="HKM7" s="119"/>
      <c r="HKN7" s="119"/>
      <c r="HKO7" s="119"/>
      <c r="HKP7" s="119"/>
      <c r="HKQ7" s="119"/>
      <c r="HKR7" s="119"/>
      <c r="HKS7" s="119"/>
      <c r="HKT7" s="119"/>
      <c r="HKU7" s="119"/>
      <c r="HKV7" s="119"/>
      <c r="HKW7" s="119"/>
      <c r="HKX7" s="119"/>
      <c r="HKY7" s="119"/>
      <c r="HKZ7" s="119"/>
      <c r="HLA7" s="119"/>
      <c r="HLB7" s="119"/>
      <c r="HLC7" s="119"/>
      <c r="HLD7" s="119"/>
      <c r="HLE7" s="119"/>
      <c r="HLF7" s="119"/>
      <c r="HLG7" s="119"/>
      <c r="HLH7" s="119"/>
      <c r="HLI7" s="119"/>
      <c r="HLJ7" s="119"/>
      <c r="HLK7" s="119"/>
      <c r="HLL7" s="119"/>
      <c r="HLM7" s="119"/>
      <c r="HLN7" s="119"/>
      <c r="HLO7" s="119"/>
      <c r="HLP7" s="119"/>
      <c r="HLQ7" s="119"/>
      <c r="HLR7" s="119"/>
      <c r="HLS7" s="119"/>
      <c r="HLT7" s="119"/>
      <c r="HLU7" s="119"/>
      <c r="HLV7" s="119"/>
      <c r="HLW7" s="119"/>
      <c r="HLX7" s="119"/>
      <c r="HLY7" s="119"/>
      <c r="HLZ7" s="119"/>
      <c r="HMA7" s="119"/>
      <c r="HMB7" s="119"/>
      <c r="HMC7" s="119"/>
      <c r="HMD7" s="119"/>
      <c r="HME7" s="119"/>
      <c r="HMF7" s="119"/>
      <c r="HMG7" s="119"/>
      <c r="HMH7" s="119"/>
      <c r="HMI7" s="119"/>
      <c r="HMJ7" s="119"/>
      <c r="HMK7" s="119"/>
      <c r="HML7" s="119"/>
      <c r="HMM7" s="119"/>
      <c r="HMN7" s="119"/>
      <c r="HMO7" s="119"/>
      <c r="HMP7" s="119"/>
      <c r="HMQ7" s="119"/>
      <c r="HMR7" s="119"/>
      <c r="HMS7" s="119"/>
      <c r="HMT7" s="119"/>
      <c r="HMU7" s="119"/>
      <c r="HMV7" s="119"/>
      <c r="HMW7" s="119"/>
      <c r="HMX7" s="119"/>
      <c r="HMY7" s="119"/>
      <c r="HMZ7" s="119"/>
      <c r="HNA7" s="119"/>
      <c r="HNB7" s="119"/>
      <c r="HNC7" s="119"/>
      <c r="HND7" s="119"/>
      <c r="HNE7" s="119"/>
      <c r="HNF7" s="119"/>
      <c r="HNG7" s="119"/>
      <c r="HNH7" s="119"/>
      <c r="HNI7" s="119"/>
      <c r="HNJ7" s="119"/>
      <c r="HNK7" s="119"/>
      <c r="HNL7" s="119"/>
      <c r="HNM7" s="119"/>
      <c r="HNN7" s="119"/>
      <c r="HNO7" s="119"/>
      <c r="HNP7" s="119"/>
      <c r="HNQ7" s="119"/>
      <c r="HNR7" s="119"/>
      <c r="HNS7" s="119"/>
      <c r="HNT7" s="119"/>
      <c r="HNU7" s="119"/>
      <c r="HNV7" s="119"/>
      <c r="HNW7" s="119"/>
      <c r="HNX7" s="119"/>
      <c r="HNY7" s="119"/>
      <c r="HNZ7" s="119"/>
      <c r="HOA7" s="119"/>
      <c r="HOB7" s="119"/>
      <c r="HOC7" s="119"/>
      <c r="HOD7" s="119"/>
      <c r="HOE7" s="119"/>
      <c r="HOF7" s="119"/>
      <c r="HOG7" s="119"/>
      <c r="HOH7" s="119"/>
      <c r="HOI7" s="119"/>
      <c r="HOJ7" s="119"/>
      <c r="HOK7" s="119"/>
      <c r="HOL7" s="119"/>
      <c r="HOM7" s="119"/>
      <c r="HON7" s="119"/>
      <c r="HOO7" s="119"/>
      <c r="HOP7" s="119"/>
      <c r="HOQ7" s="119"/>
      <c r="HOR7" s="119"/>
      <c r="HOS7" s="119"/>
      <c r="HOT7" s="119"/>
      <c r="HOU7" s="119"/>
      <c r="HOV7" s="119"/>
      <c r="HOW7" s="119"/>
      <c r="HOX7" s="119"/>
      <c r="HOY7" s="119"/>
      <c r="HOZ7" s="119"/>
      <c r="HPA7" s="119"/>
      <c r="HPB7" s="119"/>
      <c r="HPC7" s="119"/>
      <c r="HPD7" s="119"/>
      <c r="HPE7" s="119"/>
      <c r="HPF7" s="119"/>
      <c r="HPG7" s="119"/>
      <c r="HPH7" s="119"/>
      <c r="HPI7" s="119"/>
      <c r="HPJ7" s="119"/>
      <c r="HPK7" s="119"/>
      <c r="HPL7" s="119"/>
      <c r="HPM7" s="119"/>
      <c r="HPN7" s="119"/>
      <c r="HPO7" s="119"/>
      <c r="HPP7" s="119"/>
      <c r="HPQ7" s="119"/>
      <c r="HPR7" s="119"/>
      <c r="HPS7" s="119"/>
      <c r="HPT7" s="119"/>
      <c r="HPU7" s="119"/>
      <c r="HPV7" s="119"/>
      <c r="HPW7" s="119"/>
      <c r="HPX7" s="119"/>
      <c r="HPY7" s="119"/>
      <c r="HPZ7" s="119"/>
      <c r="HQA7" s="119"/>
      <c r="HQB7" s="119"/>
      <c r="HQC7" s="119"/>
      <c r="HQD7" s="119"/>
      <c r="HQE7" s="119"/>
      <c r="HQF7" s="119"/>
      <c r="HQG7" s="119"/>
      <c r="HQH7" s="119"/>
      <c r="HQI7" s="119"/>
      <c r="HQJ7" s="119"/>
      <c r="HQK7" s="119"/>
      <c r="HQL7" s="119"/>
      <c r="HQM7" s="119"/>
      <c r="HQN7" s="119"/>
      <c r="HQO7" s="119"/>
      <c r="HQP7" s="119"/>
      <c r="HQQ7" s="119"/>
      <c r="HQR7" s="119"/>
      <c r="HQS7" s="119"/>
      <c r="HQT7" s="119"/>
      <c r="HQU7" s="119"/>
      <c r="HQV7" s="119"/>
      <c r="HQW7" s="119"/>
      <c r="HQX7" s="119"/>
      <c r="HQY7" s="119"/>
      <c r="HQZ7" s="119"/>
      <c r="HRA7" s="119"/>
      <c r="HRB7" s="119"/>
      <c r="HRC7" s="119"/>
      <c r="HRD7" s="119"/>
      <c r="HRE7" s="119"/>
      <c r="HRF7" s="119"/>
      <c r="HRG7" s="119"/>
      <c r="HRH7" s="119"/>
      <c r="HRI7" s="119"/>
      <c r="HRJ7" s="119"/>
      <c r="HRK7" s="119"/>
      <c r="HRL7" s="119"/>
      <c r="HRM7" s="119"/>
      <c r="HRN7" s="119"/>
      <c r="HRO7" s="119"/>
      <c r="HRP7" s="119"/>
      <c r="HRQ7" s="119"/>
      <c r="HRR7" s="119"/>
      <c r="HRS7" s="119"/>
      <c r="HRT7" s="119"/>
      <c r="HRU7" s="119"/>
      <c r="HRV7" s="119"/>
      <c r="HRW7" s="119"/>
      <c r="HRX7" s="119"/>
      <c r="HRY7" s="119"/>
      <c r="HRZ7" s="119"/>
      <c r="HSA7" s="119"/>
      <c r="HSB7" s="119"/>
      <c r="HSC7" s="119"/>
      <c r="HSD7" s="119"/>
      <c r="HSE7" s="119"/>
      <c r="HSF7" s="119"/>
      <c r="HSG7" s="119"/>
      <c r="HSH7" s="119"/>
      <c r="HSI7" s="119"/>
      <c r="HSJ7" s="119"/>
      <c r="HSK7" s="119"/>
      <c r="HSL7" s="119"/>
      <c r="HSM7" s="119"/>
      <c r="HSN7" s="119"/>
      <c r="HSO7" s="119"/>
      <c r="HSP7" s="119"/>
      <c r="HSQ7" s="119"/>
      <c r="HSR7" s="119"/>
      <c r="HSS7" s="119"/>
      <c r="HST7" s="119"/>
      <c r="HSU7" s="119"/>
      <c r="HSV7" s="119"/>
      <c r="HSW7" s="119"/>
      <c r="HSX7" s="119"/>
      <c r="HSY7" s="119"/>
      <c r="HSZ7" s="119"/>
      <c r="HTA7" s="119"/>
      <c r="HTB7" s="119"/>
      <c r="HTC7" s="119"/>
      <c r="HTD7" s="119"/>
      <c r="HTE7" s="119"/>
      <c r="HTF7" s="119"/>
      <c r="HTG7" s="119"/>
      <c r="HTH7" s="119"/>
      <c r="HTI7" s="119"/>
      <c r="HTJ7" s="119"/>
      <c r="HTK7" s="119"/>
      <c r="HTL7" s="119"/>
      <c r="HTM7" s="119"/>
      <c r="HTN7" s="119"/>
      <c r="HTO7" s="119"/>
      <c r="HTP7" s="119"/>
      <c r="HTQ7" s="119"/>
      <c r="HTR7" s="119"/>
      <c r="HTS7" s="119"/>
      <c r="HTT7" s="119"/>
      <c r="HTU7" s="119"/>
      <c r="HTV7" s="119"/>
      <c r="HTW7" s="119"/>
      <c r="HTX7" s="119"/>
      <c r="HTY7" s="119"/>
      <c r="HTZ7" s="119"/>
      <c r="HUA7" s="119"/>
      <c r="HUB7" s="119"/>
      <c r="HUC7" s="119"/>
      <c r="HUD7" s="119"/>
      <c r="HUE7" s="119"/>
      <c r="HUF7" s="119"/>
      <c r="HUG7" s="119"/>
      <c r="HUH7" s="119"/>
      <c r="HUI7" s="119"/>
      <c r="HUJ7" s="119"/>
      <c r="HUK7" s="119"/>
      <c r="HUL7" s="119"/>
      <c r="HUM7" s="119"/>
      <c r="HUN7" s="119"/>
      <c r="HUO7" s="119"/>
      <c r="HUP7" s="119"/>
      <c r="HUQ7" s="119"/>
      <c r="HUR7" s="119"/>
      <c r="HUS7" s="119"/>
      <c r="HUT7" s="119"/>
      <c r="HUU7" s="119"/>
      <c r="HUV7" s="119"/>
      <c r="HUW7" s="119"/>
      <c r="HUX7" s="119"/>
      <c r="HUY7" s="119"/>
      <c r="HUZ7" s="119"/>
      <c r="HVA7" s="119"/>
      <c r="HVB7" s="119"/>
      <c r="HVC7" s="119"/>
      <c r="HVD7" s="119"/>
      <c r="HVE7" s="119"/>
      <c r="HVF7" s="119"/>
      <c r="HVG7" s="119"/>
      <c r="HVH7" s="119"/>
      <c r="HVI7" s="119"/>
      <c r="HVJ7" s="119"/>
      <c r="HVK7" s="119"/>
      <c r="HVL7" s="119"/>
      <c r="HVM7" s="119"/>
      <c r="HVN7" s="119"/>
      <c r="HVO7" s="119"/>
      <c r="HVP7" s="119"/>
      <c r="HVQ7" s="119"/>
      <c r="HVR7" s="119"/>
      <c r="HVS7" s="119"/>
      <c r="HVT7" s="119"/>
      <c r="HVU7" s="119"/>
      <c r="HVV7" s="119"/>
      <c r="HVW7" s="119"/>
      <c r="HVX7" s="119"/>
      <c r="HVY7" s="119"/>
      <c r="HVZ7" s="119"/>
      <c r="HWA7" s="119"/>
      <c r="HWB7" s="119"/>
      <c r="HWC7" s="119"/>
      <c r="HWD7" s="119"/>
      <c r="HWE7" s="119"/>
      <c r="HWF7" s="119"/>
      <c r="HWG7" s="119"/>
      <c r="HWH7" s="119"/>
      <c r="HWI7" s="119"/>
      <c r="HWJ7" s="119"/>
      <c r="HWK7" s="119"/>
      <c r="HWL7" s="119"/>
      <c r="HWM7" s="119"/>
      <c r="HWN7" s="119"/>
      <c r="HWO7" s="119"/>
      <c r="HWP7" s="119"/>
      <c r="HWQ7" s="119"/>
      <c r="HWR7" s="119"/>
      <c r="HWS7" s="119"/>
      <c r="HWT7" s="119"/>
      <c r="HWU7" s="119"/>
      <c r="HWV7" s="119"/>
      <c r="HWW7" s="119"/>
      <c r="HWX7" s="119"/>
      <c r="HWY7" s="119"/>
      <c r="HWZ7" s="119"/>
      <c r="HXA7" s="119"/>
      <c r="HXB7" s="119"/>
      <c r="HXC7" s="119"/>
      <c r="HXD7" s="119"/>
      <c r="HXE7" s="119"/>
      <c r="HXF7" s="119"/>
      <c r="HXG7" s="119"/>
      <c r="HXH7" s="119"/>
      <c r="HXI7" s="119"/>
      <c r="HXJ7" s="119"/>
      <c r="HXK7" s="119"/>
      <c r="HXL7" s="119"/>
      <c r="HXM7" s="119"/>
      <c r="HXN7" s="119"/>
      <c r="HXO7" s="119"/>
      <c r="HXP7" s="119"/>
      <c r="HXQ7" s="119"/>
      <c r="HXR7" s="119"/>
      <c r="HXS7" s="119"/>
      <c r="HXT7" s="119"/>
      <c r="HXU7" s="119"/>
      <c r="HXV7" s="119"/>
      <c r="HXW7" s="119"/>
      <c r="HXX7" s="119"/>
      <c r="HXY7" s="119"/>
      <c r="HXZ7" s="119"/>
      <c r="HYA7" s="119"/>
      <c r="HYB7" s="119"/>
      <c r="HYC7" s="119"/>
      <c r="HYD7" s="119"/>
      <c r="HYE7" s="119"/>
      <c r="HYF7" s="119"/>
      <c r="HYG7" s="119"/>
      <c r="HYH7" s="119"/>
      <c r="HYI7" s="119"/>
      <c r="HYJ7" s="119"/>
      <c r="HYK7" s="119"/>
      <c r="HYL7" s="119"/>
      <c r="HYM7" s="119"/>
      <c r="HYN7" s="119"/>
      <c r="HYO7" s="119"/>
      <c r="HYP7" s="119"/>
      <c r="HYQ7" s="119"/>
      <c r="HYR7" s="119"/>
      <c r="HYS7" s="119"/>
      <c r="HYT7" s="119"/>
      <c r="HYU7" s="119"/>
      <c r="HYV7" s="119"/>
      <c r="HYW7" s="119"/>
      <c r="HYX7" s="119"/>
      <c r="HYY7" s="119"/>
      <c r="HYZ7" s="119"/>
      <c r="HZA7" s="119"/>
      <c r="HZB7" s="119"/>
      <c r="HZC7" s="119"/>
      <c r="HZD7" s="119"/>
      <c r="HZE7" s="119"/>
      <c r="HZF7" s="119"/>
      <c r="HZG7" s="119"/>
      <c r="HZH7" s="119"/>
      <c r="HZI7" s="119"/>
      <c r="HZJ7" s="119"/>
      <c r="HZK7" s="119"/>
      <c r="HZL7" s="119"/>
      <c r="HZM7" s="119"/>
      <c r="HZN7" s="119"/>
      <c r="HZO7" s="119"/>
      <c r="HZP7" s="119"/>
      <c r="HZQ7" s="119"/>
      <c r="HZR7" s="119"/>
      <c r="HZS7" s="119"/>
      <c r="HZT7" s="119"/>
      <c r="HZU7" s="119"/>
      <c r="HZV7" s="119"/>
      <c r="HZW7" s="119"/>
      <c r="HZX7" s="119"/>
      <c r="HZY7" s="119"/>
      <c r="HZZ7" s="119"/>
      <c r="IAA7" s="119"/>
      <c r="IAB7" s="119"/>
      <c r="IAC7" s="119"/>
      <c r="IAD7" s="119"/>
      <c r="IAE7" s="119"/>
      <c r="IAF7" s="119"/>
      <c r="IAG7" s="119"/>
      <c r="IAH7" s="119"/>
      <c r="IAI7" s="119"/>
      <c r="IAJ7" s="119"/>
      <c r="IAK7" s="119"/>
      <c r="IAL7" s="119"/>
      <c r="IAM7" s="119"/>
      <c r="IAN7" s="119"/>
      <c r="IAO7" s="119"/>
      <c r="IAP7" s="119"/>
      <c r="IAQ7" s="119"/>
      <c r="IAR7" s="119"/>
      <c r="IAS7" s="119"/>
      <c r="IAT7" s="119"/>
      <c r="IAU7" s="119"/>
      <c r="IAV7" s="119"/>
      <c r="IAW7" s="119"/>
      <c r="IAX7" s="119"/>
      <c r="IAY7" s="119"/>
      <c r="IAZ7" s="119"/>
      <c r="IBA7" s="119"/>
      <c r="IBB7" s="119"/>
      <c r="IBC7" s="119"/>
      <c r="IBD7" s="119"/>
      <c r="IBE7" s="119"/>
      <c r="IBF7" s="119"/>
      <c r="IBG7" s="119"/>
      <c r="IBH7" s="119"/>
      <c r="IBI7" s="119"/>
      <c r="IBJ7" s="119"/>
      <c r="IBK7" s="119"/>
      <c r="IBL7" s="119"/>
      <c r="IBM7" s="119"/>
      <c r="IBN7" s="119"/>
      <c r="IBO7" s="119"/>
      <c r="IBP7" s="119"/>
      <c r="IBQ7" s="119"/>
      <c r="IBR7" s="119"/>
      <c r="IBS7" s="119"/>
      <c r="IBT7" s="119"/>
      <c r="IBU7" s="119"/>
      <c r="IBV7" s="119"/>
      <c r="IBW7" s="119"/>
      <c r="IBX7" s="119"/>
      <c r="IBY7" s="119"/>
      <c r="IBZ7" s="119"/>
      <c r="ICA7" s="119"/>
      <c r="ICB7" s="119"/>
      <c r="ICC7" s="119"/>
      <c r="ICD7" s="119"/>
      <c r="ICE7" s="119"/>
      <c r="ICF7" s="119"/>
      <c r="ICG7" s="119"/>
      <c r="ICH7" s="119"/>
      <c r="ICI7" s="119"/>
      <c r="ICJ7" s="119"/>
      <c r="ICK7" s="119"/>
      <c r="ICL7" s="119"/>
      <c r="ICM7" s="119"/>
      <c r="ICN7" s="119"/>
      <c r="ICO7" s="119"/>
      <c r="ICP7" s="119"/>
      <c r="ICQ7" s="119"/>
      <c r="ICR7" s="119"/>
      <c r="ICS7" s="119"/>
      <c r="ICT7" s="119"/>
      <c r="ICU7" s="119"/>
      <c r="ICV7" s="119"/>
      <c r="ICW7" s="119"/>
      <c r="ICX7" s="119"/>
      <c r="ICY7" s="119"/>
      <c r="ICZ7" s="119"/>
      <c r="IDA7" s="119"/>
      <c r="IDB7" s="119"/>
      <c r="IDC7" s="119"/>
      <c r="IDD7" s="119"/>
      <c r="IDE7" s="119"/>
      <c r="IDF7" s="119"/>
      <c r="IDG7" s="119"/>
      <c r="IDH7" s="119"/>
      <c r="IDI7" s="119"/>
      <c r="IDJ7" s="119"/>
      <c r="IDK7" s="119"/>
      <c r="IDL7" s="119"/>
      <c r="IDM7" s="119"/>
      <c r="IDN7" s="119"/>
      <c r="IDO7" s="119"/>
      <c r="IDP7" s="119"/>
      <c r="IDQ7" s="119"/>
      <c r="IDR7" s="119"/>
      <c r="IDS7" s="119"/>
      <c r="IDT7" s="119"/>
      <c r="IDU7" s="119"/>
      <c r="IDV7" s="119"/>
      <c r="IDW7" s="119"/>
      <c r="IDX7" s="119"/>
      <c r="IDY7" s="119"/>
      <c r="IDZ7" s="119"/>
      <c r="IEA7" s="119"/>
      <c r="IEB7" s="119"/>
      <c r="IEC7" s="119"/>
      <c r="IED7" s="119"/>
      <c r="IEE7" s="119"/>
      <c r="IEF7" s="119"/>
      <c r="IEG7" s="119"/>
      <c r="IEH7" s="119"/>
      <c r="IEI7" s="119"/>
      <c r="IEJ7" s="119"/>
      <c r="IEK7" s="119"/>
      <c r="IEL7" s="119"/>
      <c r="IEM7" s="119"/>
      <c r="IEN7" s="119"/>
      <c r="IEO7" s="119"/>
      <c r="IEP7" s="119"/>
      <c r="IEQ7" s="119"/>
      <c r="IER7" s="119"/>
      <c r="IES7" s="119"/>
      <c r="IET7" s="119"/>
      <c r="IEU7" s="119"/>
      <c r="IEV7" s="119"/>
      <c r="IEW7" s="119"/>
      <c r="IEX7" s="119"/>
      <c r="IEY7" s="119"/>
      <c r="IEZ7" s="119"/>
      <c r="IFA7" s="119"/>
      <c r="IFB7" s="119"/>
      <c r="IFC7" s="119"/>
      <c r="IFD7" s="119"/>
      <c r="IFE7" s="119"/>
      <c r="IFF7" s="119"/>
      <c r="IFG7" s="119"/>
      <c r="IFH7" s="119"/>
      <c r="IFI7" s="119"/>
      <c r="IFJ7" s="119"/>
      <c r="IFK7" s="119"/>
      <c r="IFL7" s="119"/>
      <c r="IFM7" s="119"/>
      <c r="IFN7" s="119"/>
      <c r="IFO7" s="119"/>
      <c r="IFP7" s="119"/>
      <c r="IFQ7" s="119"/>
      <c r="IFR7" s="119"/>
      <c r="IFS7" s="119"/>
      <c r="IFT7" s="119"/>
      <c r="IFU7" s="119"/>
      <c r="IFV7" s="119"/>
      <c r="IFW7" s="119"/>
      <c r="IFX7" s="119"/>
      <c r="IFY7" s="119"/>
      <c r="IFZ7" s="119"/>
      <c r="IGA7" s="119"/>
      <c r="IGB7" s="119"/>
      <c r="IGC7" s="119"/>
      <c r="IGD7" s="119"/>
      <c r="IGE7" s="119"/>
      <c r="IGF7" s="119"/>
      <c r="IGG7" s="119"/>
      <c r="IGH7" s="119"/>
      <c r="IGI7" s="119"/>
      <c r="IGJ7" s="119"/>
      <c r="IGK7" s="119"/>
      <c r="IGL7" s="119"/>
      <c r="IGM7" s="119"/>
      <c r="IGN7" s="119"/>
      <c r="IGO7" s="119"/>
      <c r="IGP7" s="119"/>
      <c r="IGQ7" s="119"/>
      <c r="IGR7" s="119"/>
      <c r="IGS7" s="119"/>
      <c r="IGT7" s="119"/>
      <c r="IGU7" s="119"/>
      <c r="IGV7" s="119"/>
      <c r="IGW7" s="119"/>
      <c r="IGX7" s="119"/>
      <c r="IGY7" s="119"/>
      <c r="IGZ7" s="119"/>
      <c r="IHA7" s="119"/>
      <c r="IHB7" s="119"/>
      <c r="IHC7" s="119"/>
      <c r="IHD7" s="119"/>
      <c r="IHE7" s="119"/>
      <c r="IHF7" s="119"/>
      <c r="IHG7" s="119"/>
      <c r="IHH7" s="119"/>
      <c r="IHI7" s="119"/>
      <c r="IHJ7" s="119"/>
      <c r="IHK7" s="119"/>
      <c r="IHL7" s="119"/>
      <c r="IHM7" s="119"/>
      <c r="IHN7" s="119"/>
      <c r="IHO7" s="119"/>
      <c r="IHP7" s="119"/>
      <c r="IHQ7" s="119"/>
      <c r="IHR7" s="119"/>
      <c r="IHS7" s="119"/>
      <c r="IHT7" s="119"/>
      <c r="IHU7" s="119"/>
      <c r="IHV7" s="119"/>
      <c r="IHW7" s="119"/>
      <c r="IHX7" s="119"/>
      <c r="IHY7" s="119"/>
      <c r="IHZ7" s="119"/>
      <c r="IIA7" s="119"/>
      <c r="IIB7" s="119"/>
      <c r="IIC7" s="119"/>
      <c r="IID7" s="119"/>
      <c r="IIE7" s="119"/>
      <c r="IIF7" s="119"/>
      <c r="IIG7" s="119"/>
      <c r="IIH7" s="119"/>
      <c r="III7" s="119"/>
      <c r="IIJ7" s="119"/>
      <c r="IIK7" s="119"/>
      <c r="IIL7" s="119"/>
      <c r="IIM7" s="119"/>
      <c r="IIN7" s="119"/>
      <c r="IIO7" s="119"/>
      <c r="IIP7" s="119"/>
      <c r="IIQ7" s="119"/>
      <c r="IIR7" s="119"/>
      <c r="IIS7" s="119"/>
      <c r="IIT7" s="119"/>
      <c r="IIU7" s="119"/>
      <c r="IIV7" s="119"/>
      <c r="IIW7" s="119"/>
      <c r="IIX7" s="119"/>
      <c r="IIY7" s="119"/>
      <c r="IIZ7" s="119"/>
      <c r="IJA7" s="119"/>
      <c r="IJB7" s="119"/>
      <c r="IJC7" s="119"/>
      <c r="IJD7" s="119"/>
      <c r="IJE7" s="119"/>
      <c r="IJF7" s="119"/>
      <c r="IJG7" s="119"/>
      <c r="IJH7" s="119"/>
      <c r="IJI7" s="119"/>
      <c r="IJJ7" s="119"/>
      <c r="IJK7" s="119"/>
      <c r="IJL7" s="119"/>
      <c r="IJM7" s="119"/>
      <c r="IJN7" s="119"/>
      <c r="IJO7" s="119"/>
      <c r="IJP7" s="119"/>
      <c r="IJQ7" s="119"/>
      <c r="IJR7" s="119"/>
      <c r="IJS7" s="119"/>
      <c r="IJT7" s="119"/>
      <c r="IJU7" s="119"/>
      <c r="IJV7" s="119"/>
      <c r="IJW7" s="119"/>
      <c r="IJX7" s="119"/>
      <c r="IJY7" s="119"/>
      <c r="IJZ7" s="119"/>
      <c r="IKA7" s="119"/>
      <c r="IKB7" s="119"/>
      <c r="IKC7" s="119"/>
      <c r="IKD7" s="119"/>
      <c r="IKE7" s="119"/>
      <c r="IKF7" s="119"/>
      <c r="IKG7" s="119"/>
      <c r="IKH7" s="119"/>
      <c r="IKI7" s="119"/>
      <c r="IKJ7" s="119"/>
      <c r="IKK7" s="119"/>
      <c r="IKL7" s="119"/>
      <c r="IKM7" s="119"/>
      <c r="IKN7" s="119"/>
      <c r="IKO7" s="119"/>
      <c r="IKP7" s="119"/>
      <c r="IKQ7" s="119"/>
      <c r="IKR7" s="119"/>
      <c r="IKS7" s="119"/>
      <c r="IKT7" s="119"/>
      <c r="IKU7" s="119"/>
      <c r="IKV7" s="119"/>
      <c r="IKW7" s="119"/>
      <c r="IKX7" s="119"/>
      <c r="IKY7" s="119"/>
      <c r="IKZ7" s="119"/>
      <c r="ILA7" s="119"/>
      <c r="ILB7" s="119"/>
      <c r="ILC7" s="119"/>
      <c r="ILD7" s="119"/>
      <c r="ILE7" s="119"/>
      <c r="ILF7" s="119"/>
      <c r="ILG7" s="119"/>
      <c r="ILH7" s="119"/>
      <c r="ILI7" s="119"/>
      <c r="ILJ7" s="119"/>
      <c r="ILK7" s="119"/>
      <c r="ILL7" s="119"/>
      <c r="ILM7" s="119"/>
      <c r="ILN7" s="119"/>
      <c r="ILO7" s="119"/>
      <c r="ILP7" s="119"/>
      <c r="ILQ7" s="119"/>
      <c r="ILR7" s="119"/>
      <c r="ILS7" s="119"/>
      <c r="ILT7" s="119"/>
      <c r="ILU7" s="119"/>
      <c r="ILV7" s="119"/>
      <c r="ILW7" s="119"/>
      <c r="ILX7" s="119"/>
      <c r="ILY7" s="119"/>
      <c r="ILZ7" s="119"/>
      <c r="IMA7" s="119"/>
      <c r="IMB7" s="119"/>
      <c r="IMC7" s="119"/>
      <c r="IMD7" s="119"/>
      <c r="IME7" s="119"/>
      <c r="IMF7" s="119"/>
      <c r="IMG7" s="119"/>
      <c r="IMH7" s="119"/>
      <c r="IMI7" s="119"/>
      <c r="IMJ7" s="119"/>
      <c r="IMK7" s="119"/>
      <c r="IML7" s="119"/>
      <c r="IMM7" s="119"/>
      <c r="IMN7" s="119"/>
      <c r="IMO7" s="119"/>
      <c r="IMP7" s="119"/>
      <c r="IMQ7" s="119"/>
      <c r="IMR7" s="119"/>
      <c r="IMS7" s="119"/>
      <c r="IMT7" s="119"/>
      <c r="IMU7" s="119"/>
      <c r="IMV7" s="119"/>
      <c r="IMW7" s="119"/>
      <c r="IMX7" s="119"/>
      <c r="IMY7" s="119"/>
      <c r="IMZ7" s="119"/>
      <c r="INA7" s="119"/>
      <c r="INB7" s="119"/>
      <c r="INC7" s="119"/>
      <c r="IND7" s="119"/>
      <c r="INE7" s="119"/>
      <c r="INF7" s="119"/>
      <c r="ING7" s="119"/>
      <c r="INH7" s="119"/>
      <c r="INI7" s="119"/>
      <c r="INJ7" s="119"/>
      <c r="INK7" s="119"/>
      <c r="INL7" s="119"/>
      <c r="INM7" s="119"/>
      <c r="INN7" s="119"/>
      <c r="INO7" s="119"/>
      <c r="INP7" s="119"/>
      <c r="INQ7" s="119"/>
      <c r="INR7" s="119"/>
      <c r="INS7" s="119"/>
      <c r="INT7" s="119"/>
      <c r="INU7" s="119"/>
      <c r="INV7" s="119"/>
      <c r="INW7" s="119"/>
      <c r="INX7" s="119"/>
      <c r="INY7" s="119"/>
      <c r="INZ7" s="119"/>
      <c r="IOA7" s="119"/>
      <c r="IOB7" s="119"/>
      <c r="IOC7" s="119"/>
      <c r="IOD7" s="119"/>
      <c r="IOE7" s="119"/>
      <c r="IOF7" s="119"/>
      <c r="IOG7" s="119"/>
      <c r="IOH7" s="119"/>
      <c r="IOI7" s="119"/>
      <c r="IOJ7" s="119"/>
      <c r="IOK7" s="119"/>
      <c r="IOL7" s="119"/>
      <c r="IOM7" s="119"/>
      <c r="ION7" s="119"/>
      <c r="IOO7" s="119"/>
      <c r="IOP7" s="119"/>
      <c r="IOQ7" s="119"/>
      <c r="IOR7" s="119"/>
      <c r="IOS7" s="119"/>
      <c r="IOT7" s="119"/>
      <c r="IOU7" s="119"/>
      <c r="IOV7" s="119"/>
      <c r="IOW7" s="119"/>
      <c r="IOX7" s="119"/>
      <c r="IOY7" s="119"/>
      <c r="IOZ7" s="119"/>
      <c r="IPA7" s="119"/>
      <c r="IPB7" s="119"/>
      <c r="IPC7" s="119"/>
      <c r="IPD7" s="119"/>
      <c r="IPE7" s="119"/>
      <c r="IPF7" s="119"/>
      <c r="IPG7" s="119"/>
      <c r="IPH7" s="119"/>
      <c r="IPI7" s="119"/>
      <c r="IPJ7" s="119"/>
      <c r="IPK7" s="119"/>
      <c r="IPL7" s="119"/>
      <c r="IPM7" s="119"/>
      <c r="IPN7" s="119"/>
      <c r="IPO7" s="119"/>
      <c r="IPP7" s="119"/>
      <c r="IPQ7" s="119"/>
      <c r="IPR7" s="119"/>
      <c r="IPS7" s="119"/>
      <c r="IPT7" s="119"/>
      <c r="IPU7" s="119"/>
      <c r="IPV7" s="119"/>
      <c r="IPW7" s="119"/>
      <c r="IPX7" s="119"/>
      <c r="IPY7" s="119"/>
      <c r="IPZ7" s="119"/>
      <c r="IQA7" s="119"/>
      <c r="IQB7" s="119"/>
      <c r="IQC7" s="119"/>
      <c r="IQD7" s="119"/>
      <c r="IQE7" s="119"/>
      <c r="IQF7" s="119"/>
      <c r="IQG7" s="119"/>
      <c r="IQH7" s="119"/>
      <c r="IQI7" s="119"/>
      <c r="IQJ7" s="119"/>
      <c r="IQK7" s="119"/>
      <c r="IQL7" s="119"/>
      <c r="IQM7" s="119"/>
      <c r="IQN7" s="119"/>
      <c r="IQO7" s="119"/>
      <c r="IQP7" s="119"/>
      <c r="IQQ7" s="119"/>
      <c r="IQR7" s="119"/>
      <c r="IQS7" s="119"/>
      <c r="IQT7" s="119"/>
      <c r="IQU7" s="119"/>
      <c r="IQV7" s="119"/>
      <c r="IQW7" s="119"/>
      <c r="IQX7" s="119"/>
      <c r="IQY7" s="119"/>
      <c r="IQZ7" s="119"/>
      <c r="IRA7" s="119"/>
      <c r="IRB7" s="119"/>
      <c r="IRC7" s="119"/>
      <c r="IRD7" s="119"/>
      <c r="IRE7" s="119"/>
      <c r="IRF7" s="119"/>
      <c r="IRG7" s="119"/>
      <c r="IRH7" s="119"/>
      <c r="IRI7" s="119"/>
      <c r="IRJ7" s="119"/>
      <c r="IRK7" s="119"/>
      <c r="IRL7" s="119"/>
      <c r="IRM7" s="119"/>
      <c r="IRN7" s="119"/>
      <c r="IRO7" s="119"/>
      <c r="IRP7" s="119"/>
      <c r="IRQ7" s="119"/>
      <c r="IRR7" s="119"/>
      <c r="IRS7" s="119"/>
      <c r="IRT7" s="119"/>
      <c r="IRU7" s="119"/>
      <c r="IRV7" s="119"/>
      <c r="IRW7" s="119"/>
      <c r="IRX7" s="119"/>
      <c r="IRY7" s="119"/>
      <c r="IRZ7" s="119"/>
      <c r="ISA7" s="119"/>
      <c r="ISB7" s="119"/>
      <c r="ISC7" s="119"/>
      <c r="ISD7" s="119"/>
      <c r="ISE7" s="119"/>
      <c r="ISF7" s="119"/>
      <c r="ISG7" s="119"/>
      <c r="ISH7" s="119"/>
      <c r="ISI7" s="119"/>
      <c r="ISJ7" s="119"/>
      <c r="ISK7" s="119"/>
      <c r="ISL7" s="119"/>
      <c r="ISM7" s="119"/>
      <c r="ISN7" s="119"/>
      <c r="ISO7" s="119"/>
      <c r="ISP7" s="119"/>
      <c r="ISQ7" s="119"/>
      <c r="ISR7" s="119"/>
      <c r="ISS7" s="119"/>
      <c r="IST7" s="119"/>
      <c r="ISU7" s="119"/>
      <c r="ISV7" s="119"/>
      <c r="ISW7" s="119"/>
      <c r="ISX7" s="119"/>
      <c r="ISY7" s="119"/>
      <c r="ISZ7" s="119"/>
      <c r="ITA7" s="119"/>
      <c r="ITB7" s="119"/>
      <c r="ITC7" s="119"/>
      <c r="ITD7" s="119"/>
      <c r="ITE7" s="119"/>
      <c r="ITF7" s="119"/>
      <c r="ITG7" s="119"/>
      <c r="ITH7" s="119"/>
      <c r="ITI7" s="119"/>
      <c r="ITJ7" s="119"/>
      <c r="ITK7" s="119"/>
      <c r="ITL7" s="119"/>
      <c r="ITM7" s="119"/>
      <c r="ITN7" s="119"/>
      <c r="ITO7" s="119"/>
      <c r="ITP7" s="119"/>
      <c r="ITQ7" s="119"/>
      <c r="ITR7" s="119"/>
      <c r="ITS7" s="119"/>
      <c r="ITT7" s="119"/>
      <c r="ITU7" s="119"/>
      <c r="ITV7" s="119"/>
      <c r="ITW7" s="119"/>
      <c r="ITX7" s="119"/>
      <c r="ITY7" s="119"/>
      <c r="ITZ7" s="119"/>
      <c r="IUA7" s="119"/>
      <c r="IUB7" s="119"/>
      <c r="IUC7" s="119"/>
      <c r="IUD7" s="119"/>
      <c r="IUE7" s="119"/>
      <c r="IUF7" s="119"/>
      <c r="IUG7" s="119"/>
      <c r="IUH7" s="119"/>
      <c r="IUI7" s="119"/>
      <c r="IUJ7" s="119"/>
      <c r="IUK7" s="119"/>
      <c r="IUL7" s="119"/>
      <c r="IUM7" s="119"/>
      <c r="IUN7" s="119"/>
      <c r="IUO7" s="119"/>
      <c r="IUP7" s="119"/>
      <c r="IUQ7" s="119"/>
      <c r="IUR7" s="119"/>
      <c r="IUS7" s="119"/>
      <c r="IUT7" s="119"/>
      <c r="IUU7" s="119"/>
      <c r="IUV7" s="119"/>
      <c r="IUW7" s="119"/>
      <c r="IUX7" s="119"/>
      <c r="IUY7" s="119"/>
      <c r="IUZ7" s="119"/>
      <c r="IVA7" s="119"/>
      <c r="IVB7" s="119"/>
      <c r="IVC7" s="119"/>
      <c r="IVD7" s="119"/>
      <c r="IVE7" s="119"/>
      <c r="IVF7" s="119"/>
      <c r="IVG7" s="119"/>
      <c r="IVH7" s="119"/>
      <c r="IVI7" s="119"/>
      <c r="IVJ7" s="119"/>
      <c r="IVK7" s="119"/>
      <c r="IVL7" s="119"/>
      <c r="IVM7" s="119"/>
      <c r="IVN7" s="119"/>
      <c r="IVO7" s="119"/>
      <c r="IVP7" s="119"/>
      <c r="IVQ7" s="119"/>
      <c r="IVR7" s="119"/>
      <c r="IVS7" s="119"/>
      <c r="IVT7" s="119"/>
      <c r="IVU7" s="119"/>
      <c r="IVV7" s="119"/>
      <c r="IVW7" s="119"/>
      <c r="IVX7" s="119"/>
      <c r="IVY7" s="119"/>
      <c r="IVZ7" s="119"/>
      <c r="IWA7" s="119"/>
      <c r="IWB7" s="119"/>
      <c r="IWC7" s="119"/>
      <c r="IWD7" s="119"/>
      <c r="IWE7" s="119"/>
      <c r="IWF7" s="119"/>
      <c r="IWG7" s="119"/>
      <c r="IWH7" s="119"/>
      <c r="IWI7" s="119"/>
      <c r="IWJ7" s="119"/>
      <c r="IWK7" s="119"/>
      <c r="IWL7" s="119"/>
      <c r="IWM7" s="119"/>
      <c r="IWN7" s="119"/>
      <c r="IWO7" s="119"/>
      <c r="IWP7" s="119"/>
      <c r="IWQ7" s="119"/>
      <c r="IWR7" s="119"/>
      <c r="IWS7" s="119"/>
      <c r="IWT7" s="119"/>
      <c r="IWU7" s="119"/>
      <c r="IWV7" s="119"/>
      <c r="IWW7" s="119"/>
      <c r="IWX7" s="119"/>
      <c r="IWY7" s="119"/>
      <c r="IWZ7" s="119"/>
      <c r="IXA7" s="119"/>
      <c r="IXB7" s="119"/>
      <c r="IXC7" s="119"/>
      <c r="IXD7" s="119"/>
      <c r="IXE7" s="119"/>
      <c r="IXF7" s="119"/>
      <c r="IXG7" s="119"/>
      <c r="IXH7" s="119"/>
      <c r="IXI7" s="119"/>
      <c r="IXJ7" s="119"/>
      <c r="IXK7" s="119"/>
      <c r="IXL7" s="119"/>
      <c r="IXM7" s="119"/>
      <c r="IXN7" s="119"/>
      <c r="IXO7" s="119"/>
      <c r="IXP7" s="119"/>
      <c r="IXQ7" s="119"/>
      <c r="IXR7" s="119"/>
      <c r="IXS7" s="119"/>
      <c r="IXT7" s="119"/>
      <c r="IXU7" s="119"/>
      <c r="IXV7" s="119"/>
      <c r="IXW7" s="119"/>
      <c r="IXX7" s="119"/>
      <c r="IXY7" s="119"/>
      <c r="IXZ7" s="119"/>
      <c r="IYA7" s="119"/>
      <c r="IYB7" s="119"/>
      <c r="IYC7" s="119"/>
      <c r="IYD7" s="119"/>
      <c r="IYE7" s="119"/>
      <c r="IYF7" s="119"/>
      <c r="IYG7" s="119"/>
      <c r="IYH7" s="119"/>
      <c r="IYI7" s="119"/>
      <c r="IYJ7" s="119"/>
      <c r="IYK7" s="119"/>
      <c r="IYL7" s="119"/>
      <c r="IYM7" s="119"/>
      <c r="IYN7" s="119"/>
      <c r="IYO7" s="119"/>
      <c r="IYP7" s="119"/>
      <c r="IYQ7" s="119"/>
      <c r="IYR7" s="119"/>
      <c r="IYS7" s="119"/>
      <c r="IYT7" s="119"/>
      <c r="IYU7" s="119"/>
      <c r="IYV7" s="119"/>
      <c r="IYW7" s="119"/>
      <c r="IYX7" s="119"/>
      <c r="IYY7" s="119"/>
      <c r="IYZ7" s="119"/>
      <c r="IZA7" s="119"/>
      <c r="IZB7" s="119"/>
      <c r="IZC7" s="119"/>
      <c r="IZD7" s="119"/>
      <c r="IZE7" s="119"/>
      <c r="IZF7" s="119"/>
      <c r="IZG7" s="119"/>
      <c r="IZH7" s="119"/>
      <c r="IZI7" s="119"/>
      <c r="IZJ7" s="119"/>
      <c r="IZK7" s="119"/>
      <c r="IZL7" s="119"/>
      <c r="IZM7" s="119"/>
      <c r="IZN7" s="119"/>
      <c r="IZO7" s="119"/>
      <c r="IZP7" s="119"/>
      <c r="IZQ7" s="119"/>
      <c r="IZR7" s="119"/>
      <c r="IZS7" s="119"/>
      <c r="IZT7" s="119"/>
      <c r="IZU7" s="119"/>
      <c r="IZV7" s="119"/>
      <c r="IZW7" s="119"/>
      <c r="IZX7" s="119"/>
      <c r="IZY7" s="119"/>
      <c r="IZZ7" s="119"/>
      <c r="JAA7" s="119"/>
      <c r="JAB7" s="119"/>
      <c r="JAC7" s="119"/>
      <c r="JAD7" s="119"/>
      <c r="JAE7" s="119"/>
      <c r="JAF7" s="119"/>
      <c r="JAG7" s="119"/>
      <c r="JAH7" s="119"/>
      <c r="JAI7" s="119"/>
      <c r="JAJ7" s="119"/>
      <c r="JAK7" s="119"/>
      <c r="JAL7" s="119"/>
      <c r="JAM7" s="119"/>
      <c r="JAN7" s="119"/>
      <c r="JAO7" s="119"/>
      <c r="JAP7" s="119"/>
      <c r="JAQ7" s="119"/>
      <c r="JAR7" s="119"/>
      <c r="JAS7" s="119"/>
      <c r="JAT7" s="119"/>
      <c r="JAU7" s="119"/>
      <c r="JAV7" s="119"/>
      <c r="JAW7" s="119"/>
      <c r="JAX7" s="119"/>
      <c r="JAY7" s="119"/>
      <c r="JAZ7" s="119"/>
      <c r="JBA7" s="119"/>
      <c r="JBB7" s="119"/>
      <c r="JBC7" s="119"/>
      <c r="JBD7" s="119"/>
      <c r="JBE7" s="119"/>
      <c r="JBF7" s="119"/>
      <c r="JBG7" s="119"/>
      <c r="JBH7" s="119"/>
      <c r="JBI7" s="119"/>
      <c r="JBJ7" s="119"/>
      <c r="JBK7" s="119"/>
      <c r="JBL7" s="119"/>
      <c r="JBM7" s="119"/>
      <c r="JBN7" s="119"/>
      <c r="JBO7" s="119"/>
      <c r="JBP7" s="119"/>
      <c r="JBQ7" s="119"/>
      <c r="JBR7" s="119"/>
      <c r="JBS7" s="119"/>
      <c r="JBT7" s="119"/>
      <c r="JBU7" s="119"/>
      <c r="JBV7" s="119"/>
      <c r="JBW7" s="119"/>
      <c r="JBX7" s="119"/>
      <c r="JBY7" s="119"/>
      <c r="JBZ7" s="119"/>
      <c r="JCA7" s="119"/>
      <c r="JCB7" s="119"/>
      <c r="JCC7" s="119"/>
      <c r="JCD7" s="119"/>
      <c r="JCE7" s="119"/>
      <c r="JCF7" s="119"/>
      <c r="JCG7" s="119"/>
      <c r="JCH7" s="119"/>
      <c r="JCI7" s="119"/>
      <c r="JCJ7" s="119"/>
      <c r="JCK7" s="119"/>
      <c r="JCL7" s="119"/>
      <c r="JCM7" s="119"/>
      <c r="JCN7" s="119"/>
      <c r="JCO7" s="119"/>
      <c r="JCP7" s="119"/>
      <c r="JCQ7" s="119"/>
      <c r="JCR7" s="119"/>
      <c r="JCS7" s="119"/>
      <c r="JCT7" s="119"/>
      <c r="JCU7" s="119"/>
      <c r="JCV7" s="119"/>
      <c r="JCW7" s="119"/>
      <c r="JCX7" s="119"/>
      <c r="JCY7" s="119"/>
      <c r="JCZ7" s="119"/>
      <c r="JDA7" s="119"/>
      <c r="JDB7" s="119"/>
      <c r="JDC7" s="119"/>
      <c r="JDD7" s="119"/>
      <c r="JDE7" s="119"/>
      <c r="JDF7" s="119"/>
      <c r="JDG7" s="119"/>
      <c r="JDH7" s="119"/>
      <c r="JDI7" s="119"/>
      <c r="JDJ7" s="119"/>
      <c r="JDK7" s="119"/>
      <c r="JDL7" s="119"/>
      <c r="JDM7" s="119"/>
      <c r="JDN7" s="119"/>
      <c r="JDO7" s="119"/>
      <c r="JDP7" s="119"/>
      <c r="JDQ7" s="119"/>
      <c r="JDR7" s="119"/>
      <c r="JDS7" s="119"/>
      <c r="JDT7" s="119"/>
      <c r="JDU7" s="119"/>
      <c r="JDV7" s="119"/>
      <c r="JDW7" s="119"/>
      <c r="JDX7" s="119"/>
      <c r="JDY7" s="119"/>
      <c r="JDZ7" s="119"/>
      <c r="JEA7" s="119"/>
      <c r="JEB7" s="119"/>
      <c r="JEC7" s="119"/>
      <c r="JED7" s="119"/>
      <c r="JEE7" s="119"/>
      <c r="JEF7" s="119"/>
      <c r="JEG7" s="119"/>
      <c r="JEH7" s="119"/>
      <c r="JEI7" s="119"/>
      <c r="JEJ7" s="119"/>
      <c r="JEK7" s="119"/>
      <c r="JEL7" s="119"/>
      <c r="JEM7" s="119"/>
      <c r="JEN7" s="119"/>
      <c r="JEO7" s="119"/>
      <c r="JEP7" s="119"/>
      <c r="JEQ7" s="119"/>
      <c r="JER7" s="119"/>
      <c r="JES7" s="119"/>
      <c r="JET7" s="119"/>
      <c r="JEU7" s="119"/>
      <c r="JEV7" s="119"/>
      <c r="JEW7" s="119"/>
      <c r="JEX7" s="119"/>
      <c r="JEY7" s="119"/>
      <c r="JEZ7" s="119"/>
      <c r="JFA7" s="119"/>
      <c r="JFB7" s="119"/>
      <c r="JFC7" s="119"/>
      <c r="JFD7" s="119"/>
      <c r="JFE7" s="119"/>
      <c r="JFF7" s="119"/>
      <c r="JFG7" s="119"/>
      <c r="JFH7" s="119"/>
      <c r="JFI7" s="119"/>
      <c r="JFJ7" s="119"/>
      <c r="JFK7" s="119"/>
      <c r="JFL7" s="119"/>
      <c r="JFM7" s="119"/>
      <c r="JFN7" s="119"/>
      <c r="JFO7" s="119"/>
      <c r="JFP7" s="119"/>
      <c r="JFQ7" s="119"/>
      <c r="JFR7" s="119"/>
      <c r="JFS7" s="119"/>
      <c r="JFT7" s="119"/>
      <c r="JFU7" s="119"/>
      <c r="JFV7" s="119"/>
      <c r="JFW7" s="119"/>
      <c r="JFX7" s="119"/>
      <c r="JFY7" s="119"/>
      <c r="JFZ7" s="119"/>
      <c r="JGA7" s="119"/>
      <c r="JGB7" s="119"/>
      <c r="JGC7" s="119"/>
      <c r="JGD7" s="119"/>
      <c r="JGE7" s="119"/>
      <c r="JGF7" s="119"/>
      <c r="JGG7" s="119"/>
      <c r="JGH7" s="119"/>
      <c r="JGI7" s="119"/>
      <c r="JGJ7" s="119"/>
      <c r="JGK7" s="119"/>
      <c r="JGL7" s="119"/>
      <c r="JGM7" s="119"/>
      <c r="JGN7" s="119"/>
      <c r="JGO7" s="119"/>
      <c r="JGP7" s="119"/>
      <c r="JGQ7" s="119"/>
      <c r="JGR7" s="119"/>
      <c r="JGS7" s="119"/>
      <c r="JGT7" s="119"/>
      <c r="JGU7" s="119"/>
      <c r="JGV7" s="119"/>
      <c r="JGW7" s="119"/>
      <c r="JGX7" s="119"/>
      <c r="JGY7" s="119"/>
      <c r="JGZ7" s="119"/>
      <c r="JHA7" s="119"/>
      <c r="JHB7" s="119"/>
      <c r="JHC7" s="119"/>
      <c r="JHD7" s="119"/>
      <c r="JHE7" s="119"/>
      <c r="JHF7" s="119"/>
      <c r="JHG7" s="119"/>
      <c r="JHH7" s="119"/>
      <c r="JHI7" s="119"/>
      <c r="JHJ7" s="119"/>
      <c r="JHK7" s="119"/>
      <c r="JHL7" s="119"/>
      <c r="JHM7" s="119"/>
      <c r="JHN7" s="119"/>
      <c r="JHO7" s="119"/>
      <c r="JHP7" s="119"/>
      <c r="JHQ7" s="119"/>
      <c r="JHR7" s="119"/>
      <c r="JHS7" s="119"/>
      <c r="JHT7" s="119"/>
      <c r="JHU7" s="119"/>
      <c r="JHV7" s="119"/>
      <c r="JHW7" s="119"/>
      <c r="JHX7" s="119"/>
      <c r="JHY7" s="119"/>
      <c r="JHZ7" s="119"/>
      <c r="JIA7" s="119"/>
      <c r="JIB7" s="119"/>
      <c r="JIC7" s="119"/>
      <c r="JID7" s="119"/>
      <c r="JIE7" s="119"/>
      <c r="JIF7" s="119"/>
      <c r="JIG7" s="119"/>
      <c r="JIH7" s="119"/>
      <c r="JII7" s="119"/>
      <c r="JIJ7" s="119"/>
      <c r="JIK7" s="119"/>
      <c r="JIL7" s="119"/>
      <c r="JIM7" s="119"/>
      <c r="JIN7" s="119"/>
      <c r="JIO7" s="119"/>
      <c r="JIP7" s="119"/>
      <c r="JIQ7" s="119"/>
      <c r="JIR7" s="119"/>
      <c r="JIS7" s="119"/>
      <c r="JIT7" s="119"/>
      <c r="JIU7" s="119"/>
      <c r="JIV7" s="119"/>
      <c r="JIW7" s="119"/>
      <c r="JIX7" s="119"/>
      <c r="JIY7" s="119"/>
      <c r="JIZ7" s="119"/>
      <c r="JJA7" s="119"/>
      <c r="JJB7" s="119"/>
      <c r="JJC7" s="119"/>
      <c r="JJD7" s="119"/>
      <c r="JJE7" s="119"/>
      <c r="JJF7" s="119"/>
      <c r="JJG7" s="119"/>
      <c r="JJH7" s="119"/>
      <c r="JJI7" s="119"/>
      <c r="JJJ7" s="119"/>
      <c r="JJK7" s="119"/>
      <c r="JJL7" s="119"/>
      <c r="JJM7" s="119"/>
      <c r="JJN7" s="119"/>
      <c r="JJO7" s="119"/>
      <c r="JJP7" s="119"/>
      <c r="JJQ7" s="119"/>
      <c r="JJR7" s="119"/>
      <c r="JJS7" s="119"/>
      <c r="JJT7" s="119"/>
      <c r="JJU7" s="119"/>
      <c r="JJV7" s="119"/>
      <c r="JJW7" s="119"/>
      <c r="JJX7" s="119"/>
      <c r="JJY7" s="119"/>
      <c r="JJZ7" s="119"/>
      <c r="JKA7" s="119"/>
      <c r="JKB7" s="119"/>
      <c r="JKC7" s="119"/>
      <c r="JKD7" s="119"/>
      <c r="JKE7" s="119"/>
      <c r="JKF7" s="119"/>
      <c r="JKG7" s="119"/>
      <c r="JKH7" s="119"/>
      <c r="JKI7" s="119"/>
      <c r="JKJ7" s="119"/>
      <c r="JKK7" s="119"/>
      <c r="JKL7" s="119"/>
      <c r="JKM7" s="119"/>
      <c r="JKN7" s="119"/>
      <c r="JKO7" s="119"/>
      <c r="JKP7" s="119"/>
      <c r="JKQ7" s="119"/>
      <c r="JKR7" s="119"/>
      <c r="JKS7" s="119"/>
      <c r="JKT7" s="119"/>
      <c r="JKU7" s="119"/>
      <c r="JKV7" s="119"/>
      <c r="JKW7" s="119"/>
      <c r="JKX7" s="119"/>
      <c r="JKY7" s="119"/>
      <c r="JKZ7" s="119"/>
      <c r="JLA7" s="119"/>
      <c r="JLB7" s="119"/>
      <c r="JLC7" s="119"/>
      <c r="JLD7" s="119"/>
      <c r="JLE7" s="119"/>
      <c r="JLF7" s="119"/>
      <c r="JLG7" s="119"/>
      <c r="JLH7" s="119"/>
      <c r="JLI7" s="119"/>
      <c r="JLJ7" s="119"/>
      <c r="JLK7" s="119"/>
      <c r="JLL7" s="119"/>
      <c r="JLM7" s="119"/>
      <c r="JLN7" s="119"/>
      <c r="JLO7" s="119"/>
      <c r="JLP7" s="119"/>
      <c r="JLQ7" s="119"/>
      <c r="JLR7" s="119"/>
      <c r="JLS7" s="119"/>
      <c r="JLT7" s="119"/>
      <c r="JLU7" s="119"/>
      <c r="JLV7" s="119"/>
      <c r="JLW7" s="119"/>
      <c r="JLX7" s="119"/>
      <c r="JLY7" s="119"/>
      <c r="JLZ7" s="119"/>
      <c r="JMA7" s="119"/>
      <c r="JMB7" s="119"/>
      <c r="JMC7" s="119"/>
      <c r="JMD7" s="119"/>
      <c r="JME7" s="119"/>
      <c r="JMF7" s="119"/>
      <c r="JMG7" s="119"/>
      <c r="JMH7" s="119"/>
      <c r="JMI7" s="119"/>
      <c r="JMJ7" s="119"/>
      <c r="JMK7" s="119"/>
      <c r="JML7" s="119"/>
      <c r="JMM7" s="119"/>
      <c r="JMN7" s="119"/>
      <c r="JMO7" s="119"/>
      <c r="JMP7" s="119"/>
      <c r="JMQ7" s="119"/>
      <c r="JMR7" s="119"/>
      <c r="JMS7" s="119"/>
      <c r="JMT7" s="119"/>
      <c r="JMU7" s="119"/>
      <c r="JMV7" s="119"/>
      <c r="JMW7" s="119"/>
      <c r="JMX7" s="119"/>
      <c r="JMY7" s="119"/>
      <c r="JMZ7" s="119"/>
      <c r="JNA7" s="119"/>
      <c r="JNB7" s="119"/>
      <c r="JNC7" s="119"/>
      <c r="JND7" s="119"/>
      <c r="JNE7" s="119"/>
      <c r="JNF7" s="119"/>
      <c r="JNG7" s="119"/>
      <c r="JNH7" s="119"/>
      <c r="JNI7" s="119"/>
      <c r="JNJ7" s="119"/>
      <c r="JNK7" s="119"/>
      <c r="JNL7" s="119"/>
      <c r="JNM7" s="119"/>
      <c r="JNN7" s="119"/>
      <c r="JNO7" s="119"/>
      <c r="JNP7" s="119"/>
      <c r="JNQ7" s="119"/>
      <c r="JNR7" s="119"/>
      <c r="JNS7" s="119"/>
      <c r="JNT7" s="119"/>
      <c r="JNU7" s="119"/>
      <c r="JNV7" s="119"/>
      <c r="JNW7" s="119"/>
      <c r="JNX7" s="119"/>
      <c r="JNY7" s="119"/>
      <c r="JNZ7" s="119"/>
      <c r="JOA7" s="119"/>
      <c r="JOB7" s="119"/>
      <c r="JOC7" s="119"/>
      <c r="JOD7" s="119"/>
      <c r="JOE7" s="119"/>
      <c r="JOF7" s="119"/>
      <c r="JOG7" s="119"/>
      <c r="JOH7" s="119"/>
      <c r="JOI7" s="119"/>
      <c r="JOJ7" s="119"/>
      <c r="JOK7" s="119"/>
      <c r="JOL7" s="119"/>
      <c r="JOM7" s="119"/>
      <c r="JON7" s="119"/>
      <c r="JOO7" s="119"/>
      <c r="JOP7" s="119"/>
      <c r="JOQ7" s="119"/>
      <c r="JOR7" s="119"/>
      <c r="JOS7" s="119"/>
      <c r="JOT7" s="119"/>
      <c r="JOU7" s="119"/>
      <c r="JOV7" s="119"/>
      <c r="JOW7" s="119"/>
      <c r="JOX7" s="119"/>
      <c r="JOY7" s="119"/>
      <c r="JOZ7" s="119"/>
      <c r="JPA7" s="119"/>
      <c r="JPB7" s="119"/>
      <c r="JPC7" s="119"/>
      <c r="JPD7" s="119"/>
      <c r="JPE7" s="119"/>
      <c r="JPF7" s="119"/>
      <c r="JPG7" s="119"/>
      <c r="JPH7" s="119"/>
      <c r="JPI7" s="119"/>
      <c r="JPJ7" s="119"/>
      <c r="JPK7" s="119"/>
      <c r="JPL7" s="119"/>
      <c r="JPM7" s="119"/>
      <c r="JPN7" s="119"/>
      <c r="JPO7" s="119"/>
      <c r="JPP7" s="119"/>
      <c r="JPQ7" s="119"/>
      <c r="JPR7" s="119"/>
      <c r="JPS7" s="119"/>
      <c r="JPT7" s="119"/>
      <c r="JPU7" s="119"/>
      <c r="JPV7" s="119"/>
      <c r="JPW7" s="119"/>
      <c r="JPX7" s="119"/>
      <c r="JPY7" s="119"/>
      <c r="JPZ7" s="119"/>
      <c r="JQA7" s="119"/>
      <c r="JQB7" s="119"/>
      <c r="JQC7" s="119"/>
      <c r="JQD7" s="119"/>
      <c r="JQE7" s="119"/>
      <c r="JQF7" s="119"/>
      <c r="JQG7" s="119"/>
      <c r="JQH7" s="119"/>
      <c r="JQI7" s="119"/>
      <c r="JQJ7" s="119"/>
      <c r="JQK7" s="119"/>
      <c r="JQL7" s="119"/>
      <c r="JQM7" s="119"/>
      <c r="JQN7" s="119"/>
      <c r="JQO7" s="119"/>
      <c r="JQP7" s="119"/>
      <c r="JQQ7" s="119"/>
      <c r="JQR7" s="119"/>
      <c r="JQS7" s="119"/>
      <c r="JQT7" s="119"/>
      <c r="JQU7" s="119"/>
      <c r="JQV7" s="119"/>
      <c r="JQW7" s="119"/>
      <c r="JQX7" s="119"/>
      <c r="JQY7" s="119"/>
      <c r="JQZ7" s="119"/>
      <c r="JRA7" s="119"/>
      <c r="JRB7" s="119"/>
      <c r="JRC7" s="119"/>
      <c r="JRD7" s="119"/>
      <c r="JRE7" s="119"/>
      <c r="JRF7" s="119"/>
      <c r="JRG7" s="119"/>
      <c r="JRH7" s="119"/>
      <c r="JRI7" s="119"/>
      <c r="JRJ7" s="119"/>
      <c r="JRK7" s="119"/>
      <c r="JRL7" s="119"/>
      <c r="JRM7" s="119"/>
      <c r="JRN7" s="119"/>
      <c r="JRO7" s="119"/>
      <c r="JRP7" s="119"/>
      <c r="JRQ7" s="119"/>
      <c r="JRR7" s="119"/>
      <c r="JRS7" s="119"/>
      <c r="JRT7" s="119"/>
      <c r="JRU7" s="119"/>
      <c r="JRV7" s="119"/>
      <c r="JRW7" s="119"/>
      <c r="JRX7" s="119"/>
      <c r="JRY7" s="119"/>
      <c r="JRZ7" s="119"/>
      <c r="JSA7" s="119"/>
      <c r="JSB7" s="119"/>
      <c r="JSC7" s="119"/>
      <c r="JSD7" s="119"/>
      <c r="JSE7" s="119"/>
      <c r="JSF7" s="119"/>
      <c r="JSG7" s="119"/>
      <c r="JSH7" s="119"/>
      <c r="JSI7" s="119"/>
      <c r="JSJ7" s="119"/>
      <c r="JSK7" s="119"/>
      <c r="JSL7" s="119"/>
      <c r="JSM7" s="119"/>
      <c r="JSN7" s="119"/>
      <c r="JSO7" s="119"/>
      <c r="JSP7" s="119"/>
      <c r="JSQ7" s="119"/>
      <c r="JSR7" s="119"/>
      <c r="JSS7" s="119"/>
      <c r="JST7" s="119"/>
      <c r="JSU7" s="119"/>
      <c r="JSV7" s="119"/>
      <c r="JSW7" s="119"/>
      <c r="JSX7" s="119"/>
      <c r="JSY7" s="119"/>
      <c r="JSZ7" s="119"/>
      <c r="JTA7" s="119"/>
      <c r="JTB7" s="119"/>
      <c r="JTC7" s="119"/>
      <c r="JTD7" s="119"/>
      <c r="JTE7" s="119"/>
      <c r="JTF7" s="119"/>
      <c r="JTG7" s="119"/>
      <c r="JTH7" s="119"/>
      <c r="JTI7" s="119"/>
      <c r="JTJ7" s="119"/>
      <c r="JTK7" s="119"/>
      <c r="JTL7" s="119"/>
      <c r="JTM7" s="119"/>
      <c r="JTN7" s="119"/>
      <c r="JTO7" s="119"/>
      <c r="JTP7" s="119"/>
      <c r="JTQ7" s="119"/>
      <c r="JTR7" s="119"/>
      <c r="JTS7" s="119"/>
      <c r="JTT7" s="119"/>
      <c r="JTU7" s="119"/>
      <c r="JTV7" s="119"/>
      <c r="JTW7" s="119"/>
      <c r="JTX7" s="119"/>
      <c r="JTY7" s="119"/>
      <c r="JTZ7" s="119"/>
      <c r="JUA7" s="119"/>
      <c r="JUB7" s="119"/>
      <c r="JUC7" s="119"/>
      <c r="JUD7" s="119"/>
      <c r="JUE7" s="119"/>
      <c r="JUF7" s="119"/>
      <c r="JUG7" s="119"/>
      <c r="JUH7" s="119"/>
      <c r="JUI7" s="119"/>
      <c r="JUJ7" s="119"/>
      <c r="JUK7" s="119"/>
      <c r="JUL7" s="119"/>
      <c r="JUM7" s="119"/>
      <c r="JUN7" s="119"/>
      <c r="JUO7" s="119"/>
      <c r="JUP7" s="119"/>
      <c r="JUQ7" s="119"/>
      <c r="JUR7" s="119"/>
      <c r="JUS7" s="119"/>
      <c r="JUT7" s="119"/>
      <c r="JUU7" s="119"/>
      <c r="JUV7" s="119"/>
      <c r="JUW7" s="119"/>
      <c r="JUX7" s="119"/>
      <c r="JUY7" s="119"/>
      <c r="JUZ7" s="119"/>
      <c r="JVA7" s="119"/>
      <c r="JVB7" s="119"/>
      <c r="JVC7" s="119"/>
      <c r="JVD7" s="119"/>
      <c r="JVE7" s="119"/>
      <c r="JVF7" s="119"/>
      <c r="JVG7" s="119"/>
      <c r="JVH7" s="119"/>
      <c r="JVI7" s="119"/>
      <c r="JVJ7" s="119"/>
      <c r="JVK7" s="119"/>
      <c r="JVL7" s="119"/>
      <c r="JVM7" s="119"/>
      <c r="JVN7" s="119"/>
      <c r="JVO7" s="119"/>
      <c r="JVP7" s="119"/>
      <c r="JVQ7" s="119"/>
      <c r="JVR7" s="119"/>
      <c r="JVS7" s="119"/>
      <c r="JVT7" s="119"/>
      <c r="JVU7" s="119"/>
      <c r="JVV7" s="119"/>
      <c r="JVW7" s="119"/>
      <c r="JVX7" s="119"/>
      <c r="JVY7" s="119"/>
      <c r="JVZ7" s="119"/>
      <c r="JWA7" s="119"/>
      <c r="JWB7" s="119"/>
      <c r="JWC7" s="119"/>
      <c r="JWD7" s="119"/>
      <c r="JWE7" s="119"/>
      <c r="JWF7" s="119"/>
      <c r="JWG7" s="119"/>
      <c r="JWH7" s="119"/>
      <c r="JWI7" s="119"/>
      <c r="JWJ7" s="119"/>
      <c r="JWK7" s="119"/>
      <c r="JWL7" s="119"/>
      <c r="JWM7" s="119"/>
      <c r="JWN7" s="119"/>
      <c r="JWO7" s="119"/>
      <c r="JWP7" s="119"/>
      <c r="JWQ7" s="119"/>
      <c r="JWR7" s="119"/>
      <c r="JWS7" s="119"/>
      <c r="JWT7" s="119"/>
      <c r="JWU7" s="119"/>
      <c r="JWV7" s="119"/>
      <c r="JWW7" s="119"/>
      <c r="JWX7" s="119"/>
      <c r="JWY7" s="119"/>
      <c r="JWZ7" s="119"/>
      <c r="JXA7" s="119"/>
      <c r="JXB7" s="119"/>
      <c r="JXC7" s="119"/>
      <c r="JXD7" s="119"/>
      <c r="JXE7" s="119"/>
      <c r="JXF7" s="119"/>
      <c r="JXG7" s="119"/>
      <c r="JXH7" s="119"/>
      <c r="JXI7" s="119"/>
      <c r="JXJ7" s="119"/>
      <c r="JXK7" s="119"/>
      <c r="JXL7" s="119"/>
      <c r="JXM7" s="119"/>
      <c r="JXN7" s="119"/>
      <c r="JXO7" s="119"/>
      <c r="JXP7" s="119"/>
      <c r="JXQ7" s="119"/>
      <c r="JXR7" s="119"/>
      <c r="JXS7" s="119"/>
      <c r="JXT7" s="119"/>
      <c r="JXU7" s="119"/>
      <c r="JXV7" s="119"/>
      <c r="JXW7" s="119"/>
      <c r="JXX7" s="119"/>
      <c r="JXY7" s="119"/>
      <c r="JXZ7" s="119"/>
      <c r="JYA7" s="119"/>
      <c r="JYB7" s="119"/>
      <c r="JYC7" s="119"/>
      <c r="JYD7" s="119"/>
      <c r="JYE7" s="119"/>
      <c r="JYF7" s="119"/>
      <c r="JYG7" s="119"/>
      <c r="JYH7" s="119"/>
      <c r="JYI7" s="119"/>
      <c r="JYJ7" s="119"/>
      <c r="JYK7" s="119"/>
      <c r="JYL7" s="119"/>
      <c r="JYM7" s="119"/>
      <c r="JYN7" s="119"/>
      <c r="JYO7" s="119"/>
      <c r="JYP7" s="119"/>
      <c r="JYQ7" s="119"/>
      <c r="JYR7" s="119"/>
      <c r="JYS7" s="119"/>
      <c r="JYT7" s="119"/>
      <c r="JYU7" s="119"/>
      <c r="JYV7" s="119"/>
      <c r="JYW7" s="119"/>
      <c r="JYX7" s="119"/>
      <c r="JYY7" s="119"/>
      <c r="JYZ7" s="119"/>
      <c r="JZA7" s="119"/>
      <c r="JZB7" s="119"/>
      <c r="JZC7" s="119"/>
      <c r="JZD7" s="119"/>
      <c r="JZE7" s="119"/>
      <c r="JZF7" s="119"/>
      <c r="JZG7" s="119"/>
      <c r="JZH7" s="119"/>
      <c r="JZI7" s="119"/>
      <c r="JZJ7" s="119"/>
      <c r="JZK7" s="119"/>
      <c r="JZL7" s="119"/>
      <c r="JZM7" s="119"/>
      <c r="JZN7" s="119"/>
      <c r="JZO7" s="119"/>
      <c r="JZP7" s="119"/>
      <c r="JZQ7" s="119"/>
      <c r="JZR7" s="119"/>
      <c r="JZS7" s="119"/>
      <c r="JZT7" s="119"/>
      <c r="JZU7" s="119"/>
      <c r="JZV7" s="119"/>
      <c r="JZW7" s="119"/>
      <c r="JZX7" s="119"/>
      <c r="JZY7" s="119"/>
      <c r="JZZ7" s="119"/>
      <c r="KAA7" s="119"/>
      <c r="KAB7" s="119"/>
      <c r="KAC7" s="119"/>
      <c r="KAD7" s="119"/>
      <c r="KAE7" s="119"/>
      <c r="KAF7" s="119"/>
      <c r="KAG7" s="119"/>
      <c r="KAH7" s="119"/>
      <c r="KAI7" s="119"/>
      <c r="KAJ7" s="119"/>
      <c r="KAK7" s="119"/>
      <c r="KAL7" s="119"/>
      <c r="KAM7" s="119"/>
      <c r="KAN7" s="119"/>
      <c r="KAO7" s="119"/>
      <c r="KAP7" s="119"/>
      <c r="KAQ7" s="119"/>
      <c r="KAR7" s="119"/>
      <c r="KAS7" s="119"/>
      <c r="KAT7" s="119"/>
      <c r="KAU7" s="119"/>
      <c r="KAV7" s="119"/>
      <c r="KAW7" s="119"/>
      <c r="KAX7" s="119"/>
      <c r="KAY7" s="119"/>
      <c r="KAZ7" s="119"/>
      <c r="KBA7" s="119"/>
      <c r="KBB7" s="119"/>
      <c r="KBC7" s="119"/>
      <c r="KBD7" s="119"/>
      <c r="KBE7" s="119"/>
      <c r="KBF7" s="119"/>
      <c r="KBG7" s="119"/>
      <c r="KBH7" s="119"/>
      <c r="KBI7" s="119"/>
      <c r="KBJ7" s="119"/>
      <c r="KBK7" s="119"/>
      <c r="KBL7" s="119"/>
      <c r="KBM7" s="119"/>
      <c r="KBN7" s="119"/>
      <c r="KBO7" s="119"/>
      <c r="KBP7" s="119"/>
      <c r="KBQ7" s="119"/>
      <c r="KBR7" s="119"/>
      <c r="KBS7" s="119"/>
      <c r="KBT7" s="119"/>
      <c r="KBU7" s="119"/>
      <c r="KBV7" s="119"/>
      <c r="KBW7" s="119"/>
      <c r="KBX7" s="119"/>
      <c r="KBY7" s="119"/>
      <c r="KBZ7" s="119"/>
      <c r="KCA7" s="119"/>
      <c r="KCB7" s="119"/>
      <c r="KCC7" s="119"/>
      <c r="KCD7" s="119"/>
      <c r="KCE7" s="119"/>
      <c r="KCF7" s="119"/>
      <c r="KCG7" s="119"/>
      <c r="KCH7" s="119"/>
      <c r="KCI7" s="119"/>
      <c r="KCJ7" s="119"/>
      <c r="KCK7" s="119"/>
      <c r="KCL7" s="119"/>
      <c r="KCM7" s="119"/>
      <c r="KCN7" s="119"/>
      <c r="KCO7" s="119"/>
      <c r="KCP7" s="119"/>
      <c r="KCQ7" s="119"/>
      <c r="KCR7" s="119"/>
      <c r="KCS7" s="119"/>
      <c r="KCT7" s="119"/>
      <c r="KCU7" s="119"/>
      <c r="KCV7" s="119"/>
      <c r="KCW7" s="119"/>
      <c r="KCX7" s="119"/>
      <c r="KCY7" s="119"/>
      <c r="KCZ7" s="119"/>
      <c r="KDA7" s="119"/>
      <c r="KDB7" s="119"/>
      <c r="KDC7" s="119"/>
      <c r="KDD7" s="119"/>
      <c r="KDE7" s="119"/>
      <c r="KDF7" s="119"/>
      <c r="KDG7" s="119"/>
      <c r="KDH7" s="119"/>
      <c r="KDI7" s="119"/>
      <c r="KDJ7" s="119"/>
      <c r="KDK7" s="119"/>
      <c r="KDL7" s="119"/>
      <c r="KDM7" s="119"/>
      <c r="KDN7" s="119"/>
      <c r="KDO7" s="119"/>
      <c r="KDP7" s="119"/>
      <c r="KDQ7" s="119"/>
      <c r="KDR7" s="119"/>
      <c r="KDS7" s="119"/>
      <c r="KDT7" s="119"/>
      <c r="KDU7" s="119"/>
      <c r="KDV7" s="119"/>
      <c r="KDW7" s="119"/>
      <c r="KDX7" s="119"/>
      <c r="KDY7" s="119"/>
      <c r="KDZ7" s="119"/>
      <c r="KEA7" s="119"/>
      <c r="KEB7" s="119"/>
      <c r="KEC7" s="119"/>
      <c r="KED7" s="119"/>
      <c r="KEE7" s="119"/>
      <c r="KEF7" s="119"/>
      <c r="KEG7" s="119"/>
      <c r="KEH7" s="119"/>
      <c r="KEI7" s="119"/>
      <c r="KEJ7" s="119"/>
      <c r="KEK7" s="119"/>
      <c r="KEL7" s="119"/>
      <c r="KEM7" s="119"/>
      <c r="KEN7" s="119"/>
      <c r="KEO7" s="119"/>
      <c r="KEP7" s="119"/>
      <c r="KEQ7" s="119"/>
      <c r="KER7" s="119"/>
      <c r="KES7" s="119"/>
      <c r="KET7" s="119"/>
      <c r="KEU7" s="119"/>
      <c r="KEV7" s="119"/>
      <c r="KEW7" s="119"/>
      <c r="KEX7" s="119"/>
      <c r="KEY7" s="119"/>
      <c r="KEZ7" s="119"/>
      <c r="KFA7" s="119"/>
      <c r="KFB7" s="119"/>
      <c r="KFC7" s="119"/>
      <c r="KFD7" s="119"/>
      <c r="KFE7" s="119"/>
      <c r="KFF7" s="119"/>
      <c r="KFG7" s="119"/>
      <c r="KFH7" s="119"/>
      <c r="KFI7" s="119"/>
      <c r="KFJ7" s="119"/>
      <c r="KFK7" s="119"/>
      <c r="KFL7" s="119"/>
      <c r="KFM7" s="119"/>
      <c r="KFN7" s="119"/>
      <c r="KFO7" s="119"/>
      <c r="KFP7" s="119"/>
      <c r="KFQ7" s="119"/>
      <c r="KFR7" s="119"/>
      <c r="KFS7" s="119"/>
      <c r="KFT7" s="119"/>
      <c r="KFU7" s="119"/>
      <c r="KFV7" s="119"/>
      <c r="KFW7" s="119"/>
      <c r="KFX7" s="119"/>
      <c r="KFY7" s="119"/>
      <c r="KFZ7" s="119"/>
      <c r="KGA7" s="119"/>
      <c r="KGB7" s="119"/>
      <c r="KGC7" s="119"/>
      <c r="KGD7" s="119"/>
      <c r="KGE7" s="119"/>
      <c r="KGF7" s="119"/>
      <c r="KGG7" s="119"/>
      <c r="KGH7" s="119"/>
      <c r="KGI7" s="119"/>
      <c r="KGJ7" s="119"/>
      <c r="KGK7" s="119"/>
      <c r="KGL7" s="119"/>
      <c r="KGM7" s="119"/>
      <c r="KGN7" s="119"/>
      <c r="KGO7" s="119"/>
      <c r="KGP7" s="119"/>
      <c r="KGQ7" s="119"/>
      <c r="KGR7" s="119"/>
      <c r="KGS7" s="119"/>
      <c r="KGT7" s="119"/>
      <c r="KGU7" s="119"/>
      <c r="KGV7" s="119"/>
      <c r="KGW7" s="119"/>
      <c r="KGX7" s="119"/>
      <c r="KGY7" s="119"/>
      <c r="KGZ7" s="119"/>
      <c r="KHA7" s="119"/>
      <c r="KHB7" s="119"/>
      <c r="KHC7" s="119"/>
      <c r="KHD7" s="119"/>
      <c r="KHE7" s="119"/>
      <c r="KHF7" s="119"/>
      <c r="KHG7" s="119"/>
      <c r="KHH7" s="119"/>
      <c r="KHI7" s="119"/>
      <c r="KHJ7" s="119"/>
      <c r="KHK7" s="119"/>
      <c r="KHL7" s="119"/>
      <c r="KHM7" s="119"/>
      <c r="KHN7" s="119"/>
      <c r="KHO7" s="119"/>
      <c r="KHP7" s="119"/>
      <c r="KHQ7" s="119"/>
      <c r="KHR7" s="119"/>
      <c r="KHS7" s="119"/>
      <c r="KHT7" s="119"/>
      <c r="KHU7" s="119"/>
      <c r="KHV7" s="119"/>
      <c r="KHW7" s="119"/>
      <c r="KHX7" s="119"/>
      <c r="KHY7" s="119"/>
      <c r="KHZ7" s="119"/>
      <c r="KIA7" s="119"/>
      <c r="KIB7" s="119"/>
      <c r="KIC7" s="119"/>
      <c r="KID7" s="119"/>
      <c r="KIE7" s="119"/>
      <c r="KIF7" s="119"/>
      <c r="KIG7" s="119"/>
      <c r="KIH7" s="119"/>
      <c r="KII7" s="119"/>
      <c r="KIJ7" s="119"/>
      <c r="KIK7" s="119"/>
      <c r="KIL7" s="119"/>
      <c r="KIM7" s="119"/>
      <c r="KIN7" s="119"/>
      <c r="KIO7" s="119"/>
      <c r="KIP7" s="119"/>
      <c r="KIQ7" s="119"/>
      <c r="KIR7" s="119"/>
      <c r="KIS7" s="119"/>
      <c r="KIT7" s="119"/>
      <c r="KIU7" s="119"/>
      <c r="KIV7" s="119"/>
      <c r="KIW7" s="119"/>
      <c r="KIX7" s="119"/>
      <c r="KIY7" s="119"/>
      <c r="KIZ7" s="119"/>
      <c r="KJA7" s="119"/>
      <c r="KJB7" s="119"/>
      <c r="KJC7" s="119"/>
      <c r="KJD7" s="119"/>
      <c r="KJE7" s="119"/>
      <c r="KJF7" s="119"/>
      <c r="KJG7" s="119"/>
      <c r="KJH7" s="119"/>
      <c r="KJI7" s="119"/>
      <c r="KJJ7" s="119"/>
      <c r="KJK7" s="119"/>
      <c r="KJL7" s="119"/>
      <c r="KJM7" s="119"/>
      <c r="KJN7" s="119"/>
      <c r="KJO7" s="119"/>
      <c r="KJP7" s="119"/>
      <c r="KJQ7" s="119"/>
      <c r="KJR7" s="119"/>
      <c r="KJS7" s="119"/>
      <c r="KJT7" s="119"/>
      <c r="KJU7" s="119"/>
      <c r="KJV7" s="119"/>
      <c r="KJW7" s="119"/>
      <c r="KJX7" s="119"/>
      <c r="KJY7" s="119"/>
      <c r="KJZ7" s="119"/>
      <c r="KKA7" s="119"/>
      <c r="KKB7" s="119"/>
      <c r="KKC7" s="119"/>
      <c r="KKD7" s="119"/>
      <c r="KKE7" s="119"/>
      <c r="KKF7" s="119"/>
      <c r="KKG7" s="119"/>
      <c r="KKH7" s="119"/>
      <c r="KKI7" s="119"/>
      <c r="KKJ7" s="119"/>
      <c r="KKK7" s="119"/>
      <c r="KKL7" s="119"/>
      <c r="KKM7" s="119"/>
      <c r="KKN7" s="119"/>
      <c r="KKO7" s="119"/>
      <c r="KKP7" s="119"/>
      <c r="KKQ7" s="119"/>
      <c r="KKR7" s="119"/>
      <c r="KKS7" s="119"/>
      <c r="KKT7" s="119"/>
      <c r="KKU7" s="119"/>
      <c r="KKV7" s="119"/>
      <c r="KKW7" s="119"/>
      <c r="KKX7" s="119"/>
      <c r="KKY7" s="119"/>
      <c r="KKZ7" s="119"/>
      <c r="KLA7" s="119"/>
      <c r="KLB7" s="119"/>
      <c r="KLC7" s="119"/>
      <c r="KLD7" s="119"/>
      <c r="KLE7" s="119"/>
      <c r="KLF7" s="119"/>
      <c r="KLG7" s="119"/>
      <c r="KLH7" s="119"/>
      <c r="KLI7" s="119"/>
      <c r="KLJ7" s="119"/>
      <c r="KLK7" s="119"/>
      <c r="KLL7" s="119"/>
      <c r="KLM7" s="119"/>
      <c r="KLN7" s="119"/>
      <c r="KLO7" s="119"/>
      <c r="KLP7" s="119"/>
      <c r="KLQ7" s="119"/>
      <c r="KLR7" s="119"/>
      <c r="KLS7" s="119"/>
      <c r="KLT7" s="119"/>
      <c r="KLU7" s="119"/>
      <c r="KLV7" s="119"/>
      <c r="KLW7" s="119"/>
      <c r="KLX7" s="119"/>
      <c r="KLY7" s="119"/>
      <c r="KLZ7" s="119"/>
      <c r="KMA7" s="119"/>
      <c r="KMB7" s="119"/>
      <c r="KMC7" s="119"/>
      <c r="KMD7" s="119"/>
      <c r="KME7" s="119"/>
      <c r="KMF7" s="119"/>
      <c r="KMG7" s="119"/>
      <c r="KMH7" s="119"/>
      <c r="KMI7" s="119"/>
      <c r="KMJ7" s="119"/>
      <c r="KMK7" s="119"/>
      <c r="KML7" s="119"/>
      <c r="KMM7" s="119"/>
      <c r="KMN7" s="119"/>
      <c r="KMO7" s="119"/>
      <c r="KMP7" s="119"/>
      <c r="KMQ7" s="119"/>
      <c r="KMR7" s="119"/>
      <c r="KMS7" s="119"/>
      <c r="KMT7" s="119"/>
      <c r="KMU7" s="119"/>
      <c r="KMV7" s="119"/>
      <c r="KMW7" s="119"/>
      <c r="KMX7" s="119"/>
      <c r="KMY7" s="119"/>
      <c r="KMZ7" s="119"/>
      <c r="KNA7" s="119"/>
      <c r="KNB7" s="119"/>
      <c r="KNC7" s="119"/>
      <c r="KND7" s="119"/>
      <c r="KNE7" s="119"/>
      <c r="KNF7" s="119"/>
      <c r="KNG7" s="119"/>
      <c r="KNH7" s="119"/>
      <c r="KNI7" s="119"/>
      <c r="KNJ7" s="119"/>
      <c r="KNK7" s="119"/>
      <c r="KNL7" s="119"/>
      <c r="KNM7" s="119"/>
      <c r="KNN7" s="119"/>
      <c r="KNO7" s="119"/>
      <c r="KNP7" s="119"/>
      <c r="KNQ7" s="119"/>
      <c r="KNR7" s="119"/>
      <c r="KNS7" s="119"/>
      <c r="KNT7" s="119"/>
      <c r="KNU7" s="119"/>
      <c r="KNV7" s="119"/>
      <c r="KNW7" s="119"/>
      <c r="KNX7" s="119"/>
      <c r="KNY7" s="119"/>
      <c r="KNZ7" s="119"/>
      <c r="KOA7" s="119"/>
      <c r="KOB7" s="119"/>
      <c r="KOC7" s="119"/>
      <c r="KOD7" s="119"/>
      <c r="KOE7" s="119"/>
      <c r="KOF7" s="119"/>
      <c r="KOG7" s="119"/>
      <c r="KOH7" s="119"/>
      <c r="KOI7" s="119"/>
      <c r="KOJ7" s="119"/>
      <c r="KOK7" s="119"/>
      <c r="KOL7" s="119"/>
      <c r="KOM7" s="119"/>
      <c r="KON7" s="119"/>
      <c r="KOO7" s="119"/>
      <c r="KOP7" s="119"/>
      <c r="KOQ7" s="119"/>
      <c r="KOR7" s="119"/>
      <c r="KOS7" s="119"/>
      <c r="KOT7" s="119"/>
      <c r="KOU7" s="119"/>
      <c r="KOV7" s="119"/>
      <c r="KOW7" s="119"/>
      <c r="KOX7" s="119"/>
      <c r="KOY7" s="119"/>
      <c r="KOZ7" s="119"/>
      <c r="KPA7" s="119"/>
      <c r="KPB7" s="119"/>
      <c r="KPC7" s="119"/>
      <c r="KPD7" s="119"/>
      <c r="KPE7" s="119"/>
      <c r="KPF7" s="119"/>
      <c r="KPG7" s="119"/>
      <c r="KPH7" s="119"/>
      <c r="KPI7" s="119"/>
      <c r="KPJ7" s="119"/>
      <c r="KPK7" s="119"/>
      <c r="KPL7" s="119"/>
      <c r="KPM7" s="119"/>
      <c r="KPN7" s="119"/>
      <c r="KPO7" s="119"/>
      <c r="KPP7" s="119"/>
      <c r="KPQ7" s="119"/>
      <c r="KPR7" s="119"/>
      <c r="KPS7" s="119"/>
      <c r="KPT7" s="119"/>
      <c r="KPU7" s="119"/>
      <c r="KPV7" s="119"/>
      <c r="KPW7" s="119"/>
      <c r="KPX7" s="119"/>
      <c r="KPY7" s="119"/>
      <c r="KPZ7" s="119"/>
      <c r="KQA7" s="119"/>
      <c r="KQB7" s="119"/>
      <c r="KQC7" s="119"/>
      <c r="KQD7" s="119"/>
      <c r="KQE7" s="119"/>
      <c r="KQF7" s="119"/>
      <c r="KQG7" s="119"/>
      <c r="KQH7" s="119"/>
      <c r="KQI7" s="119"/>
      <c r="KQJ7" s="119"/>
      <c r="KQK7" s="119"/>
      <c r="KQL7" s="119"/>
      <c r="KQM7" s="119"/>
      <c r="KQN7" s="119"/>
      <c r="KQO7" s="119"/>
      <c r="KQP7" s="119"/>
      <c r="KQQ7" s="119"/>
      <c r="KQR7" s="119"/>
      <c r="KQS7" s="119"/>
      <c r="KQT7" s="119"/>
      <c r="KQU7" s="119"/>
      <c r="KQV7" s="119"/>
      <c r="KQW7" s="119"/>
      <c r="KQX7" s="119"/>
      <c r="KQY7" s="119"/>
      <c r="KQZ7" s="119"/>
      <c r="KRA7" s="119"/>
      <c r="KRB7" s="119"/>
      <c r="KRC7" s="119"/>
      <c r="KRD7" s="119"/>
      <c r="KRE7" s="119"/>
      <c r="KRF7" s="119"/>
      <c r="KRG7" s="119"/>
      <c r="KRH7" s="119"/>
      <c r="KRI7" s="119"/>
      <c r="KRJ7" s="119"/>
      <c r="KRK7" s="119"/>
      <c r="KRL7" s="119"/>
      <c r="KRM7" s="119"/>
      <c r="KRN7" s="119"/>
      <c r="KRO7" s="119"/>
      <c r="KRP7" s="119"/>
      <c r="KRQ7" s="119"/>
      <c r="KRR7" s="119"/>
      <c r="KRS7" s="119"/>
      <c r="KRT7" s="119"/>
      <c r="KRU7" s="119"/>
      <c r="KRV7" s="119"/>
      <c r="KRW7" s="119"/>
      <c r="KRX7" s="119"/>
      <c r="KRY7" s="119"/>
      <c r="KRZ7" s="119"/>
      <c r="KSA7" s="119"/>
      <c r="KSB7" s="119"/>
      <c r="KSC7" s="119"/>
      <c r="KSD7" s="119"/>
      <c r="KSE7" s="119"/>
      <c r="KSF7" s="119"/>
      <c r="KSG7" s="119"/>
      <c r="KSH7" s="119"/>
      <c r="KSI7" s="119"/>
      <c r="KSJ7" s="119"/>
      <c r="KSK7" s="119"/>
      <c r="KSL7" s="119"/>
      <c r="KSM7" s="119"/>
      <c r="KSN7" s="119"/>
      <c r="KSO7" s="119"/>
      <c r="KSP7" s="119"/>
      <c r="KSQ7" s="119"/>
      <c r="KSR7" s="119"/>
      <c r="KSS7" s="119"/>
      <c r="KST7" s="119"/>
      <c r="KSU7" s="119"/>
      <c r="KSV7" s="119"/>
      <c r="KSW7" s="119"/>
      <c r="KSX7" s="119"/>
      <c r="KSY7" s="119"/>
      <c r="KSZ7" s="119"/>
      <c r="KTA7" s="119"/>
      <c r="KTB7" s="119"/>
      <c r="KTC7" s="119"/>
      <c r="KTD7" s="119"/>
      <c r="KTE7" s="119"/>
      <c r="KTF7" s="119"/>
      <c r="KTG7" s="119"/>
      <c r="KTH7" s="119"/>
      <c r="KTI7" s="119"/>
      <c r="KTJ7" s="119"/>
      <c r="KTK7" s="119"/>
      <c r="KTL7" s="119"/>
      <c r="KTM7" s="119"/>
      <c r="KTN7" s="119"/>
      <c r="KTO7" s="119"/>
      <c r="KTP7" s="119"/>
      <c r="KTQ7" s="119"/>
      <c r="KTR7" s="119"/>
      <c r="KTS7" s="119"/>
      <c r="KTT7" s="119"/>
      <c r="KTU7" s="119"/>
      <c r="KTV7" s="119"/>
      <c r="KTW7" s="119"/>
      <c r="KTX7" s="119"/>
      <c r="KTY7" s="119"/>
      <c r="KTZ7" s="119"/>
      <c r="KUA7" s="119"/>
      <c r="KUB7" s="119"/>
      <c r="KUC7" s="119"/>
      <c r="KUD7" s="119"/>
      <c r="KUE7" s="119"/>
      <c r="KUF7" s="119"/>
      <c r="KUG7" s="119"/>
      <c r="KUH7" s="119"/>
      <c r="KUI7" s="119"/>
      <c r="KUJ7" s="119"/>
      <c r="KUK7" s="119"/>
      <c r="KUL7" s="119"/>
      <c r="KUM7" s="119"/>
      <c r="KUN7" s="119"/>
      <c r="KUO7" s="119"/>
      <c r="KUP7" s="119"/>
      <c r="KUQ7" s="119"/>
      <c r="KUR7" s="119"/>
      <c r="KUS7" s="119"/>
      <c r="KUT7" s="119"/>
      <c r="KUU7" s="119"/>
      <c r="KUV7" s="119"/>
      <c r="KUW7" s="119"/>
      <c r="KUX7" s="119"/>
      <c r="KUY7" s="119"/>
      <c r="KUZ7" s="119"/>
      <c r="KVA7" s="119"/>
      <c r="KVB7" s="119"/>
      <c r="KVC7" s="119"/>
      <c r="KVD7" s="119"/>
      <c r="KVE7" s="119"/>
      <c r="KVF7" s="119"/>
      <c r="KVG7" s="119"/>
      <c r="KVH7" s="119"/>
      <c r="KVI7" s="119"/>
      <c r="KVJ7" s="119"/>
      <c r="KVK7" s="119"/>
      <c r="KVL7" s="119"/>
      <c r="KVM7" s="119"/>
      <c r="KVN7" s="119"/>
      <c r="KVO7" s="119"/>
      <c r="KVP7" s="119"/>
      <c r="KVQ7" s="119"/>
      <c r="KVR7" s="119"/>
      <c r="KVS7" s="119"/>
      <c r="KVT7" s="119"/>
      <c r="KVU7" s="119"/>
      <c r="KVV7" s="119"/>
      <c r="KVW7" s="119"/>
      <c r="KVX7" s="119"/>
      <c r="KVY7" s="119"/>
      <c r="KVZ7" s="119"/>
      <c r="KWA7" s="119"/>
      <c r="KWB7" s="119"/>
      <c r="KWC7" s="119"/>
      <c r="KWD7" s="119"/>
      <c r="KWE7" s="119"/>
      <c r="KWF7" s="119"/>
      <c r="KWG7" s="119"/>
      <c r="KWH7" s="119"/>
      <c r="KWI7" s="119"/>
      <c r="KWJ7" s="119"/>
      <c r="KWK7" s="119"/>
      <c r="KWL7" s="119"/>
      <c r="KWM7" s="119"/>
      <c r="KWN7" s="119"/>
      <c r="KWO7" s="119"/>
      <c r="KWP7" s="119"/>
      <c r="KWQ7" s="119"/>
      <c r="KWR7" s="119"/>
      <c r="KWS7" s="119"/>
      <c r="KWT7" s="119"/>
      <c r="KWU7" s="119"/>
      <c r="KWV7" s="119"/>
      <c r="KWW7" s="119"/>
      <c r="KWX7" s="119"/>
      <c r="KWY7" s="119"/>
      <c r="KWZ7" s="119"/>
      <c r="KXA7" s="119"/>
      <c r="KXB7" s="119"/>
      <c r="KXC7" s="119"/>
      <c r="KXD7" s="119"/>
      <c r="KXE7" s="119"/>
      <c r="KXF7" s="119"/>
      <c r="KXG7" s="119"/>
      <c r="KXH7" s="119"/>
      <c r="KXI7" s="119"/>
      <c r="KXJ7" s="119"/>
      <c r="KXK7" s="119"/>
      <c r="KXL7" s="119"/>
      <c r="KXM7" s="119"/>
      <c r="KXN7" s="119"/>
      <c r="KXO7" s="119"/>
      <c r="KXP7" s="119"/>
      <c r="KXQ7" s="119"/>
      <c r="KXR7" s="119"/>
      <c r="KXS7" s="119"/>
      <c r="KXT7" s="119"/>
      <c r="KXU7" s="119"/>
      <c r="KXV7" s="119"/>
      <c r="KXW7" s="119"/>
      <c r="KXX7" s="119"/>
      <c r="KXY7" s="119"/>
      <c r="KXZ7" s="119"/>
      <c r="KYA7" s="119"/>
      <c r="KYB7" s="119"/>
      <c r="KYC7" s="119"/>
      <c r="KYD7" s="119"/>
      <c r="KYE7" s="119"/>
      <c r="KYF7" s="119"/>
      <c r="KYG7" s="119"/>
      <c r="KYH7" s="119"/>
      <c r="KYI7" s="119"/>
      <c r="KYJ7" s="119"/>
      <c r="KYK7" s="119"/>
      <c r="KYL7" s="119"/>
      <c r="KYM7" s="119"/>
      <c r="KYN7" s="119"/>
      <c r="KYO7" s="119"/>
      <c r="KYP7" s="119"/>
      <c r="KYQ7" s="119"/>
      <c r="KYR7" s="119"/>
      <c r="KYS7" s="119"/>
      <c r="KYT7" s="119"/>
      <c r="KYU7" s="119"/>
      <c r="KYV7" s="119"/>
      <c r="KYW7" s="119"/>
      <c r="KYX7" s="119"/>
      <c r="KYY7" s="119"/>
      <c r="KYZ7" s="119"/>
      <c r="KZA7" s="119"/>
      <c r="KZB7" s="119"/>
      <c r="KZC7" s="119"/>
      <c r="KZD7" s="119"/>
      <c r="KZE7" s="119"/>
      <c r="KZF7" s="119"/>
      <c r="KZG7" s="119"/>
      <c r="KZH7" s="119"/>
      <c r="KZI7" s="119"/>
      <c r="KZJ7" s="119"/>
      <c r="KZK7" s="119"/>
      <c r="KZL7" s="119"/>
      <c r="KZM7" s="119"/>
      <c r="KZN7" s="119"/>
      <c r="KZO7" s="119"/>
      <c r="KZP7" s="119"/>
      <c r="KZQ7" s="119"/>
      <c r="KZR7" s="119"/>
      <c r="KZS7" s="119"/>
      <c r="KZT7" s="119"/>
      <c r="KZU7" s="119"/>
      <c r="KZV7" s="119"/>
      <c r="KZW7" s="119"/>
      <c r="KZX7" s="119"/>
      <c r="KZY7" s="119"/>
      <c r="KZZ7" s="119"/>
      <c r="LAA7" s="119"/>
      <c r="LAB7" s="119"/>
      <c r="LAC7" s="119"/>
      <c r="LAD7" s="119"/>
      <c r="LAE7" s="119"/>
      <c r="LAF7" s="119"/>
      <c r="LAG7" s="119"/>
      <c r="LAH7" s="119"/>
      <c r="LAI7" s="119"/>
      <c r="LAJ7" s="119"/>
      <c r="LAK7" s="119"/>
      <c r="LAL7" s="119"/>
      <c r="LAM7" s="119"/>
      <c r="LAN7" s="119"/>
      <c r="LAO7" s="119"/>
      <c r="LAP7" s="119"/>
      <c r="LAQ7" s="119"/>
      <c r="LAR7" s="119"/>
      <c r="LAS7" s="119"/>
      <c r="LAT7" s="119"/>
      <c r="LAU7" s="119"/>
      <c r="LAV7" s="119"/>
      <c r="LAW7" s="119"/>
      <c r="LAX7" s="119"/>
      <c r="LAY7" s="119"/>
      <c r="LAZ7" s="119"/>
      <c r="LBA7" s="119"/>
      <c r="LBB7" s="119"/>
      <c r="LBC7" s="119"/>
      <c r="LBD7" s="119"/>
      <c r="LBE7" s="119"/>
      <c r="LBF7" s="119"/>
      <c r="LBG7" s="119"/>
      <c r="LBH7" s="119"/>
      <c r="LBI7" s="119"/>
      <c r="LBJ7" s="119"/>
      <c r="LBK7" s="119"/>
      <c r="LBL7" s="119"/>
      <c r="LBM7" s="119"/>
      <c r="LBN7" s="119"/>
      <c r="LBO7" s="119"/>
      <c r="LBP7" s="119"/>
      <c r="LBQ7" s="119"/>
      <c r="LBR7" s="119"/>
      <c r="LBS7" s="119"/>
      <c r="LBT7" s="119"/>
      <c r="LBU7" s="119"/>
      <c r="LBV7" s="119"/>
      <c r="LBW7" s="119"/>
      <c r="LBX7" s="119"/>
      <c r="LBY7" s="119"/>
      <c r="LBZ7" s="119"/>
      <c r="LCA7" s="119"/>
      <c r="LCB7" s="119"/>
      <c r="LCC7" s="119"/>
      <c r="LCD7" s="119"/>
      <c r="LCE7" s="119"/>
      <c r="LCF7" s="119"/>
      <c r="LCG7" s="119"/>
      <c r="LCH7" s="119"/>
      <c r="LCI7" s="119"/>
      <c r="LCJ7" s="119"/>
      <c r="LCK7" s="119"/>
      <c r="LCL7" s="119"/>
      <c r="LCM7" s="119"/>
      <c r="LCN7" s="119"/>
      <c r="LCO7" s="119"/>
      <c r="LCP7" s="119"/>
      <c r="LCQ7" s="119"/>
      <c r="LCR7" s="119"/>
      <c r="LCS7" s="119"/>
      <c r="LCT7" s="119"/>
      <c r="LCU7" s="119"/>
      <c r="LCV7" s="119"/>
      <c r="LCW7" s="119"/>
      <c r="LCX7" s="119"/>
      <c r="LCY7" s="119"/>
      <c r="LCZ7" s="119"/>
      <c r="LDA7" s="119"/>
      <c r="LDB7" s="119"/>
      <c r="LDC7" s="119"/>
      <c r="LDD7" s="119"/>
      <c r="LDE7" s="119"/>
      <c r="LDF7" s="119"/>
      <c r="LDG7" s="119"/>
      <c r="LDH7" s="119"/>
      <c r="LDI7" s="119"/>
      <c r="LDJ7" s="119"/>
      <c r="LDK7" s="119"/>
      <c r="LDL7" s="119"/>
      <c r="LDM7" s="119"/>
      <c r="LDN7" s="119"/>
      <c r="LDO7" s="119"/>
      <c r="LDP7" s="119"/>
      <c r="LDQ7" s="119"/>
      <c r="LDR7" s="119"/>
      <c r="LDS7" s="119"/>
      <c r="LDT7" s="119"/>
      <c r="LDU7" s="119"/>
      <c r="LDV7" s="119"/>
      <c r="LDW7" s="119"/>
      <c r="LDX7" s="119"/>
      <c r="LDY7" s="119"/>
      <c r="LDZ7" s="119"/>
      <c r="LEA7" s="119"/>
      <c r="LEB7" s="119"/>
      <c r="LEC7" s="119"/>
      <c r="LED7" s="119"/>
      <c r="LEE7" s="119"/>
      <c r="LEF7" s="119"/>
      <c r="LEG7" s="119"/>
      <c r="LEH7" s="119"/>
      <c r="LEI7" s="119"/>
      <c r="LEJ7" s="119"/>
      <c r="LEK7" s="119"/>
      <c r="LEL7" s="119"/>
      <c r="LEM7" s="119"/>
      <c r="LEN7" s="119"/>
      <c r="LEO7" s="119"/>
      <c r="LEP7" s="119"/>
      <c r="LEQ7" s="119"/>
      <c r="LER7" s="119"/>
      <c r="LES7" s="119"/>
      <c r="LET7" s="119"/>
      <c r="LEU7" s="119"/>
      <c r="LEV7" s="119"/>
      <c r="LEW7" s="119"/>
      <c r="LEX7" s="119"/>
      <c r="LEY7" s="119"/>
      <c r="LEZ7" s="119"/>
      <c r="LFA7" s="119"/>
      <c r="LFB7" s="119"/>
      <c r="LFC7" s="119"/>
      <c r="LFD7" s="119"/>
      <c r="LFE7" s="119"/>
      <c r="LFF7" s="119"/>
      <c r="LFG7" s="119"/>
      <c r="LFH7" s="119"/>
      <c r="LFI7" s="119"/>
      <c r="LFJ7" s="119"/>
      <c r="LFK7" s="119"/>
      <c r="LFL7" s="119"/>
      <c r="LFM7" s="119"/>
      <c r="LFN7" s="119"/>
      <c r="LFO7" s="119"/>
      <c r="LFP7" s="119"/>
      <c r="LFQ7" s="119"/>
      <c r="LFR7" s="119"/>
      <c r="LFS7" s="119"/>
      <c r="LFT7" s="119"/>
      <c r="LFU7" s="119"/>
      <c r="LFV7" s="119"/>
      <c r="LFW7" s="119"/>
      <c r="LFX7" s="119"/>
      <c r="LFY7" s="119"/>
      <c r="LFZ7" s="119"/>
      <c r="LGA7" s="119"/>
      <c r="LGB7" s="119"/>
      <c r="LGC7" s="119"/>
      <c r="LGD7" s="119"/>
      <c r="LGE7" s="119"/>
      <c r="LGF7" s="119"/>
      <c r="LGG7" s="119"/>
      <c r="LGH7" s="119"/>
      <c r="LGI7" s="119"/>
      <c r="LGJ7" s="119"/>
      <c r="LGK7" s="119"/>
      <c r="LGL7" s="119"/>
      <c r="LGM7" s="119"/>
      <c r="LGN7" s="119"/>
      <c r="LGO7" s="119"/>
      <c r="LGP7" s="119"/>
      <c r="LGQ7" s="119"/>
      <c r="LGR7" s="119"/>
      <c r="LGS7" s="119"/>
      <c r="LGT7" s="119"/>
      <c r="LGU7" s="119"/>
      <c r="LGV7" s="119"/>
      <c r="LGW7" s="119"/>
      <c r="LGX7" s="119"/>
      <c r="LGY7" s="119"/>
      <c r="LGZ7" s="119"/>
      <c r="LHA7" s="119"/>
      <c r="LHB7" s="119"/>
      <c r="LHC7" s="119"/>
      <c r="LHD7" s="119"/>
      <c r="LHE7" s="119"/>
      <c r="LHF7" s="119"/>
      <c r="LHG7" s="119"/>
      <c r="LHH7" s="119"/>
      <c r="LHI7" s="119"/>
      <c r="LHJ7" s="119"/>
      <c r="LHK7" s="119"/>
      <c r="LHL7" s="119"/>
      <c r="LHM7" s="119"/>
      <c r="LHN7" s="119"/>
      <c r="LHO7" s="119"/>
      <c r="LHP7" s="119"/>
      <c r="LHQ7" s="119"/>
      <c r="LHR7" s="119"/>
      <c r="LHS7" s="119"/>
      <c r="LHT7" s="119"/>
      <c r="LHU7" s="119"/>
      <c r="LHV7" s="119"/>
      <c r="LHW7" s="119"/>
      <c r="LHX7" s="119"/>
      <c r="LHY7" s="119"/>
      <c r="LHZ7" s="119"/>
      <c r="LIA7" s="119"/>
      <c r="LIB7" s="119"/>
      <c r="LIC7" s="119"/>
      <c r="LID7" s="119"/>
      <c r="LIE7" s="119"/>
      <c r="LIF7" s="119"/>
      <c r="LIG7" s="119"/>
      <c r="LIH7" s="119"/>
      <c r="LII7" s="119"/>
      <c r="LIJ7" s="119"/>
      <c r="LIK7" s="119"/>
      <c r="LIL7" s="119"/>
      <c r="LIM7" s="119"/>
      <c r="LIN7" s="119"/>
      <c r="LIO7" s="119"/>
      <c r="LIP7" s="119"/>
      <c r="LIQ7" s="119"/>
      <c r="LIR7" s="119"/>
      <c r="LIS7" s="119"/>
      <c r="LIT7" s="119"/>
      <c r="LIU7" s="119"/>
      <c r="LIV7" s="119"/>
      <c r="LIW7" s="119"/>
      <c r="LIX7" s="119"/>
      <c r="LIY7" s="119"/>
      <c r="LIZ7" s="119"/>
      <c r="LJA7" s="119"/>
      <c r="LJB7" s="119"/>
      <c r="LJC7" s="119"/>
      <c r="LJD7" s="119"/>
      <c r="LJE7" s="119"/>
      <c r="LJF7" s="119"/>
      <c r="LJG7" s="119"/>
      <c r="LJH7" s="119"/>
      <c r="LJI7" s="119"/>
      <c r="LJJ7" s="119"/>
      <c r="LJK7" s="119"/>
      <c r="LJL7" s="119"/>
      <c r="LJM7" s="119"/>
      <c r="LJN7" s="119"/>
      <c r="LJO7" s="119"/>
      <c r="LJP7" s="119"/>
      <c r="LJQ7" s="119"/>
      <c r="LJR7" s="119"/>
      <c r="LJS7" s="119"/>
      <c r="LJT7" s="119"/>
      <c r="LJU7" s="119"/>
      <c r="LJV7" s="119"/>
      <c r="LJW7" s="119"/>
      <c r="LJX7" s="119"/>
      <c r="LJY7" s="119"/>
      <c r="LJZ7" s="119"/>
      <c r="LKA7" s="119"/>
      <c r="LKB7" s="119"/>
      <c r="LKC7" s="119"/>
      <c r="LKD7" s="119"/>
      <c r="LKE7" s="119"/>
      <c r="LKF7" s="119"/>
      <c r="LKG7" s="119"/>
      <c r="LKH7" s="119"/>
      <c r="LKI7" s="119"/>
      <c r="LKJ7" s="119"/>
      <c r="LKK7" s="119"/>
      <c r="LKL7" s="119"/>
      <c r="LKM7" s="119"/>
      <c r="LKN7" s="119"/>
      <c r="LKO7" s="119"/>
      <c r="LKP7" s="119"/>
      <c r="LKQ7" s="119"/>
      <c r="LKR7" s="119"/>
      <c r="LKS7" s="119"/>
      <c r="LKT7" s="119"/>
      <c r="LKU7" s="119"/>
      <c r="LKV7" s="119"/>
      <c r="LKW7" s="119"/>
      <c r="LKX7" s="119"/>
      <c r="LKY7" s="119"/>
      <c r="LKZ7" s="119"/>
      <c r="LLA7" s="119"/>
      <c r="LLB7" s="119"/>
      <c r="LLC7" s="119"/>
      <c r="LLD7" s="119"/>
      <c r="LLE7" s="119"/>
      <c r="LLF7" s="119"/>
      <c r="LLG7" s="119"/>
      <c r="LLH7" s="119"/>
      <c r="LLI7" s="119"/>
      <c r="LLJ7" s="119"/>
      <c r="LLK7" s="119"/>
      <c r="LLL7" s="119"/>
      <c r="LLM7" s="119"/>
      <c r="LLN7" s="119"/>
      <c r="LLO7" s="119"/>
      <c r="LLP7" s="119"/>
      <c r="LLQ7" s="119"/>
      <c r="LLR7" s="119"/>
      <c r="LLS7" s="119"/>
      <c r="LLT7" s="119"/>
      <c r="LLU7" s="119"/>
      <c r="LLV7" s="119"/>
      <c r="LLW7" s="119"/>
      <c r="LLX7" s="119"/>
      <c r="LLY7" s="119"/>
      <c r="LLZ7" s="119"/>
      <c r="LMA7" s="119"/>
      <c r="LMB7" s="119"/>
      <c r="LMC7" s="119"/>
      <c r="LMD7" s="119"/>
      <c r="LME7" s="119"/>
      <c r="LMF7" s="119"/>
      <c r="LMG7" s="119"/>
      <c r="LMH7" s="119"/>
      <c r="LMI7" s="119"/>
      <c r="LMJ7" s="119"/>
      <c r="LMK7" s="119"/>
      <c r="LML7" s="119"/>
      <c r="LMM7" s="119"/>
      <c r="LMN7" s="119"/>
      <c r="LMO7" s="119"/>
      <c r="LMP7" s="119"/>
      <c r="LMQ7" s="119"/>
      <c r="LMR7" s="119"/>
      <c r="LMS7" s="119"/>
      <c r="LMT7" s="119"/>
      <c r="LMU7" s="119"/>
      <c r="LMV7" s="119"/>
      <c r="LMW7" s="119"/>
      <c r="LMX7" s="119"/>
      <c r="LMY7" s="119"/>
      <c r="LMZ7" s="119"/>
      <c r="LNA7" s="119"/>
      <c r="LNB7" s="119"/>
      <c r="LNC7" s="119"/>
      <c r="LND7" s="119"/>
      <c r="LNE7" s="119"/>
      <c r="LNF7" s="119"/>
      <c r="LNG7" s="119"/>
      <c r="LNH7" s="119"/>
      <c r="LNI7" s="119"/>
      <c r="LNJ7" s="119"/>
      <c r="LNK7" s="119"/>
      <c r="LNL7" s="119"/>
      <c r="LNM7" s="119"/>
      <c r="LNN7" s="119"/>
      <c r="LNO7" s="119"/>
      <c r="LNP7" s="119"/>
      <c r="LNQ7" s="119"/>
      <c r="LNR7" s="119"/>
      <c r="LNS7" s="119"/>
      <c r="LNT7" s="119"/>
      <c r="LNU7" s="119"/>
      <c r="LNV7" s="119"/>
      <c r="LNW7" s="119"/>
      <c r="LNX7" s="119"/>
      <c r="LNY7" s="119"/>
      <c r="LNZ7" s="119"/>
      <c r="LOA7" s="119"/>
      <c r="LOB7" s="119"/>
      <c r="LOC7" s="119"/>
      <c r="LOD7" s="119"/>
      <c r="LOE7" s="119"/>
      <c r="LOF7" s="119"/>
      <c r="LOG7" s="119"/>
      <c r="LOH7" s="119"/>
      <c r="LOI7" s="119"/>
      <c r="LOJ7" s="119"/>
      <c r="LOK7" s="119"/>
      <c r="LOL7" s="119"/>
      <c r="LOM7" s="119"/>
      <c r="LON7" s="119"/>
      <c r="LOO7" s="119"/>
      <c r="LOP7" s="119"/>
      <c r="LOQ7" s="119"/>
      <c r="LOR7" s="119"/>
      <c r="LOS7" s="119"/>
      <c r="LOT7" s="119"/>
      <c r="LOU7" s="119"/>
      <c r="LOV7" s="119"/>
      <c r="LOW7" s="119"/>
      <c r="LOX7" s="119"/>
      <c r="LOY7" s="119"/>
      <c r="LOZ7" s="119"/>
      <c r="LPA7" s="119"/>
      <c r="LPB7" s="119"/>
      <c r="LPC7" s="119"/>
      <c r="LPD7" s="119"/>
      <c r="LPE7" s="119"/>
      <c r="LPF7" s="119"/>
      <c r="LPG7" s="119"/>
      <c r="LPH7" s="119"/>
      <c r="LPI7" s="119"/>
      <c r="LPJ7" s="119"/>
      <c r="LPK7" s="119"/>
      <c r="LPL7" s="119"/>
      <c r="LPM7" s="119"/>
      <c r="LPN7" s="119"/>
      <c r="LPO7" s="119"/>
      <c r="LPP7" s="119"/>
      <c r="LPQ7" s="119"/>
      <c r="LPR7" s="119"/>
      <c r="LPS7" s="119"/>
      <c r="LPT7" s="119"/>
      <c r="LPU7" s="119"/>
      <c r="LPV7" s="119"/>
      <c r="LPW7" s="119"/>
      <c r="LPX7" s="119"/>
      <c r="LPY7" s="119"/>
      <c r="LPZ7" s="119"/>
      <c r="LQA7" s="119"/>
      <c r="LQB7" s="119"/>
      <c r="LQC7" s="119"/>
      <c r="LQD7" s="119"/>
      <c r="LQE7" s="119"/>
      <c r="LQF7" s="119"/>
      <c r="LQG7" s="119"/>
      <c r="LQH7" s="119"/>
      <c r="LQI7" s="119"/>
      <c r="LQJ7" s="119"/>
      <c r="LQK7" s="119"/>
      <c r="LQL7" s="119"/>
      <c r="LQM7" s="119"/>
      <c r="LQN7" s="119"/>
      <c r="LQO7" s="119"/>
      <c r="LQP7" s="119"/>
      <c r="LQQ7" s="119"/>
      <c r="LQR7" s="119"/>
      <c r="LQS7" s="119"/>
      <c r="LQT7" s="119"/>
      <c r="LQU7" s="119"/>
      <c r="LQV7" s="119"/>
      <c r="LQW7" s="119"/>
      <c r="LQX7" s="119"/>
      <c r="LQY7" s="119"/>
      <c r="LQZ7" s="119"/>
      <c r="LRA7" s="119"/>
      <c r="LRB7" s="119"/>
      <c r="LRC7" s="119"/>
      <c r="LRD7" s="119"/>
      <c r="LRE7" s="119"/>
      <c r="LRF7" s="119"/>
      <c r="LRG7" s="119"/>
      <c r="LRH7" s="119"/>
      <c r="LRI7" s="119"/>
      <c r="LRJ7" s="119"/>
      <c r="LRK7" s="119"/>
      <c r="LRL7" s="119"/>
      <c r="LRM7" s="119"/>
      <c r="LRN7" s="119"/>
      <c r="LRO7" s="119"/>
      <c r="LRP7" s="119"/>
      <c r="LRQ7" s="119"/>
      <c r="LRR7" s="119"/>
      <c r="LRS7" s="119"/>
      <c r="LRT7" s="119"/>
      <c r="LRU7" s="119"/>
      <c r="LRV7" s="119"/>
      <c r="LRW7" s="119"/>
      <c r="LRX7" s="119"/>
      <c r="LRY7" s="119"/>
      <c r="LRZ7" s="119"/>
      <c r="LSA7" s="119"/>
      <c r="LSB7" s="119"/>
      <c r="LSC7" s="119"/>
      <c r="LSD7" s="119"/>
      <c r="LSE7" s="119"/>
      <c r="LSF7" s="119"/>
      <c r="LSG7" s="119"/>
      <c r="LSH7" s="119"/>
      <c r="LSI7" s="119"/>
      <c r="LSJ7" s="119"/>
      <c r="LSK7" s="119"/>
      <c r="LSL7" s="119"/>
      <c r="LSM7" s="119"/>
      <c r="LSN7" s="119"/>
      <c r="LSO7" s="119"/>
      <c r="LSP7" s="119"/>
      <c r="LSQ7" s="119"/>
      <c r="LSR7" s="119"/>
      <c r="LSS7" s="119"/>
      <c r="LST7" s="119"/>
      <c r="LSU7" s="119"/>
      <c r="LSV7" s="119"/>
      <c r="LSW7" s="119"/>
      <c r="LSX7" s="119"/>
      <c r="LSY7" s="119"/>
      <c r="LSZ7" s="119"/>
      <c r="LTA7" s="119"/>
      <c r="LTB7" s="119"/>
      <c r="LTC7" s="119"/>
      <c r="LTD7" s="119"/>
      <c r="LTE7" s="119"/>
      <c r="LTF7" s="119"/>
      <c r="LTG7" s="119"/>
      <c r="LTH7" s="119"/>
      <c r="LTI7" s="119"/>
      <c r="LTJ7" s="119"/>
      <c r="LTK7" s="119"/>
      <c r="LTL7" s="119"/>
      <c r="LTM7" s="119"/>
      <c r="LTN7" s="119"/>
      <c r="LTO7" s="119"/>
      <c r="LTP7" s="119"/>
      <c r="LTQ7" s="119"/>
      <c r="LTR7" s="119"/>
      <c r="LTS7" s="119"/>
      <c r="LTT7" s="119"/>
      <c r="LTU7" s="119"/>
      <c r="LTV7" s="119"/>
      <c r="LTW7" s="119"/>
      <c r="LTX7" s="119"/>
      <c r="LTY7" s="119"/>
      <c r="LTZ7" s="119"/>
      <c r="LUA7" s="119"/>
      <c r="LUB7" s="119"/>
      <c r="LUC7" s="119"/>
      <c r="LUD7" s="119"/>
      <c r="LUE7" s="119"/>
      <c r="LUF7" s="119"/>
      <c r="LUG7" s="119"/>
      <c r="LUH7" s="119"/>
      <c r="LUI7" s="119"/>
      <c r="LUJ7" s="119"/>
      <c r="LUK7" s="119"/>
      <c r="LUL7" s="119"/>
      <c r="LUM7" s="119"/>
      <c r="LUN7" s="119"/>
      <c r="LUO7" s="119"/>
      <c r="LUP7" s="119"/>
      <c r="LUQ7" s="119"/>
      <c r="LUR7" s="119"/>
      <c r="LUS7" s="119"/>
      <c r="LUT7" s="119"/>
      <c r="LUU7" s="119"/>
      <c r="LUV7" s="119"/>
      <c r="LUW7" s="119"/>
      <c r="LUX7" s="119"/>
      <c r="LUY7" s="119"/>
      <c r="LUZ7" s="119"/>
      <c r="LVA7" s="119"/>
      <c r="LVB7" s="119"/>
      <c r="LVC7" s="119"/>
      <c r="LVD7" s="119"/>
      <c r="LVE7" s="119"/>
      <c r="LVF7" s="119"/>
      <c r="LVG7" s="119"/>
      <c r="LVH7" s="119"/>
      <c r="LVI7" s="119"/>
      <c r="LVJ7" s="119"/>
      <c r="LVK7" s="119"/>
      <c r="LVL7" s="119"/>
      <c r="LVM7" s="119"/>
      <c r="LVN7" s="119"/>
      <c r="LVO7" s="119"/>
      <c r="LVP7" s="119"/>
      <c r="LVQ7" s="119"/>
      <c r="LVR7" s="119"/>
      <c r="LVS7" s="119"/>
      <c r="LVT7" s="119"/>
      <c r="LVU7" s="119"/>
      <c r="LVV7" s="119"/>
      <c r="LVW7" s="119"/>
      <c r="LVX7" s="119"/>
      <c r="LVY7" s="119"/>
      <c r="LVZ7" s="119"/>
      <c r="LWA7" s="119"/>
      <c r="LWB7" s="119"/>
      <c r="LWC7" s="119"/>
      <c r="LWD7" s="119"/>
      <c r="LWE7" s="119"/>
      <c r="LWF7" s="119"/>
      <c r="LWG7" s="119"/>
      <c r="LWH7" s="119"/>
      <c r="LWI7" s="119"/>
      <c r="LWJ7" s="119"/>
      <c r="LWK7" s="119"/>
      <c r="LWL7" s="119"/>
      <c r="LWM7" s="119"/>
      <c r="LWN7" s="119"/>
      <c r="LWO7" s="119"/>
      <c r="LWP7" s="119"/>
      <c r="LWQ7" s="119"/>
      <c r="LWR7" s="119"/>
      <c r="LWS7" s="119"/>
      <c r="LWT7" s="119"/>
      <c r="LWU7" s="119"/>
      <c r="LWV7" s="119"/>
      <c r="LWW7" s="119"/>
      <c r="LWX7" s="119"/>
      <c r="LWY7" s="119"/>
      <c r="LWZ7" s="119"/>
      <c r="LXA7" s="119"/>
      <c r="LXB7" s="119"/>
      <c r="LXC7" s="119"/>
      <c r="LXD7" s="119"/>
      <c r="LXE7" s="119"/>
      <c r="LXF7" s="119"/>
      <c r="LXG7" s="119"/>
      <c r="LXH7" s="119"/>
      <c r="LXI7" s="119"/>
      <c r="LXJ7" s="119"/>
      <c r="LXK7" s="119"/>
      <c r="LXL7" s="119"/>
      <c r="LXM7" s="119"/>
      <c r="LXN7" s="119"/>
      <c r="LXO7" s="119"/>
      <c r="LXP7" s="119"/>
      <c r="LXQ7" s="119"/>
      <c r="LXR7" s="119"/>
      <c r="LXS7" s="119"/>
      <c r="LXT7" s="119"/>
      <c r="LXU7" s="119"/>
      <c r="LXV7" s="119"/>
      <c r="LXW7" s="119"/>
      <c r="LXX7" s="119"/>
      <c r="LXY7" s="119"/>
      <c r="LXZ7" s="119"/>
      <c r="LYA7" s="119"/>
      <c r="LYB7" s="119"/>
      <c r="LYC7" s="119"/>
      <c r="LYD7" s="119"/>
      <c r="LYE7" s="119"/>
      <c r="LYF7" s="119"/>
      <c r="LYG7" s="119"/>
      <c r="LYH7" s="119"/>
      <c r="LYI7" s="119"/>
      <c r="LYJ7" s="119"/>
      <c r="LYK7" s="119"/>
      <c r="LYL7" s="119"/>
      <c r="LYM7" s="119"/>
      <c r="LYN7" s="119"/>
      <c r="LYO7" s="119"/>
      <c r="LYP7" s="119"/>
      <c r="LYQ7" s="119"/>
      <c r="LYR7" s="119"/>
      <c r="LYS7" s="119"/>
      <c r="LYT7" s="119"/>
      <c r="LYU7" s="119"/>
      <c r="LYV7" s="119"/>
      <c r="LYW7" s="119"/>
      <c r="LYX7" s="119"/>
      <c r="LYY7" s="119"/>
      <c r="LYZ7" s="119"/>
      <c r="LZA7" s="119"/>
      <c r="LZB7" s="119"/>
      <c r="LZC7" s="119"/>
      <c r="LZD7" s="119"/>
      <c r="LZE7" s="119"/>
      <c r="LZF7" s="119"/>
      <c r="LZG7" s="119"/>
      <c r="LZH7" s="119"/>
      <c r="LZI7" s="119"/>
      <c r="LZJ7" s="119"/>
      <c r="LZK7" s="119"/>
      <c r="LZL7" s="119"/>
      <c r="LZM7" s="119"/>
      <c r="LZN7" s="119"/>
      <c r="LZO7" s="119"/>
      <c r="LZP7" s="119"/>
      <c r="LZQ7" s="119"/>
      <c r="LZR7" s="119"/>
      <c r="LZS7" s="119"/>
      <c r="LZT7" s="119"/>
      <c r="LZU7" s="119"/>
      <c r="LZV7" s="119"/>
      <c r="LZW7" s="119"/>
      <c r="LZX7" s="119"/>
      <c r="LZY7" s="119"/>
      <c r="LZZ7" s="119"/>
      <c r="MAA7" s="119"/>
      <c r="MAB7" s="119"/>
      <c r="MAC7" s="119"/>
      <c r="MAD7" s="119"/>
      <c r="MAE7" s="119"/>
      <c r="MAF7" s="119"/>
      <c r="MAG7" s="119"/>
      <c r="MAH7" s="119"/>
      <c r="MAI7" s="119"/>
      <c r="MAJ7" s="119"/>
      <c r="MAK7" s="119"/>
      <c r="MAL7" s="119"/>
      <c r="MAM7" s="119"/>
      <c r="MAN7" s="119"/>
      <c r="MAO7" s="119"/>
      <c r="MAP7" s="119"/>
      <c r="MAQ7" s="119"/>
      <c r="MAR7" s="119"/>
      <c r="MAS7" s="119"/>
      <c r="MAT7" s="119"/>
      <c r="MAU7" s="119"/>
      <c r="MAV7" s="119"/>
      <c r="MAW7" s="119"/>
      <c r="MAX7" s="119"/>
      <c r="MAY7" s="119"/>
      <c r="MAZ7" s="119"/>
      <c r="MBA7" s="119"/>
      <c r="MBB7" s="119"/>
      <c r="MBC7" s="119"/>
      <c r="MBD7" s="119"/>
      <c r="MBE7" s="119"/>
      <c r="MBF7" s="119"/>
      <c r="MBG7" s="119"/>
      <c r="MBH7" s="119"/>
      <c r="MBI7" s="119"/>
      <c r="MBJ7" s="119"/>
      <c r="MBK7" s="119"/>
      <c r="MBL7" s="119"/>
      <c r="MBM7" s="119"/>
      <c r="MBN7" s="119"/>
      <c r="MBO7" s="119"/>
      <c r="MBP7" s="119"/>
      <c r="MBQ7" s="119"/>
      <c r="MBR7" s="119"/>
      <c r="MBS7" s="119"/>
      <c r="MBT7" s="119"/>
      <c r="MBU7" s="119"/>
      <c r="MBV7" s="119"/>
      <c r="MBW7" s="119"/>
      <c r="MBX7" s="119"/>
      <c r="MBY7" s="119"/>
      <c r="MBZ7" s="119"/>
      <c r="MCA7" s="119"/>
      <c r="MCB7" s="119"/>
      <c r="MCC7" s="119"/>
      <c r="MCD7" s="119"/>
      <c r="MCE7" s="119"/>
      <c r="MCF7" s="119"/>
      <c r="MCG7" s="119"/>
      <c r="MCH7" s="119"/>
      <c r="MCI7" s="119"/>
      <c r="MCJ7" s="119"/>
      <c r="MCK7" s="119"/>
      <c r="MCL7" s="119"/>
      <c r="MCM7" s="119"/>
      <c r="MCN7" s="119"/>
      <c r="MCO7" s="119"/>
      <c r="MCP7" s="119"/>
      <c r="MCQ7" s="119"/>
      <c r="MCR7" s="119"/>
      <c r="MCS7" s="119"/>
      <c r="MCT7" s="119"/>
      <c r="MCU7" s="119"/>
      <c r="MCV7" s="119"/>
      <c r="MCW7" s="119"/>
      <c r="MCX7" s="119"/>
      <c r="MCY7" s="119"/>
      <c r="MCZ7" s="119"/>
      <c r="MDA7" s="119"/>
      <c r="MDB7" s="119"/>
      <c r="MDC7" s="119"/>
      <c r="MDD7" s="119"/>
      <c r="MDE7" s="119"/>
      <c r="MDF7" s="119"/>
      <c r="MDG7" s="119"/>
      <c r="MDH7" s="119"/>
      <c r="MDI7" s="119"/>
      <c r="MDJ7" s="119"/>
      <c r="MDK7" s="119"/>
      <c r="MDL7" s="119"/>
      <c r="MDM7" s="119"/>
      <c r="MDN7" s="119"/>
      <c r="MDO7" s="119"/>
      <c r="MDP7" s="119"/>
      <c r="MDQ7" s="119"/>
      <c r="MDR7" s="119"/>
      <c r="MDS7" s="119"/>
      <c r="MDT7" s="119"/>
      <c r="MDU7" s="119"/>
      <c r="MDV7" s="119"/>
      <c r="MDW7" s="119"/>
      <c r="MDX7" s="119"/>
      <c r="MDY7" s="119"/>
      <c r="MDZ7" s="119"/>
      <c r="MEA7" s="119"/>
      <c r="MEB7" s="119"/>
      <c r="MEC7" s="119"/>
      <c r="MED7" s="119"/>
      <c r="MEE7" s="119"/>
      <c r="MEF7" s="119"/>
      <c r="MEG7" s="119"/>
      <c r="MEH7" s="119"/>
      <c r="MEI7" s="119"/>
      <c r="MEJ7" s="119"/>
      <c r="MEK7" s="119"/>
      <c r="MEL7" s="119"/>
      <c r="MEM7" s="119"/>
      <c r="MEN7" s="119"/>
      <c r="MEO7" s="119"/>
      <c r="MEP7" s="119"/>
      <c r="MEQ7" s="119"/>
      <c r="MER7" s="119"/>
      <c r="MES7" s="119"/>
      <c r="MET7" s="119"/>
      <c r="MEU7" s="119"/>
      <c r="MEV7" s="119"/>
      <c r="MEW7" s="119"/>
      <c r="MEX7" s="119"/>
      <c r="MEY7" s="119"/>
      <c r="MEZ7" s="119"/>
      <c r="MFA7" s="119"/>
      <c r="MFB7" s="119"/>
      <c r="MFC7" s="119"/>
      <c r="MFD7" s="119"/>
      <c r="MFE7" s="119"/>
      <c r="MFF7" s="119"/>
      <c r="MFG7" s="119"/>
      <c r="MFH7" s="119"/>
      <c r="MFI7" s="119"/>
      <c r="MFJ7" s="119"/>
      <c r="MFK7" s="119"/>
      <c r="MFL7" s="119"/>
      <c r="MFM7" s="119"/>
      <c r="MFN7" s="119"/>
      <c r="MFO7" s="119"/>
      <c r="MFP7" s="119"/>
      <c r="MFQ7" s="119"/>
      <c r="MFR7" s="119"/>
      <c r="MFS7" s="119"/>
      <c r="MFT7" s="119"/>
      <c r="MFU7" s="119"/>
      <c r="MFV7" s="119"/>
      <c r="MFW7" s="119"/>
      <c r="MFX7" s="119"/>
      <c r="MFY7" s="119"/>
      <c r="MFZ7" s="119"/>
      <c r="MGA7" s="119"/>
      <c r="MGB7" s="119"/>
      <c r="MGC7" s="119"/>
      <c r="MGD7" s="119"/>
      <c r="MGE7" s="119"/>
      <c r="MGF7" s="119"/>
      <c r="MGG7" s="119"/>
      <c r="MGH7" s="119"/>
      <c r="MGI7" s="119"/>
      <c r="MGJ7" s="119"/>
      <c r="MGK7" s="119"/>
      <c r="MGL7" s="119"/>
      <c r="MGM7" s="119"/>
      <c r="MGN7" s="119"/>
      <c r="MGO7" s="119"/>
      <c r="MGP7" s="119"/>
      <c r="MGQ7" s="119"/>
      <c r="MGR7" s="119"/>
      <c r="MGS7" s="119"/>
      <c r="MGT7" s="119"/>
      <c r="MGU7" s="119"/>
      <c r="MGV7" s="119"/>
      <c r="MGW7" s="119"/>
      <c r="MGX7" s="119"/>
      <c r="MGY7" s="119"/>
      <c r="MGZ7" s="119"/>
      <c r="MHA7" s="119"/>
      <c r="MHB7" s="119"/>
      <c r="MHC7" s="119"/>
      <c r="MHD7" s="119"/>
      <c r="MHE7" s="119"/>
      <c r="MHF7" s="119"/>
      <c r="MHG7" s="119"/>
      <c r="MHH7" s="119"/>
      <c r="MHI7" s="119"/>
      <c r="MHJ7" s="119"/>
      <c r="MHK7" s="119"/>
      <c r="MHL7" s="119"/>
      <c r="MHM7" s="119"/>
      <c r="MHN7" s="119"/>
      <c r="MHO7" s="119"/>
      <c r="MHP7" s="119"/>
      <c r="MHQ7" s="119"/>
      <c r="MHR7" s="119"/>
      <c r="MHS7" s="119"/>
      <c r="MHT7" s="119"/>
      <c r="MHU7" s="119"/>
      <c r="MHV7" s="119"/>
      <c r="MHW7" s="119"/>
      <c r="MHX7" s="119"/>
      <c r="MHY7" s="119"/>
      <c r="MHZ7" s="119"/>
      <c r="MIA7" s="119"/>
      <c r="MIB7" s="119"/>
      <c r="MIC7" s="119"/>
      <c r="MID7" s="119"/>
      <c r="MIE7" s="119"/>
      <c r="MIF7" s="119"/>
      <c r="MIG7" s="119"/>
      <c r="MIH7" s="119"/>
      <c r="MII7" s="119"/>
      <c r="MIJ7" s="119"/>
      <c r="MIK7" s="119"/>
      <c r="MIL7" s="119"/>
      <c r="MIM7" s="119"/>
      <c r="MIN7" s="119"/>
      <c r="MIO7" s="119"/>
      <c r="MIP7" s="119"/>
      <c r="MIQ7" s="119"/>
      <c r="MIR7" s="119"/>
      <c r="MIS7" s="119"/>
      <c r="MIT7" s="119"/>
      <c r="MIU7" s="119"/>
      <c r="MIV7" s="119"/>
      <c r="MIW7" s="119"/>
      <c r="MIX7" s="119"/>
      <c r="MIY7" s="119"/>
      <c r="MIZ7" s="119"/>
      <c r="MJA7" s="119"/>
      <c r="MJB7" s="119"/>
      <c r="MJC7" s="119"/>
      <c r="MJD7" s="119"/>
      <c r="MJE7" s="119"/>
      <c r="MJF7" s="119"/>
      <c r="MJG7" s="119"/>
      <c r="MJH7" s="119"/>
      <c r="MJI7" s="119"/>
      <c r="MJJ7" s="119"/>
      <c r="MJK7" s="119"/>
      <c r="MJL7" s="119"/>
      <c r="MJM7" s="119"/>
      <c r="MJN7" s="119"/>
      <c r="MJO7" s="119"/>
      <c r="MJP7" s="119"/>
      <c r="MJQ7" s="119"/>
      <c r="MJR7" s="119"/>
      <c r="MJS7" s="119"/>
      <c r="MJT7" s="119"/>
      <c r="MJU7" s="119"/>
      <c r="MJV7" s="119"/>
      <c r="MJW7" s="119"/>
      <c r="MJX7" s="119"/>
      <c r="MJY7" s="119"/>
      <c r="MJZ7" s="119"/>
      <c r="MKA7" s="119"/>
      <c r="MKB7" s="119"/>
      <c r="MKC7" s="119"/>
      <c r="MKD7" s="119"/>
      <c r="MKE7" s="119"/>
      <c r="MKF7" s="119"/>
      <c r="MKG7" s="119"/>
      <c r="MKH7" s="119"/>
      <c r="MKI7" s="119"/>
      <c r="MKJ7" s="119"/>
      <c r="MKK7" s="119"/>
      <c r="MKL7" s="119"/>
      <c r="MKM7" s="119"/>
      <c r="MKN7" s="119"/>
      <c r="MKO7" s="119"/>
      <c r="MKP7" s="119"/>
      <c r="MKQ7" s="119"/>
      <c r="MKR7" s="119"/>
      <c r="MKS7" s="119"/>
      <c r="MKT7" s="119"/>
      <c r="MKU7" s="119"/>
      <c r="MKV7" s="119"/>
      <c r="MKW7" s="119"/>
      <c r="MKX7" s="119"/>
      <c r="MKY7" s="119"/>
      <c r="MKZ7" s="119"/>
      <c r="MLA7" s="119"/>
      <c r="MLB7" s="119"/>
      <c r="MLC7" s="119"/>
      <c r="MLD7" s="119"/>
      <c r="MLE7" s="119"/>
      <c r="MLF7" s="119"/>
      <c r="MLG7" s="119"/>
      <c r="MLH7" s="119"/>
      <c r="MLI7" s="119"/>
      <c r="MLJ7" s="119"/>
      <c r="MLK7" s="119"/>
      <c r="MLL7" s="119"/>
      <c r="MLM7" s="119"/>
      <c r="MLN7" s="119"/>
      <c r="MLO7" s="119"/>
      <c r="MLP7" s="119"/>
      <c r="MLQ7" s="119"/>
      <c r="MLR7" s="119"/>
      <c r="MLS7" s="119"/>
      <c r="MLT7" s="119"/>
      <c r="MLU7" s="119"/>
      <c r="MLV7" s="119"/>
      <c r="MLW7" s="119"/>
      <c r="MLX7" s="119"/>
      <c r="MLY7" s="119"/>
      <c r="MLZ7" s="119"/>
      <c r="MMA7" s="119"/>
      <c r="MMB7" s="119"/>
      <c r="MMC7" s="119"/>
      <c r="MMD7" s="119"/>
      <c r="MME7" s="119"/>
      <c r="MMF7" s="119"/>
      <c r="MMG7" s="119"/>
      <c r="MMH7" s="119"/>
      <c r="MMI7" s="119"/>
      <c r="MMJ7" s="119"/>
      <c r="MMK7" s="119"/>
      <c r="MML7" s="119"/>
      <c r="MMM7" s="119"/>
      <c r="MMN7" s="119"/>
      <c r="MMO7" s="119"/>
      <c r="MMP7" s="119"/>
      <c r="MMQ7" s="119"/>
      <c r="MMR7" s="119"/>
      <c r="MMS7" s="119"/>
      <c r="MMT7" s="119"/>
      <c r="MMU7" s="119"/>
      <c r="MMV7" s="119"/>
      <c r="MMW7" s="119"/>
      <c r="MMX7" s="119"/>
      <c r="MMY7" s="119"/>
      <c r="MMZ7" s="119"/>
      <c r="MNA7" s="119"/>
      <c r="MNB7" s="119"/>
      <c r="MNC7" s="119"/>
      <c r="MND7" s="119"/>
      <c r="MNE7" s="119"/>
      <c r="MNF7" s="119"/>
      <c r="MNG7" s="119"/>
      <c r="MNH7" s="119"/>
      <c r="MNI7" s="119"/>
      <c r="MNJ7" s="119"/>
      <c r="MNK7" s="119"/>
      <c r="MNL7" s="119"/>
      <c r="MNM7" s="119"/>
      <c r="MNN7" s="119"/>
      <c r="MNO7" s="119"/>
      <c r="MNP7" s="119"/>
      <c r="MNQ7" s="119"/>
      <c r="MNR7" s="119"/>
      <c r="MNS7" s="119"/>
      <c r="MNT7" s="119"/>
      <c r="MNU7" s="119"/>
      <c r="MNV7" s="119"/>
      <c r="MNW7" s="119"/>
      <c r="MNX7" s="119"/>
      <c r="MNY7" s="119"/>
      <c r="MNZ7" s="119"/>
      <c r="MOA7" s="119"/>
      <c r="MOB7" s="119"/>
      <c r="MOC7" s="119"/>
      <c r="MOD7" s="119"/>
      <c r="MOE7" s="119"/>
      <c r="MOF7" s="119"/>
      <c r="MOG7" s="119"/>
      <c r="MOH7" s="119"/>
      <c r="MOI7" s="119"/>
      <c r="MOJ7" s="119"/>
      <c r="MOK7" s="119"/>
      <c r="MOL7" s="119"/>
      <c r="MOM7" s="119"/>
      <c r="MON7" s="119"/>
      <c r="MOO7" s="119"/>
      <c r="MOP7" s="119"/>
      <c r="MOQ7" s="119"/>
      <c r="MOR7" s="119"/>
      <c r="MOS7" s="119"/>
      <c r="MOT7" s="119"/>
      <c r="MOU7" s="119"/>
      <c r="MOV7" s="119"/>
      <c r="MOW7" s="119"/>
      <c r="MOX7" s="119"/>
      <c r="MOY7" s="119"/>
      <c r="MOZ7" s="119"/>
      <c r="MPA7" s="119"/>
      <c r="MPB7" s="119"/>
      <c r="MPC7" s="119"/>
      <c r="MPD7" s="119"/>
      <c r="MPE7" s="119"/>
      <c r="MPF7" s="119"/>
      <c r="MPG7" s="119"/>
      <c r="MPH7" s="119"/>
      <c r="MPI7" s="119"/>
      <c r="MPJ7" s="119"/>
      <c r="MPK7" s="119"/>
      <c r="MPL7" s="119"/>
      <c r="MPM7" s="119"/>
      <c r="MPN7" s="119"/>
      <c r="MPO7" s="119"/>
      <c r="MPP7" s="119"/>
      <c r="MPQ7" s="119"/>
      <c r="MPR7" s="119"/>
      <c r="MPS7" s="119"/>
      <c r="MPT7" s="119"/>
      <c r="MPU7" s="119"/>
      <c r="MPV7" s="119"/>
      <c r="MPW7" s="119"/>
      <c r="MPX7" s="119"/>
      <c r="MPY7" s="119"/>
      <c r="MPZ7" s="119"/>
      <c r="MQA7" s="119"/>
      <c r="MQB7" s="119"/>
      <c r="MQC7" s="119"/>
      <c r="MQD7" s="119"/>
      <c r="MQE7" s="119"/>
      <c r="MQF7" s="119"/>
      <c r="MQG7" s="119"/>
      <c r="MQH7" s="119"/>
      <c r="MQI7" s="119"/>
      <c r="MQJ7" s="119"/>
      <c r="MQK7" s="119"/>
      <c r="MQL7" s="119"/>
      <c r="MQM7" s="119"/>
      <c r="MQN7" s="119"/>
      <c r="MQO7" s="119"/>
      <c r="MQP7" s="119"/>
      <c r="MQQ7" s="119"/>
      <c r="MQR7" s="119"/>
      <c r="MQS7" s="119"/>
      <c r="MQT7" s="119"/>
      <c r="MQU7" s="119"/>
      <c r="MQV7" s="119"/>
      <c r="MQW7" s="119"/>
      <c r="MQX7" s="119"/>
      <c r="MQY7" s="119"/>
      <c r="MQZ7" s="119"/>
      <c r="MRA7" s="119"/>
      <c r="MRB7" s="119"/>
      <c r="MRC7" s="119"/>
      <c r="MRD7" s="119"/>
      <c r="MRE7" s="119"/>
      <c r="MRF7" s="119"/>
      <c r="MRG7" s="119"/>
      <c r="MRH7" s="119"/>
      <c r="MRI7" s="119"/>
      <c r="MRJ7" s="119"/>
      <c r="MRK7" s="119"/>
      <c r="MRL7" s="119"/>
      <c r="MRM7" s="119"/>
      <c r="MRN7" s="119"/>
      <c r="MRO7" s="119"/>
      <c r="MRP7" s="119"/>
      <c r="MRQ7" s="119"/>
      <c r="MRR7" s="119"/>
      <c r="MRS7" s="119"/>
      <c r="MRT7" s="119"/>
      <c r="MRU7" s="119"/>
      <c r="MRV7" s="119"/>
      <c r="MRW7" s="119"/>
      <c r="MRX7" s="119"/>
      <c r="MRY7" s="119"/>
      <c r="MRZ7" s="119"/>
      <c r="MSA7" s="119"/>
      <c r="MSB7" s="119"/>
      <c r="MSC7" s="119"/>
      <c r="MSD7" s="119"/>
      <c r="MSE7" s="119"/>
      <c r="MSF7" s="119"/>
      <c r="MSG7" s="119"/>
      <c r="MSH7" s="119"/>
      <c r="MSI7" s="119"/>
      <c r="MSJ7" s="119"/>
      <c r="MSK7" s="119"/>
      <c r="MSL7" s="119"/>
      <c r="MSM7" s="119"/>
      <c r="MSN7" s="119"/>
      <c r="MSO7" s="119"/>
      <c r="MSP7" s="119"/>
      <c r="MSQ7" s="119"/>
      <c r="MSR7" s="119"/>
      <c r="MSS7" s="119"/>
      <c r="MST7" s="119"/>
      <c r="MSU7" s="119"/>
      <c r="MSV7" s="119"/>
      <c r="MSW7" s="119"/>
      <c r="MSX7" s="119"/>
      <c r="MSY7" s="119"/>
      <c r="MSZ7" s="119"/>
      <c r="MTA7" s="119"/>
      <c r="MTB7" s="119"/>
      <c r="MTC7" s="119"/>
      <c r="MTD7" s="119"/>
      <c r="MTE7" s="119"/>
      <c r="MTF7" s="119"/>
      <c r="MTG7" s="119"/>
      <c r="MTH7" s="119"/>
      <c r="MTI7" s="119"/>
      <c r="MTJ7" s="119"/>
      <c r="MTK7" s="119"/>
      <c r="MTL7" s="119"/>
      <c r="MTM7" s="119"/>
      <c r="MTN7" s="119"/>
      <c r="MTO7" s="119"/>
      <c r="MTP7" s="119"/>
      <c r="MTQ7" s="119"/>
      <c r="MTR7" s="119"/>
      <c r="MTS7" s="119"/>
      <c r="MTT7" s="119"/>
      <c r="MTU7" s="119"/>
      <c r="MTV7" s="119"/>
      <c r="MTW7" s="119"/>
      <c r="MTX7" s="119"/>
      <c r="MTY7" s="119"/>
      <c r="MTZ7" s="119"/>
      <c r="MUA7" s="119"/>
      <c r="MUB7" s="119"/>
      <c r="MUC7" s="119"/>
      <c r="MUD7" s="119"/>
      <c r="MUE7" s="119"/>
      <c r="MUF7" s="119"/>
      <c r="MUG7" s="119"/>
      <c r="MUH7" s="119"/>
      <c r="MUI7" s="119"/>
      <c r="MUJ7" s="119"/>
      <c r="MUK7" s="119"/>
      <c r="MUL7" s="119"/>
      <c r="MUM7" s="119"/>
      <c r="MUN7" s="119"/>
      <c r="MUO7" s="119"/>
      <c r="MUP7" s="119"/>
      <c r="MUQ7" s="119"/>
      <c r="MUR7" s="119"/>
      <c r="MUS7" s="119"/>
      <c r="MUT7" s="119"/>
      <c r="MUU7" s="119"/>
      <c r="MUV7" s="119"/>
      <c r="MUW7" s="119"/>
      <c r="MUX7" s="119"/>
      <c r="MUY7" s="119"/>
      <c r="MUZ7" s="119"/>
      <c r="MVA7" s="119"/>
      <c r="MVB7" s="119"/>
      <c r="MVC7" s="119"/>
      <c r="MVD7" s="119"/>
      <c r="MVE7" s="119"/>
      <c r="MVF7" s="119"/>
      <c r="MVG7" s="119"/>
      <c r="MVH7" s="119"/>
      <c r="MVI7" s="119"/>
      <c r="MVJ7" s="119"/>
      <c r="MVK7" s="119"/>
      <c r="MVL7" s="119"/>
      <c r="MVM7" s="119"/>
      <c r="MVN7" s="119"/>
      <c r="MVO7" s="119"/>
      <c r="MVP7" s="119"/>
      <c r="MVQ7" s="119"/>
      <c r="MVR7" s="119"/>
      <c r="MVS7" s="119"/>
      <c r="MVT7" s="119"/>
      <c r="MVU7" s="119"/>
      <c r="MVV7" s="119"/>
      <c r="MVW7" s="119"/>
      <c r="MVX7" s="119"/>
      <c r="MVY7" s="119"/>
      <c r="MVZ7" s="119"/>
      <c r="MWA7" s="119"/>
      <c r="MWB7" s="119"/>
      <c r="MWC7" s="119"/>
      <c r="MWD7" s="119"/>
      <c r="MWE7" s="119"/>
      <c r="MWF7" s="119"/>
      <c r="MWG7" s="119"/>
      <c r="MWH7" s="119"/>
      <c r="MWI7" s="119"/>
      <c r="MWJ7" s="119"/>
      <c r="MWK7" s="119"/>
      <c r="MWL7" s="119"/>
      <c r="MWM7" s="119"/>
      <c r="MWN7" s="119"/>
      <c r="MWO7" s="119"/>
      <c r="MWP7" s="119"/>
      <c r="MWQ7" s="119"/>
      <c r="MWR7" s="119"/>
      <c r="MWS7" s="119"/>
      <c r="MWT7" s="119"/>
      <c r="MWU7" s="119"/>
      <c r="MWV7" s="119"/>
      <c r="MWW7" s="119"/>
      <c r="MWX7" s="119"/>
      <c r="MWY7" s="119"/>
      <c r="MWZ7" s="119"/>
      <c r="MXA7" s="119"/>
      <c r="MXB7" s="119"/>
      <c r="MXC7" s="119"/>
      <c r="MXD7" s="119"/>
      <c r="MXE7" s="119"/>
      <c r="MXF7" s="119"/>
      <c r="MXG7" s="119"/>
      <c r="MXH7" s="119"/>
      <c r="MXI7" s="119"/>
      <c r="MXJ7" s="119"/>
      <c r="MXK7" s="119"/>
      <c r="MXL7" s="119"/>
      <c r="MXM7" s="119"/>
      <c r="MXN7" s="119"/>
      <c r="MXO7" s="119"/>
      <c r="MXP7" s="119"/>
      <c r="MXQ7" s="119"/>
      <c r="MXR7" s="119"/>
      <c r="MXS7" s="119"/>
      <c r="MXT7" s="119"/>
      <c r="MXU7" s="119"/>
      <c r="MXV7" s="119"/>
      <c r="MXW7" s="119"/>
      <c r="MXX7" s="119"/>
      <c r="MXY7" s="119"/>
      <c r="MXZ7" s="119"/>
      <c r="MYA7" s="119"/>
      <c r="MYB7" s="119"/>
      <c r="MYC7" s="119"/>
      <c r="MYD7" s="119"/>
      <c r="MYE7" s="119"/>
      <c r="MYF7" s="119"/>
      <c r="MYG7" s="119"/>
      <c r="MYH7" s="119"/>
      <c r="MYI7" s="119"/>
      <c r="MYJ7" s="119"/>
      <c r="MYK7" s="119"/>
      <c r="MYL7" s="119"/>
      <c r="MYM7" s="119"/>
      <c r="MYN7" s="119"/>
      <c r="MYO7" s="119"/>
      <c r="MYP7" s="119"/>
      <c r="MYQ7" s="119"/>
      <c r="MYR7" s="119"/>
      <c r="MYS7" s="119"/>
      <c r="MYT7" s="119"/>
      <c r="MYU7" s="119"/>
      <c r="MYV7" s="119"/>
      <c r="MYW7" s="119"/>
      <c r="MYX7" s="119"/>
      <c r="MYY7" s="119"/>
      <c r="MYZ7" s="119"/>
      <c r="MZA7" s="119"/>
      <c r="MZB7" s="119"/>
      <c r="MZC7" s="119"/>
      <c r="MZD7" s="119"/>
      <c r="MZE7" s="119"/>
      <c r="MZF7" s="119"/>
      <c r="MZG7" s="119"/>
      <c r="MZH7" s="119"/>
      <c r="MZI7" s="119"/>
      <c r="MZJ7" s="119"/>
      <c r="MZK7" s="119"/>
      <c r="MZL7" s="119"/>
      <c r="MZM7" s="119"/>
      <c r="MZN7" s="119"/>
      <c r="MZO7" s="119"/>
      <c r="MZP7" s="119"/>
      <c r="MZQ7" s="119"/>
      <c r="MZR7" s="119"/>
      <c r="MZS7" s="119"/>
      <c r="MZT7" s="119"/>
      <c r="MZU7" s="119"/>
      <c r="MZV7" s="119"/>
      <c r="MZW7" s="119"/>
      <c r="MZX7" s="119"/>
      <c r="MZY7" s="119"/>
      <c r="MZZ7" s="119"/>
      <c r="NAA7" s="119"/>
      <c r="NAB7" s="119"/>
      <c r="NAC7" s="119"/>
      <c r="NAD7" s="119"/>
      <c r="NAE7" s="119"/>
      <c r="NAF7" s="119"/>
      <c r="NAG7" s="119"/>
      <c r="NAH7" s="119"/>
      <c r="NAI7" s="119"/>
      <c r="NAJ7" s="119"/>
      <c r="NAK7" s="119"/>
      <c r="NAL7" s="119"/>
      <c r="NAM7" s="119"/>
      <c r="NAN7" s="119"/>
      <c r="NAO7" s="119"/>
      <c r="NAP7" s="119"/>
      <c r="NAQ7" s="119"/>
      <c r="NAR7" s="119"/>
      <c r="NAS7" s="119"/>
      <c r="NAT7" s="119"/>
      <c r="NAU7" s="119"/>
      <c r="NAV7" s="119"/>
      <c r="NAW7" s="119"/>
      <c r="NAX7" s="119"/>
      <c r="NAY7" s="119"/>
      <c r="NAZ7" s="119"/>
      <c r="NBA7" s="119"/>
      <c r="NBB7" s="119"/>
      <c r="NBC7" s="119"/>
      <c r="NBD7" s="119"/>
      <c r="NBE7" s="119"/>
      <c r="NBF7" s="119"/>
      <c r="NBG7" s="119"/>
      <c r="NBH7" s="119"/>
      <c r="NBI7" s="119"/>
      <c r="NBJ7" s="119"/>
      <c r="NBK7" s="119"/>
      <c r="NBL7" s="119"/>
      <c r="NBM7" s="119"/>
      <c r="NBN7" s="119"/>
      <c r="NBO7" s="119"/>
      <c r="NBP7" s="119"/>
      <c r="NBQ7" s="119"/>
      <c r="NBR7" s="119"/>
      <c r="NBS7" s="119"/>
      <c r="NBT7" s="119"/>
      <c r="NBU7" s="119"/>
      <c r="NBV7" s="119"/>
      <c r="NBW7" s="119"/>
      <c r="NBX7" s="119"/>
      <c r="NBY7" s="119"/>
      <c r="NBZ7" s="119"/>
      <c r="NCA7" s="119"/>
      <c r="NCB7" s="119"/>
      <c r="NCC7" s="119"/>
      <c r="NCD7" s="119"/>
      <c r="NCE7" s="119"/>
      <c r="NCF7" s="119"/>
      <c r="NCG7" s="119"/>
      <c r="NCH7" s="119"/>
      <c r="NCI7" s="119"/>
      <c r="NCJ7" s="119"/>
      <c r="NCK7" s="119"/>
      <c r="NCL7" s="119"/>
      <c r="NCM7" s="119"/>
      <c r="NCN7" s="119"/>
      <c r="NCO7" s="119"/>
      <c r="NCP7" s="119"/>
      <c r="NCQ7" s="119"/>
      <c r="NCR7" s="119"/>
      <c r="NCS7" s="119"/>
      <c r="NCT7" s="119"/>
      <c r="NCU7" s="119"/>
      <c r="NCV7" s="119"/>
      <c r="NCW7" s="119"/>
      <c r="NCX7" s="119"/>
      <c r="NCY7" s="119"/>
      <c r="NCZ7" s="119"/>
      <c r="NDA7" s="119"/>
      <c r="NDB7" s="119"/>
      <c r="NDC7" s="119"/>
      <c r="NDD7" s="119"/>
      <c r="NDE7" s="119"/>
      <c r="NDF7" s="119"/>
      <c r="NDG7" s="119"/>
      <c r="NDH7" s="119"/>
      <c r="NDI7" s="119"/>
      <c r="NDJ7" s="119"/>
      <c r="NDK7" s="119"/>
      <c r="NDL7" s="119"/>
      <c r="NDM7" s="119"/>
      <c r="NDN7" s="119"/>
      <c r="NDO7" s="119"/>
      <c r="NDP7" s="119"/>
      <c r="NDQ7" s="119"/>
      <c r="NDR7" s="119"/>
      <c r="NDS7" s="119"/>
      <c r="NDT7" s="119"/>
      <c r="NDU7" s="119"/>
      <c r="NDV7" s="119"/>
      <c r="NDW7" s="119"/>
      <c r="NDX7" s="119"/>
      <c r="NDY7" s="119"/>
      <c r="NDZ7" s="119"/>
      <c r="NEA7" s="119"/>
      <c r="NEB7" s="119"/>
      <c r="NEC7" s="119"/>
      <c r="NED7" s="119"/>
      <c r="NEE7" s="119"/>
      <c r="NEF7" s="119"/>
      <c r="NEG7" s="119"/>
      <c r="NEH7" s="119"/>
      <c r="NEI7" s="119"/>
      <c r="NEJ7" s="119"/>
      <c r="NEK7" s="119"/>
      <c r="NEL7" s="119"/>
      <c r="NEM7" s="119"/>
      <c r="NEN7" s="119"/>
      <c r="NEO7" s="119"/>
      <c r="NEP7" s="119"/>
      <c r="NEQ7" s="119"/>
      <c r="NER7" s="119"/>
      <c r="NES7" s="119"/>
      <c r="NET7" s="119"/>
      <c r="NEU7" s="119"/>
      <c r="NEV7" s="119"/>
      <c r="NEW7" s="119"/>
      <c r="NEX7" s="119"/>
      <c r="NEY7" s="119"/>
      <c r="NEZ7" s="119"/>
      <c r="NFA7" s="119"/>
      <c r="NFB7" s="119"/>
      <c r="NFC7" s="119"/>
      <c r="NFD7" s="119"/>
      <c r="NFE7" s="119"/>
      <c r="NFF7" s="119"/>
      <c r="NFG7" s="119"/>
      <c r="NFH7" s="119"/>
      <c r="NFI7" s="119"/>
      <c r="NFJ7" s="119"/>
      <c r="NFK7" s="119"/>
      <c r="NFL7" s="119"/>
      <c r="NFM7" s="119"/>
      <c r="NFN7" s="119"/>
      <c r="NFO7" s="119"/>
      <c r="NFP7" s="119"/>
      <c r="NFQ7" s="119"/>
      <c r="NFR7" s="119"/>
      <c r="NFS7" s="119"/>
      <c r="NFT7" s="119"/>
      <c r="NFU7" s="119"/>
      <c r="NFV7" s="119"/>
      <c r="NFW7" s="119"/>
      <c r="NFX7" s="119"/>
      <c r="NFY7" s="119"/>
      <c r="NFZ7" s="119"/>
      <c r="NGA7" s="119"/>
      <c r="NGB7" s="119"/>
      <c r="NGC7" s="119"/>
      <c r="NGD7" s="119"/>
      <c r="NGE7" s="119"/>
      <c r="NGF7" s="119"/>
      <c r="NGG7" s="119"/>
      <c r="NGH7" s="119"/>
      <c r="NGI7" s="119"/>
      <c r="NGJ7" s="119"/>
      <c r="NGK7" s="119"/>
      <c r="NGL7" s="119"/>
      <c r="NGM7" s="119"/>
      <c r="NGN7" s="119"/>
      <c r="NGO7" s="119"/>
      <c r="NGP7" s="119"/>
      <c r="NGQ7" s="119"/>
      <c r="NGR7" s="119"/>
      <c r="NGS7" s="119"/>
      <c r="NGT7" s="119"/>
      <c r="NGU7" s="119"/>
      <c r="NGV7" s="119"/>
      <c r="NGW7" s="119"/>
      <c r="NGX7" s="119"/>
      <c r="NGY7" s="119"/>
      <c r="NGZ7" s="119"/>
      <c r="NHA7" s="119"/>
      <c r="NHB7" s="119"/>
      <c r="NHC7" s="119"/>
      <c r="NHD7" s="119"/>
      <c r="NHE7" s="119"/>
      <c r="NHF7" s="119"/>
      <c r="NHG7" s="119"/>
      <c r="NHH7" s="119"/>
      <c r="NHI7" s="119"/>
      <c r="NHJ7" s="119"/>
      <c r="NHK7" s="119"/>
      <c r="NHL7" s="119"/>
      <c r="NHM7" s="119"/>
      <c r="NHN7" s="119"/>
      <c r="NHO7" s="119"/>
      <c r="NHP7" s="119"/>
      <c r="NHQ7" s="119"/>
      <c r="NHR7" s="119"/>
      <c r="NHS7" s="119"/>
      <c r="NHT7" s="119"/>
      <c r="NHU7" s="119"/>
      <c r="NHV7" s="119"/>
      <c r="NHW7" s="119"/>
      <c r="NHX7" s="119"/>
      <c r="NHY7" s="119"/>
      <c r="NHZ7" s="119"/>
      <c r="NIA7" s="119"/>
      <c r="NIB7" s="119"/>
      <c r="NIC7" s="119"/>
      <c r="NID7" s="119"/>
      <c r="NIE7" s="119"/>
      <c r="NIF7" s="119"/>
      <c r="NIG7" s="119"/>
      <c r="NIH7" s="119"/>
      <c r="NII7" s="119"/>
      <c r="NIJ7" s="119"/>
      <c r="NIK7" s="119"/>
      <c r="NIL7" s="119"/>
      <c r="NIM7" s="119"/>
      <c r="NIN7" s="119"/>
      <c r="NIO7" s="119"/>
      <c r="NIP7" s="119"/>
      <c r="NIQ7" s="119"/>
      <c r="NIR7" s="119"/>
      <c r="NIS7" s="119"/>
      <c r="NIT7" s="119"/>
      <c r="NIU7" s="119"/>
      <c r="NIV7" s="119"/>
      <c r="NIW7" s="119"/>
      <c r="NIX7" s="119"/>
      <c r="NIY7" s="119"/>
      <c r="NIZ7" s="119"/>
      <c r="NJA7" s="119"/>
      <c r="NJB7" s="119"/>
      <c r="NJC7" s="119"/>
      <c r="NJD7" s="119"/>
      <c r="NJE7" s="119"/>
      <c r="NJF7" s="119"/>
      <c r="NJG7" s="119"/>
      <c r="NJH7" s="119"/>
      <c r="NJI7" s="119"/>
      <c r="NJJ7" s="119"/>
      <c r="NJK7" s="119"/>
      <c r="NJL7" s="119"/>
      <c r="NJM7" s="119"/>
      <c r="NJN7" s="119"/>
      <c r="NJO7" s="119"/>
      <c r="NJP7" s="119"/>
      <c r="NJQ7" s="119"/>
      <c r="NJR7" s="119"/>
      <c r="NJS7" s="119"/>
      <c r="NJT7" s="119"/>
      <c r="NJU7" s="119"/>
      <c r="NJV7" s="119"/>
      <c r="NJW7" s="119"/>
      <c r="NJX7" s="119"/>
      <c r="NJY7" s="119"/>
      <c r="NJZ7" s="119"/>
      <c r="NKA7" s="119"/>
      <c r="NKB7" s="119"/>
      <c r="NKC7" s="119"/>
      <c r="NKD7" s="119"/>
      <c r="NKE7" s="119"/>
      <c r="NKF7" s="119"/>
      <c r="NKG7" s="119"/>
      <c r="NKH7" s="119"/>
      <c r="NKI7" s="119"/>
      <c r="NKJ7" s="119"/>
      <c r="NKK7" s="119"/>
      <c r="NKL7" s="119"/>
      <c r="NKM7" s="119"/>
      <c r="NKN7" s="119"/>
      <c r="NKO7" s="119"/>
      <c r="NKP7" s="119"/>
      <c r="NKQ7" s="119"/>
      <c r="NKR7" s="119"/>
      <c r="NKS7" s="119"/>
      <c r="NKT7" s="119"/>
      <c r="NKU7" s="119"/>
      <c r="NKV7" s="119"/>
      <c r="NKW7" s="119"/>
      <c r="NKX7" s="119"/>
      <c r="NKY7" s="119"/>
      <c r="NKZ7" s="119"/>
      <c r="NLA7" s="119"/>
      <c r="NLB7" s="119"/>
      <c r="NLC7" s="119"/>
      <c r="NLD7" s="119"/>
      <c r="NLE7" s="119"/>
      <c r="NLF7" s="119"/>
      <c r="NLG7" s="119"/>
      <c r="NLH7" s="119"/>
      <c r="NLI7" s="119"/>
      <c r="NLJ7" s="119"/>
      <c r="NLK7" s="119"/>
      <c r="NLL7" s="119"/>
      <c r="NLM7" s="119"/>
      <c r="NLN7" s="119"/>
      <c r="NLO7" s="119"/>
      <c r="NLP7" s="119"/>
      <c r="NLQ7" s="119"/>
      <c r="NLR7" s="119"/>
      <c r="NLS7" s="119"/>
      <c r="NLT7" s="119"/>
      <c r="NLU7" s="119"/>
      <c r="NLV7" s="119"/>
      <c r="NLW7" s="119"/>
      <c r="NLX7" s="119"/>
      <c r="NLY7" s="119"/>
      <c r="NLZ7" s="119"/>
      <c r="NMA7" s="119"/>
      <c r="NMB7" s="119"/>
      <c r="NMC7" s="119"/>
      <c r="NMD7" s="119"/>
      <c r="NME7" s="119"/>
      <c r="NMF7" s="119"/>
      <c r="NMG7" s="119"/>
      <c r="NMH7" s="119"/>
      <c r="NMI7" s="119"/>
      <c r="NMJ7" s="119"/>
      <c r="NMK7" s="119"/>
      <c r="NML7" s="119"/>
      <c r="NMM7" s="119"/>
      <c r="NMN7" s="119"/>
      <c r="NMO7" s="119"/>
      <c r="NMP7" s="119"/>
      <c r="NMQ7" s="119"/>
      <c r="NMR7" s="119"/>
      <c r="NMS7" s="119"/>
      <c r="NMT7" s="119"/>
      <c r="NMU7" s="119"/>
      <c r="NMV7" s="119"/>
      <c r="NMW7" s="119"/>
      <c r="NMX7" s="119"/>
      <c r="NMY7" s="119"/>
      <c r="NMZ7" s="119"/>
      <c r="NNA7" s="119"/>
      <c r="NNB7" s="119"/>
      <c r="NNC7" s="119"/>
      <c r="NND7" s="119"/>
      <c r="NNE7" s="119"/>
      <c r="NNF7" s="119"/>
      <c r="NNG7" s="119"/>
      <c r="NNH7" s="119"/>
      <c r="NNI7" s="119"/>
      <c r="NNJ7" s="119"/>
      <c r="NNK7" s="119"/>
      <c r="NNL7" s="119"/>
      <c r="NNM7" s="119"/>
      <c r="NNN7" s="119"/>
      <c r="NNO7" s="119"/>
      <c r="NNP7" s="119"/>
      <c r="NNQ7" s="119"/>
      <c r="NNR7" s="119"/>
      <c r="NNS7" s="119"/>
      <c r="NNT7" s="119"/>
      <c r="NNU7" s="119"/>
      <c r="NNV7" s="119"/>
      <c r="NNW7" s="119"/>
      <c r="NNX7" s="119"/>
      <c r="NNY7" s="119"/>
      <c r="NNZ7" s="119"/>
      <c r="NOA7" s="119"/>
      <c r="NOB7" s="119"/>
      <c r="NOC7" s="119"/>
      <c r="NOD7" s="119"/>
      <c r="NOE7" s="119"/>
      <c r="NOF7" s="119"/>
      <c r="NOG7" s="119"/>
      <c r="NOH7" s="119"/>
      <c r="NOI7" s="119"/>
      <c r="NOJ7" s="119"/>
      <c r="NOK7" s="119"/>
      <c r="NOL7" s="119"/>
      <c r="NOM7" s="119"/>
      <c r="NON7" s="119"/>
      <c r="NOO7" s="119"/>
      <c r="NOP7" s="119"/>
      <c r="NOQ7" s="119"/>
      <c r="NOR7" s="119"/>
      <c r="NOS7" s="119"/>
      <c r="NOT7" s="119"/>
      <c r="NOU7" s="119"/>
      <c r="NOV7" s="119"/>
      <c r="NOW7" s="119"/>
      <c r="NOX7" s="119"/>
      <c r="NOY7" s="119"/>
      <c r="NOZ7" s="119"/>
      <c r="NPA7" s="119"/>
      <c r="NPB7" s="119"/>
      <c r="NPC7" s="119"/>
      <c r="NPD7" s="119"/>
      <c r="NPE7" s="119"/>
      <c r="NPF7" s="119"/>
      <c r="NPG7" s="119"/>
      <c r="NPH7" s="119"/>
      <c r="NPI7" s="119"/>
      <c r="NPJ7" s="119"/>
      <c r="NPK7" s="119"/>
      <c r="NPL7" s="119"/>
      <c r="NPM7" s="119"/>
      <c r="NPN7" s="119"/>
      <c r="NPO7" s="119"/>
      <c r="NPP7" s="119"/>
      <c r="NPQ7" s="119"/>
      <c r="NPR7" s="119"/>
      <c r="NPS7" s="119"/>
      <c r="NPT7" s="119"/>
      <c r="NPU7" s="119"/>
      <c r="NPV7" s="119"/>
      <c r="NPW7" s="119"/>
      <c r="NPX7" s="119"/>
      <c r="NPY7" s="119"/>
      <c r="NPZ7" s="119"/>
      <c r="NQA7" s="119"/>
      <c r="NQB7" s="119"/>
      <c r="NQC7" s="119"/>
      <c r="NQD7" s="119"/>
      <c r="NQE7" s="119"/>
      <c r="NQF7" s="119"/>
      <c r="NQG7" s="119"/>
      <c r="NQH7" s="119"/>
      <c r="NQI7" s="119"/>
      <c r="NQJ7" s="119"/>
      <c r="NQK7" s="119"/>
      <c r="NQL7" s="119"/>
      <c r="NQM7" s="119"/>
      <c r="NQN7" s="119"/>
      <c r="NQO7" s="119"/>
      <c r="NQP7" s="119"/>
      <c r="NQQ7" s="119"/>
      <c r="NQR7" s="119"/>
      <c r="NQS7" s="119"/>
      <c r="NQT7" s="119"/>
      <c r="NQU7" s="119"/>
      <c r="NQV7" s="119"/>
      <c r="NQW7" s="119"/>
      <c r="NQX7" s="119"/>
      <c r="NQY7" s="119"/>
      <c r="NQZ7" s="119"/>
      <c r="NRA7" s="119"/>
      <c r="NRB7" s="119"/>
      <c r="NRC7" s="119"/>
      <c r="NRD7" s="119"/>
      <c r="NRE7" s="119"/>
      <c r="NRF7" s="119"/>
      <c r="NRG7" s="119"/>
      <c r="NRH7" s="119"/>
      <c r="NRI7" s="119"/>
      <c r="NRJ7" s="119"/>
      <c r="NRK7" s="119"/>
      <c r="NRL7" s="119"/>
      <c r="NRM7" s="119"/>
      <c r="NRN7" s="119"/>
      <c r="NRO7" s="119"/>
      <c r="NRP7" s="119"/>
      <c r="NRQ7" s="119"/>
      <c r="NRR7" s="119"/>
      <c r="NRS7" s="119"/>
      <c r="NRT7" s="119"/>
      <c r="NRU7" s="119"/>
      <c r="NRV7" s="119"/>
      <c r="NRW7" s="119"/>
      <c r="NRX7" s="119"/>
      <c r="NRY7" s="119"/>
      <c r="NRZ7" s="119"/>
      <c r="NSA7" s="119"/>
      <c r="NSB7" s="119"/>
      <c r="NSC7" s="119"/>
      <c r="NSD7" s="119"/>
      <c r="NSE7" s="119"/>
      <c r="NSF7" s="119"/>
      <c r="NSG7" s="119"/>
      <c r="NSH7" s="119"/>
      <c r="NSI7" s="119"/>
      <c r="NSJ7" s="119"/>
      <c r="NSK7" s="119"/>
      <c r="NSL7" s="119"/>
      <c r="NSM7" s="119"/>
      <c r="NSN7" s="119"/>
      <c r="NSO7" s="119"/>
      <c r="NSP7" s="119"/>
      <c r="NSQ7" s="119"/>
      <c r="NSR7" s="119"/>
      <c r="NSS7" s="119"/>
      <c r="NST7" s="119"/>
      <c r="NSU7" s="119"/>
      <c r="NSV7" s="119"/>
      <c r="NSW7" s="119"/>
      <c r="NSX7" s="119"/>
      <c r="NSY7" s="119"/>
      <c r="NSZ7" s="119"/>
      <c r="NTA7" s="119"/>
      <c r="NTB7" s="119"/>
      <c r="NTC7" s="119"/>
      <c r="NTD7" s="119"/>
      <c r="NTE7" s="119"/>
      <c r="NTF7" s="119"/>
      <c r="NTG7" s="119"/>
      <c r="NTH7" s="119"/>
      <c r="NTI7" s="119"/>
      <c r="NTJ7" s="119"/>
      <c r="NTK7" s="119"/>
      <c r="NTL7" s="119"/>
      <c r="NTM7" s="119"/>
      <c r="NTN7" s="119"/>
      <c r="NTO7" s="119"/>
      <c r="NTP7" s="119"/>
      <c r="NTQ7" s="119"/>
      <c r="NTR7" s="119"/>
      <c r="NTS7" s="119"/>
      <c r="NTT7" s="119"/>
      <c r="NTU7" s="119"/>
      <c r="NTV7" s="119"/>
      <c r="NTW7" s="119"/>
      <c r="NTX7" s="119"/>
      <c r="NTY7" s="119"/>
      <c r="NTZ7" s="119"/>
      <c r="NUA7" s="119"/>
      <c r="NUB7" s="119"/>
      <c r="NUC7" s="119"/>
      <c r="NUD7" s="119"/>
      <c r="NUE7" s="119"/>
      <c r="NUF7" s="119"/>
      <c r="NUG7" s="119"/>
      <c r="NUH7" s="119"/>
      <c r="NUI7" s="119"/>
      <c r="NUJ7" s="119"/>
      <c r="NUK7" s="119"/>
      <c r="NUL7" s="119"/>
      <c r="NUM7" s="119"/>
      <c r="NUN7" s="119"/>
      <c r="NUO7" s="119"/>
      <c r="NUP7" s="119"/>
      <c r="NUQ7" s="119"/>
      <c r="NUR7" s="119"/>
      <c r="NUS7" s="119"/>
      <c r="NUT7" s="119"/>
      <c r="NUU7" s="119"/>
      <c r="NUV7" s="119"/>
      <c r="NUW7" s="119"/>
      <c r="NUX7" s="119"/>
      <c r="NUY7" s="119"/>
      <c r="NUZ7" s="119"/>
      <c r="NVA7" s="119"/>
      <c r="NVB7" s="119"/>
      <c r="NVC7" s="119"/>
      <c r="NVD7" s="119"/>
      <c r="NVE7" s="119"/>
      <c r="NVF7" s="119"/>
      <c r="NVG7" s="119"/>
      <c r="NVH7" s="119"/>
      <c r="NVI7" s="119"/>
      <c r="NVJ7" s="119"/>
      <c r="NVK7" s="119"/>
      <c r="NVL7" s="119"/>
      <c r="NVM7" s="119"/>
      <c r="NVN7" s="119"/>
      <c r="NVO7" s="119"/>
      <c r="NVP7" s="119"/>
      <c r="NVQ7" s="119"/>
      <c r="NVR7" s="119"/>
      <c r="NVS7" s="119"/>
      <c r="NVT7" s="119"/>
      <c r="NVU7" s="119"/>
      <c r="NVV7" s="119"/>
      <c r="NVW7" s="119"/>
      <c r="NVX7" s="119"/>
      <c r="NVY7" s="119"/>
      <c r="NVZ7" s="119"/>
      <c r="NWA7" s="119"/>
      <c r="NWB7" s="119"/>
      <c r="NWC7" s="119"/>
      <c r="NWD7" s="119"/>
      <c r="NWE7" s="119"/>
      <c r="NWF7" s="119"/>
      <c r="NWG7" s="119"/>
      <c r="NWH7" s="119"/>
      <c r="NWI7" s="119"/>
      <c r="NWJ7" s="119"/>
      <c r="NWK7" s="119"/>
      <c r="NWL7" s="119"/>
      <c r="NWM7" s="119"/>
      <c r="NWN7" s="119"/>
      <c r="NWO7" s="119"/>
      <c r="NWP7" s="119"/>
      <c r="NWQ7" s="119"/>
      <c r="NWR7" s="119"/>
      <c r="NWS7" s="119"/>
      <c r="NWT7" s="119"/>
      <c r="NWU7" s="119"/>
      <c r="NWV7" s="119"/>
      <c r="NWW7" s="119"/>
      <c r="NWX7" s="119"/>
      <c r="NWY7" s="119"/>
      <c r="NWZ7" s="119"/>
      <c r="NXA7" s="119"/>
      <c r="NXB7" s="119"/>
      <c r="NXC7" s="119"/>
      <c r="NXD7" s="119"/>
      <c r="NXE7" s="119"/>
      <c r="NXF7" s="119"/>
      <c r="NXG7" s="119"/>
      <c r="NXH7" s="119"/>
      <c r="NXI7" s="119"/>
      <c r="NXJ7" s="119"/>
      <c r="NXK7" s="119"/>
      <c r="NXL7" s="119"/>
      <c r="NXM7" s="119"/>
      <c r="NXN7" s="119"/>
      <c r="NXO7" s="119"/>
      <c r="NXP7" s="119"/>
      <c r="NXQ7" s="119"/>
      <c r="NXR7" s="119"/>
      <c r="NXS7" s="119"/>
      <c r="NXT7" s="119"/>
      <c r="NXU7" s="119"/>
      <c r="NXV7" s="119"/>
      <c r="NXW7" s="119"/>
      <c r="NXX7" s="119"/>
      <c r="NXY7" s="119"/>
      <c r="NXZ7" s="119"/>
      <c r="NYA7" s="119"/>
      <c r="NYB7" s="119"/>
      <c r="NYC7" s="119"/>
      <c r="NYD7" s="119"/>
      <c r="NYE7" s="119"/>
      <c r="NYF7" s="119"/>
      <c r="NYG7" s="119"/>
      <c r="NYH7" s="119"/>
      <c r="NYI7" s="119"/>
      <c r="NYJ7" s="119"/>
      <c r="NYK7" s="119"/>
      <c r="NYL7" s="119"/>
      <c r="NYM7" s="119"/>
      <c r="NYN7" s="119"/>
      <c r="NYO7" s="119"/>
      <c r="NYP7" s="119"/>
      <c r="NYQ7" s="119"/>
      <c r="NYR7" s="119"/>
      <c r="NYS7" s="119"/>
      <c r="NYT7" s="119"/>
      <c r="NYU7" s="119"/>
      <c r="NYV7" s="119"/>
      <c r="NYW7" s="119"/>
      <c r="NYX7" s="119"/>
      <c r="NYY7" s="119"/>
      <c r="NYZ7" s="119"/>
      <c r="NZA7" s="119"/>
      <c r="NZB7" s="119"/>
      <c r="NZC7" s="119"/>
      <c r="NZD7" s="119"/>
      <c r="NZE7" s="119"/>
      <c r="NZF7" s="119"/>
      <c r="NZG7" s="119"/>
      <c r="NZH7" s="119"/>
      <c r="NZI7" s="119"/>
      <c r="NZJ7" s="119"/>
      <c r="NZK7" s="119"/>
      <c r="NZL7" s="119"/>
      <c r="NZM7" s="119"/>
      <c r="NZN7" s="119"/>
      <c r="NZO7" s="119"/>
      <c r="NZP7" s="119"/>
      <c r="NZQ7" s="119"/>
      <c r="NZR7" s="119"/>
      <c r="NZS7" s="119"/>
      <c r="NZT7" s="119"/>
      <c r="NZU7" s="119"/>
      <c r="NZV7" s="119"/>
      <c r="NZW7" s="119"/>
      <c r="NZX7" s="119"/>
      <c r="NZY7" s="119"/>
      <c r="NZZ7" s="119"/>
      <c r="OAA7" s="119"/>
      <c r="OAB7" s="119"/>
      <c r="OAC7" s="119"/>
      <c r="OAD7" s="119"/>
      <c r="OAE7" s="119"/>
      <c r="OAF7" s="119"/>
      <c r="OAG7" s="119"/>
      <c r="OAH7" s="119"/>
      <c r="OAI7" s="119"/>
      <c r="OAJ7" s="119"/>
      <c r="OAK7" s="119"/>
      <c r="OAL7" s="119"/>
      <c r="OAM7" s="119"/>
      <c r="OAN7" s="119"/>
      <c r="OAO7" s="119"/>
      <c r="OAP7" s="119"/>
      <c r="OAQ7" s="119"/>
      <c r="OAR7" s="119"/>
      <c r="OAS7" s="119"/>
      <c r="OAT7" s="119"/>
      <c r="OAU7" s="119"/>
      <c r="OAV7" s="119"/>
      <c r="OAW7" s="119"/>
      <c r="OAX7" s="119"/>
      <c r="OAY7" s="119"/>
      <c r="OAZ7" s="119"/>
      <c r="OBA7" s="119"/>
      <c r="OBB7" s="119"/>
      <c r="OBC7" s="119"/>
      <c r="OBD7" s="119"/>
      <c r="OBE7" s="119"/>
      <c r="OBF7" s="119"/>
      <c r="OBG7" s="119"/>
      <c r="OBH7" s="119"/>
      <c r="OBI7" s="119"/>
      <c r="OBJ7" s="119"/>
      <c r="OBK7" s="119"/>
      <c r="OBL7" s="119"/>
      <c r="OBM7" s="119"/>
      <c r="OBN7" s="119"/>
      <c r="OBO7" s="119"/>
      <c r="OBP7" s="119"/>
      <c r="OBQ7" s="119"/>
      <c r="OBR7" s="119"/>
      <c r="OBS7" s="119"/>
      <c r="OBT7" s="119"/>
      <c r="OBU7" s="119"/>
      <c r="OBV7" s="119"/>
      <c r="OBW7" s="119"/>
      <c r="OBX7" s="119"/>
      <c r="OBY7" s="119"/>
      <c r="OBZ7" s="119"/>
      <c r="OCA7" s="119"/>
      <c r="OCB7" s="119"/>
      <c r="OCC7" s="119"/>
      <c r="OCD7" s="119"/>
      <c r="OCE7" s="119"/>
      <c r="OCF7" s="119"/>
      <c r="OCG7" s="119"/>
      <c r="OCH7" s="119"/>
      <c r="OCI7" s="119"/>
      <c r="OCJ7" s="119"/>
      <c r="OCK7" s="119"/>
      <c r="OCL7" s="119"/>
      <c r="OCM7" s="119"/>
      <c r="OCN7" s="119"/>
      <c r="OCO7" s="119"/>
      <c r="OCP7" s="119"/>
      <c r="OCQ7" s="119"/>
      <c r="OCR7" s="119"/>
      <c r="OCS7" s="119"/>
      <c r="OCT7" s="119"/>
      <c r="OCU7" s="119"/>
      <c r="OCV7" s="119"/>
      <c r="OCW7" s="119"/>
      <c r="OCX7" s="119"/>
      <c r="OCY7" s="119"/>
      <c r="OCZ7" s="119"/>
      <c r="ODA7" s="119"/>
      <c r="ODB7" s="119"/>
      <c r="ODC7" s="119"/>
      <c r="ODD7" s="119"/>
      <c r="ODE7" s="119"/>
      <c r="ODF7" s="119"/>
      <c r="ODG7" s="119"/>
      <c r="ODH7" s="119"/>
      <c r="ODI7" s="119"/>
      <c r="ODJ7" s="119"/>
      <c r="ODK7" s="119"/>
      <c r="ODL7" s="119"/>
      <c r="ODM7" s="119"/>
      <c r="ODN7" s="119"/>
      <c r="ODO7" s="119"/>
      <c r="ODP7" s="119"/>
      <c r="ODQ7" s="119"/>
      <c r="ODR7" s="119"/>
      <c r="ODS7" s="119"/>
      <c r="ODT7" s="119"/>
      <c r="ODU7" s="119"/>
      <c r="ODV7" s="119"/>
      <c r="ODW7" s="119"/>
      <c r="ODX7" s="119"/>
      <c r="ODY7" s="119"/>
      <c r="ODZ7" s="119"/>
      <c r="OEA7" s="119"/>
      <c r="OEB7" s="119"/>
      <c r="OEC7" s="119"/>
      <c r="OED7" s="119"/>
      <c r="OEE7" s="119"/>
      <c r="OEF7" s="119"/>
      <c r="OEG7" s="119"/>
      <c r="OEH7" s="119"/>
      <c r="OEI7" s="119"/>
      <c r="OEJ7" s="119"/>
      <c r="OEK7" s="119"/>
      <c r="OEL7" s="119"/>
      <c r="OEM7" s="119"/>
      <c r="OEN7" s="119"/>
      <c r="OEO7" s="119"/>
      <c r="OEP7" s="119"/>
      <c r="OEQ7" s="119"/>
      <c r="OER7" s="119"/>
      <c r="OES7" s="119"/>
      <c r="OET7" s="119"/>
      <c r="OEU7" s="119"/>
      <c r="OEV7" s="119"/>
      <c r="OEW7" s="119"/>
      <c r="OEX7" s="119"/>
      <c r="OEY7" s="119"/>
      <c r="OEZ7" s="119"/>
      <c r="OFA7" s="119"/>
      <c r="OFB7" s="119"/>
      <c r="OFC7" s="119"/>
      <c r="OFD7" s="119"/>
      <c r="OFE7" s="119"/>
      <c r="OFF7" s="119"/>
      <c r="OFG7" s="119"/>
      <c r="OFH7" s="119"/>
      <c r="OFI7" s="119"/>
      <c r="OFJ7" s="119"/>
      <c r="OFK7" s="119"/>
      <c r="OFL7" s="119"/>
      <c r="OFM7" s="119"/>
      <c r="OFN7" s="119"/>
      <c r="OFO7" s="119"/>
      <c r="OFP7" s="119"/>
      <c r="OFQ7" s="119"/>
      <c r="OFR7" s="119"/>
      <c r="OFS7" s="119"/>
      <c r="OFT7" s="119"/>
      <c r="OFU7" s="119"/>
      <c r="OFV7" s="119"/>
      <c r="OFW7" s="119"/>
      <c r="OFX7" s="119"/>
      <c r="OFY7" s="119"/>
      <c r="OFZ7" s="119"/>
      <c r="OGA7" s="119"/>
      <c r="OGB7" s="119"/>
      <c r="OGC7" s="119"/>
      <c r="OGD7" s="119"/>
      <c r="OGE7" s="119"/>
      <c r="OGF7" s="119"/>
      <c r="OGG7" s="119"/>
      <c r="OGH7" s="119"/>
      <c r="OGI7" s="119"/>
      <c r="OGJ7" s="119"/>
      <c r="OGK7" s="119"/>
      <c r="OGL7" s="119"/>
      <c r="OGM7" s="119"/>
      <c r="OGN7" s="119"/>
      <c r="OGO7" s="119"/>
      <c r="OGP7" s="119"/>
      <c r="OGQ7" s="119"/>
      <c r="OGR7" s="119"/>
      <c r="OGS7" s="119"/>
      <c r="OGT7" s="119"/>
      <c r="OGU7" s="119"/>
      <c r="OGV7" s="119"/>
      <c r="OGW7" s="119"/>
      <c r="OGX7" s="119"/>
      <c r="OGY7" s="119"/>
      <c r="OGZ7" s="119"/>
      <c r="OHA7" s="119"/>
      <c r="OHB7" s="119"/>
      <c r="OHC7" s="119"/>
      <c r="OHD7" s="119"/>
      <c r="OHE7" s="119"/>
      <c r="OHF7" s="119"/>
      <c r="OHG7" s="119"/>
      <c r="OHH7" s="119"/>
      <c r="OHI7" s="119"/>
      <c r="OHJ7" s="119"/>
      <c r="OHK7" s="119"/>
      <c r="OHL7" s="119"/>
      <c r="OHM7" s="119"/>
      <c r="OHN7" s="119"/>
      <c r="OHO7" s="119"/>
      <c r="OHP7" s="119"/>
      <c r="OHQ7" s="119"/>
      <c r="OHR7" s="119"/>
      <c r="OHS7" s="119"/>
      <c r="OHT7" s="119"/>
      <c r="OHU7" s="119"/>
      <c r="OHV7" s="119"/>
      <c r="OHW7" s="119"/>
      <c r="OHX7" s="119"/>
      <c r="OHY7" s="119"/>
      <c r="OHZ7" s="119"/>
      <c r="OIA7" s="119"/>
      <c r="OIB7" s="119"/>
      <c r="OIC7" s="119"/>
      <c r="OID7" s="119"/>
      <c r="OIE7" s="119"/>
      <c r="OIF7" s="119"/>
      <c r="OIG7" s="119"/>
      <c r="OIH7" s="119"/>
      <c r="OII7" s="119"/>
      <c r="OIJ7" s="119"/>
      <c r="OIK7" s="119"/>
      <c r="OIL7" s="119"/>
      <c r="OIM7" s="119"/>
      <c r="OIN7" s="119"/>
      <c r="OIO7" s="119"/>
      <c r="OIP7" s="119"/>
      <c r="OIQ7" s="119"/>
      <c r="OIR7" s="119"/>
      <c r="OIS7" s="119"/>
      <c r="OIT7" s="119"/>
      <c r="OIU7" s="119"/>
      <c r="OIV7" s="119"/>
      <c r="OIW7" s="119"/>
      <c r="OIX7" s="119"/>
      <c r="OIY7" s="119"/>
      <c r="OIZ7" s="119"/>
      <c r="OJA7" s="119"/>
      <c r="OJB7" s="119"/>
      <c r="OJC7" s="119"/>
      <c r="OJD7" s="119"/>
      <c r="OJE7" s="119"/>
      <c r="OJF7" s="119"/>
      <c r="OJG7" s="119"/>
      <c r="OJH7" s="119"/>
      <c r="OJI7" s="119"/>
      <c r="OJJ7" s="119"/>
      <c r="OJK7" s="119"/>
      <c r="OJL7" s="119"/>
      <c r="OJM7" s="119"/>
      <c r="OJN7" s="119"/>
      <c r="OJO7" s="119"/>
      <c r="OJP7" s="119"/>
      <c r="OJQ7" s="119"/>
      <c r="OJR7" s="119"/>
      <c r="OJS7" s="119"/>
      <c r="OJT7" s="119"/>
      <c r="OJU7" s="119"/>
      <c r="OJV7" s="119"/>
      <c r="OJW7" s="119"/>
      <c r="OJX7" s="119"/>
      <c r="OJY7" s="119"/>
      <c r="OJZ7" s="119"/>
      <c r="OKA7" s="119"/>
      <c r="OKB7" s="119"/>
      <c r="OKC7" s="119"/>
      <c r="OKD7" s="119"/>
      <c r="OKE7" s="119"/>
      <c r="OKF7" s="119"/>
      <c r="OKG7" s="119"/>
      <c r="OKH7" s="119"/>
      <c r="OKI7" s="119"/>
      <c r="OKJ7" s="119"/>
      <c r="OKK7" s="119"/>
      <c r="OKL7" s="119"/>
      <c r="OKM7" s="119"/>
      <c r="OKN7" s="119"/>
      <c r="OKO7" s="119"/>
      <c r="OKP7" s="119"/>
      <c r="OKQ7" s="119"/>
      <c r="OKR7" s="119"/>
      <c r="OKS7" s="119"/>
      <c r="OKT7" s="119"/>
      <c r="OKU7" s="119"/>
      <c r="OKV7" s="119"/>
      <c r="OKW7" s="119"/>
      <c r="OKX7" s="119"/>
      <c r="OKY7" s="119"/>
      <c r="OKZ7" s="119"/>
      <c r="OLA7" s="119"/>
      <c r="OLB7" s="119"/>
      <c r="OLC7" s="119"/>
      <c r="OLD7" s="119"/>
      <c r="OLE7" s="119"/>
      <c r="OLF7" s="119"/>
      <c r="OLG7" s="119"/>
      <c r="OLH7" s="119"/>
      <c r="OLI7" s="119"/>
      <c r="OLJ7" s="119"/>
      <c r="OLK7" s="119"/>
      <c r="OLL7" s="119"/>
      <c r="OLM7" s="119"/>
      <c r="OLN7" s="119"/>
      <c r="OLO7" s="119"/>
      <c r="OLP7" s="119"/>
      <c r="OLQ7" s="119"/>
      <c r="OLR7" s="119"/>
      <c r="OLS7" s="119"/>
      <c r="OLT7" s="119"/>
      <c r="OLU7" s="119"/>
      <c r="OLV7" s="119"/>
      <c r="OLW7" s="119"/>
      <c r="OLX7" s="119"/>
      <c r="OLY7" s="119"/>
      <c r="OLZ7" s="119"/>
      <c r="OMA7" s="119"/>
      <c r="OMB7" s="119"/>
      <c r="OMC7" s="119"/>
      <c r="OMD7" s="119"/>
      <c r="OME7" s="119"/>
      <c r="OMF7" s="119"/>
      <c r="OMG7" s="119"/>
      <c r="OMH7" s="119"/>
      <c r="OMI7" s="119"/>
      <c r="OMJ7" s="119"/>
      <c r="OMK7" s="119"/>
      <c r="OML7" s="119"/>
      <c r="OMM7" s="119"/>
      <c r="OMN7" s="119"/>
      <c r="OMO7" s="119"/>
      <c r="OMP7" s="119"/>
      <c r="OMQ7" s="119"/>
      <c r="OMR7" s="119"/>
      <c r="OMS7" s="119"/>
      <c r="OMT7" s="119"/>
      <c r="OMU7" s="119"/>
      <c r="OMV7" s="119"/>
      <c r="OMW7" s="119"/>
      <c r="OMX7" s="119"/>
      <c r="OMY7" s="119"/>
      <c r="OMZ7" s="119"/>
      <c r="ONA7" s="119"/>
      <c r="ONB7" s="119"/>
      <c r="ONC7" s="119"/>
      <c r="OND7" s="119"/>
      <c r="ONE7" s="119"/>
      <c r="ONF7" s="119"/>
      <c r="ONG7" s="119"/>
      <c r="ONH7" s="119"/>
      <c r="ONI7" s="119"/>
      <c r="ONJ7" s="119"/>
      <c r="ONK7" s="119"/>
      <c r="ONL7" s="119"/>
      <c r="ONM7" s="119"/>
      <c r="ONN7" s="119"/>
      <c r="ONO7" s="119"/>
      <c r="ONP7" s="119"/>
      <c r="ONQ7" s="119"/>
      <c r="ONR7" s="119"/>
      <c r="ONS7" s="119"/>
      <c r="ONT7" s="119"/>
      <c r="ONU7" s="119"/>
      <c r="ONV7" s="119"/>
      <c r="ONW7" s="119"/>
      <c r="ONX7" s="119"/>
      <c r="ONY7" s="119"/>
      <c r="ONZ7" s="119"/>
      <c r="OOA7" s="119"/>
      <c r="OOB7" s="119"/>
      <c r="OOC7" s="119"/>
      <c r="OOD7" s="119"/>
      <c r="OOE7" s="119"/>
      <c r="OOF7" s="119"/>
      <c r="OOG7" s="119"/>
      <c r="OOH7" s="119"/>
      <c r="OOI7" s="119"/>
      <c r="OOJ7" s="119"/>
      <c r="OOK7" s="119"/>
      <c r="OOL7" s="119"/>
      <c r="OOM7" s="119"/>
      <c r="OON7" s="119"/>
      <c r="OOO7" s="119"/>
      <c r="OOP7" s="119"/>
      <c r="OOQ7" s="119"/>
      <c r="OOR7" s="119"/>
      <c r="OOS7" s="119"/>
      <c r="OOT7" s="119"/>
      <c r="OOU7" s="119"/>
      <c r="OOV7" s="119"/>
      <c r="OOW7" s="119"/>
      <c r="OOX7" s="119"/>
      <c r="OOY7" s="119"/>
      <c r="OOZ7" s="119"/>
      <c r="OPA7" s="119"/>
      <c r="OPB7" s="119"/>
      <c r="OPC7" s="119"/>
      <c r="OPD7" s="119"/>
      <c r="OPE7" s="119"/>
      <c r="OPF7" s="119"/>
      <c r="OPG7" s="119"/>
      <c r="OPH7" s="119"/>
      <c r="OPI7" s="119"/>
      <c r="OPJ7" s="119"/>
      <c r="OPK7" s="119"/>
      <c r="OPL7" s="119"/>
      <c r="OPM7" s="119"/>
      <c r="OPN7" s="119"/>
      <c r="OPO7" s="119"/>
      <c r="OPP7" s="119"/>
      <c r="OPQ7" s="119"/>
      <c r="OPR7" s="119"/>
      <c r="OPS7" s="119"/>
      <c r="OPT7" s="119"/>
      <c r="OPU7" s="119"/>
      <c r="OPV7" s="119"/>
      <c r="OPW7" s="119"/>
      <c r="OPX7" s="119"/>
      <c r="OPY7" s="119"/>
      <c r="OPZ7" s="119"/>
      <c r="OQA7" s="119"/>
      <c r="OQB7" s="119"/>
      <c r="OQC7" s="119"/>
      <c r="OQD7" s="119"/>
      <c r="OQE7" s="119"/>
      <c r="OQF7" s="119"/>
      <c r="OQG7" s="119"/>
      <c r="OQH7" s="119"/>
      <c r="OQI7" s="119"/>
      <c r="OQJ7" s="119"/>
      <c r="OQK7" s="119"/>
      <c r="OQL7" s="119"/>
      <c r="OQM7" s="119"/>
      <c r="OQN7" s="119"/>
      <c r="OQO7" s="119"/>
      <c r="OQP7" s="119"/>
      <c r="OQQ7" s="119"/>
      <c r="OQR7" s="119"/>
      <c r="OQS7" s="119"/>
      <c r="OQT7" s="119"/>
      <c r="OQU7" s="119"/>
      <c r="OQV7" s="119"/>
      <c r="OQW7" s="119"/>
      <c r="OQX7" s="119"/>
      <c r="OQY7" s="119"/>
      <c r="OQZ7" s="119"/>
      <c r="ORA7" s="119"/>
      <c r="ORB7" s="119"/>
      <c r="ORC7" s="119"/>
      <c r="ORD7" s="119"/>
      <c r="ORE7" s="119"/>
      <c r="ORF7" s="119"/>
      <c r="ORG7" s="119"/>
      <c r="ORH7" s="119"/>
      <c r="ORI7" s="119"/>
      <c r="ORJ7" s="119"/>
      <c r="ORK7" s="119"/>
      <c r="ORL7" s="119"/>
      <c r="ORM7" s="119"/>
      <c r="ORN7" s="119"/>
      <c r="ORO7" s="119"/>
      <c r="ORP7" s="119"/>
      <c r="ORQ7" s="119"/>
      <c r="ORR7" s="119"/>
      <c r="ORS7" s="119"/>
      <c r="ORT7" s="119"/>
      <c r="ORU7" s="119"/>
      <c r="ORV7" s="119"/>
      <c r="ORW7" s="119"/>
      <c r="ORX7" s="119"/>
      <c r="ORY7" s="119"/>
      <c r="ORZ7" s="119"/>
      <c r="OSA7" s="119"/>
      <c r="OSB7" s="119"/>
      <c r="OSC7" s="119"/>
      <c r="OSD7" s="119"/>
      <c r="OSE7" s="119"/>
      <c r="OSF7" s="119"/>
      <c r="OSG7" s="119"/>
      <c r="OSH7" s="119"/>
      <c r="OSI7" s="119"/>
      <c r="OSJ7" s="119"/>
      <c r="OSK7" s="119"/>
      <c r="OSL7" s="119"/>
      <c r="OSM7" s="119"/>
      <c r="OSN7" s="119"/>
      <c r="OSO7" s="119"/>
      <c r="OSP7" s="119"/>
      <c r="OSQ7" s="119"/>
      <c r="OSR7" s="119"/>
      <c r="OSS7" s="119"/>
      <c r="OST7" s="119"/>
      <c r="OSU7" s="119"/>
      <c r="OSV7" s="119"/>
      <c r="OSW7" s="119"/>
      <c r="OSX7" s="119"/>
      <c r="OSY7" s="119"/>
      <c r="OSZ7" s="119"/>
      <c r="OTA7" s="119"/>
      <c r="OTB7" s="119"/>
      <c r="OTC7" s="119"/>
      <c r="OTD7" s="119"/>
      <c r="OTE7" s="119"/>
      <c r="OTF7" s="119"/>
      <c r="OTG7" s="119"/>
      <c r="OTH7" s="119"/>
      <c r="OTI7" s="119"/>
      <c r="OTJ7" s="119"/>
      <c r="OTK7" s="119"/>
      <c r="OTL7" s="119"/>
      <c r="OTM7" s="119"/>
      <c r="OTN7" s="119"/>
      <c r="OTO7" s="119"/>
      <c r="OTP7" s="119"/>
      <c r="OTQ7" s="119"/>
      <c r="OTR7" s="119"/>
      <c r="OTS7" s="119"/>
      <c r="OTT7" s="119"/>
      <c r="OTU7" s="119"/>
      <c r="OTV7" s="119"/>
      <c r="OTW7" s="119"/>
      <c r="OTX7" s="119"/>
      <c r="OTY7" s="119"/>
      <c r="OTZ7" s="119"/>
      <c r="OUA7" s="119"/>
      <c r="OUB7" s="119"/>
      <c r="OUC7" s="119"/>
      <c r="OUD7" s="119"/>
      <c r="OUE7" s="119"/>
      <c r="OUF7" s="119"/>
      <c r="OUG7" s="119"/>
      <c r="OUH7" s="119"/>
      <c r="OUI7" s="119"/>
      <c r="OUJ7" s="119"/>
      <c r="OUK7" s="119"/>
      <c r="OUL7" s="119"/>
      <c r="OUM7" s="119"/>
      <c r="OUN7" s="119"/>
      <c r="OUO7" s="119"/>
      <c r="OUP7" s="119"/>
      <c r="OUQ7" s="119"/>
      <c r="OUR7" s="119"/>
      <c r="OUS7" s="119"/>
      <c r="OUT7" s="119"/>
      <c r="OUU7" s="119"/>
      <c r="OUV7" s="119"/>
      <c r="OUW7" s="119"/>
      <c r="OUX7" s="119"/>
      <c r="OUY7" s="119"/>
      <c r="OUZ7" s="119"/>
      <c r="OVA7" s="119"/>
      <c r="OVB7" s="119"/>
      <c r="OVC7" s="119"/>
      <c r="OVD7" s="119"/>
      <c r="OVE7" s="119"/>
      <c r="OVF7" s="119"/>
      <c r="OVG7" s="119"/>
      <c r="OVH7" s="119"/>
      <c r="OVI7" s="119"/>
      <c r="OVJ7" s="119"/>
      <c r="OVK7" s="119"/>
      <c r="OVL7" s="119"/>
      <c r="OVM7" s="119"/>
      <c r="OVN7" s="119"/>
      <c r="OVO7" s="119"/>
      <c r="OVP7" s="119"/>
      <c r="OVQ7" s="119"/>
      <c r="OVR7" s="119"/>
      <c r="OVS7" s="119"/>
      <c r="OVT7" s="119"/>
      <c r="OVU7" s="119"/>
      <c r="OVV7" s="119"/>
      <c r="OVW7" s="119"/>
      <c r="OVX7" s="119"/>
      <c r="OVY7" s="119"/>
      <c r="OVZ7" s="119"/>
      <c r="OWA7" s="119"/>
      <c r="OWB7" s="119"/>
      <c r="OWC7" s="119"/>
      <c r="OWD7" s="119"/>
      <c r="OWE7" s="119"/>
      <c r="OWF7" s="119"/>
      <c r="OWG7" s="119"/>
      <c r="OWH7" s="119"/>
      <c r="OWI7" s="119"/>
      <c r="OWJ7" s="119"/>
      <c r="OWK7" s="119"/>
      <c r="OWL7" s="119"/>
      <c r="OWM7" s="119"/>
      <c r="OWN7" s="119"/>
      <c r="OWO7" s="119"/>
      <c r="OWP7" s="119"/>
      <c r="OWQ7" s="119"/>
      <c r="OWR7" s="119"/>
      <c r="OWS7" s="119"/>
      <c r="OWT7" s="119"/>
      <c r="OWU7" s="119"/>
      <c r="OWV7" s="119"/>
      <c r="OWW7" s="119"/>
      <c r="OWX7" s="119"/>
      <c r="OWY7" s="119"/>
      <c r="OWZ7" s="119"/>
      <c r="OXA7" s="119"/>
      <c r="OXB7" s="119"/>
      <c r="OXC7" s="119"/>
      <c r="OXD7" s="119"/>
      <c r="OXE7" s="119"/>
      <c r="OXF7" s="119"/>
      <c r="OXG7" s="119"/>
      <c r="OXH7" s="119"/>
      <c r="OXI7" s="119"/>
      <c r="OXJ7" s="119"/>
      <c r="OXK7" s="119"/>
      <c r="OXL7" s="119"/>
      <c r="OXM7" s="119"/>
      <c r="OXN7" s="119"/>
      <c r="OXO7" s="119"/>
      <c r="OXP7" s="119"/>
      <c r="OXQ7" s="119"/>
      <c r="OXR7" s="119"/>
      <c r="OXS7" s="119"/>
      <c r="OXT7" s="119"/>
      <c r="OXU7" s="119"/>
      <c r="OXV7" s="119"/>
      <c r="OXW7" s="119"/>
      <c r="OXX7" s="119"/>
      <c r="OXY7" s="119"/>
      <c r="OXZ7" s="119"/>
      <c r="OYA7" s="119"/>
      <c r="OYB7" s="119"/>
      <c r="OYC7" s="119"/>
      <c r="OYD7" s="119"/>
      <c r="OYE7" s="119"/>
      <c r="OYF7" s="119"/>
      <c r="OYG7" s="119"/>
      <c r="OYH7" s="119"/>
      <c r="OYI7" s="119"/>
      <c r="OYJ7" s="119"/>
      <c r="OYK7" s="119"/>
      <c r="OYL7" s="119"/>
      <c r="OYM7" s="119"/>
      <c r="OYN7" s="119"/>
      <c r="OYO7" s="119"/>
      <c r="OYP7" s="119"/>
      <c r="OYQ7" s="119"/>
      <c r="OYR7" s="119"/>
      <c r="OYS7" s="119"/>
      <c r="OYT7" s="119"/>
      <c r="OYU7" s="119"/>
      <c r="OYV7" s="119"/>
      <c r="OYW7" s="119"/>
      <c r="OYX7" s="119"/>
      <c r="OYY7" s="119"/>
      <c r="OYZ7" s="119"/>
      <c r="OZA7" s="119"/>
      <c r="OZB7" s="119"/>
      <c r="OZC7" s="119"/>
      <c r="OZD7" s="119"/>
      <c r="OZE7" s="119"/>
      <c r="OZF7" s="119"/>
      <c r="OZG7" s="119"/>
      <c r="OZH7" s="119"/>
      <c r="OZI7" s="119"/>
      <c r="OZJ7" s="119"/>
      <c r="OZK7" s="119"/>
      <c r="OZL7" s="119"/>
      <c r="OZM7" s="119"/>
      <c r="OZN7" s="119"/>
      <c r="OZO7" s="119"/>
      <c r="OZP7" s="119"/>
      <c r="OZQ7" s="119"/>
      <c r="OZR7" s="119"/>
      <c r="OZS7" s="119"/>
      <c r="OZT7" s="119"/>
      <c r="OZU7" s="119"/>
      <c r="OZV7" s="119"/>
      <c r="OZW7" s="119"/>
      <c r="OZX7" s="119"/>
      <c r="OZY7" s="119"/>
      <c r="OZZ7" s="119"/>
      <c r="PAA7" s="119"/>
      <c r="PAB7" s="119"/>
      <c r="PAC7" s="119"/>
      <c r="PAD7" s="119"/>
      <c r="PAE7" s="119"/>
      <c r="PAF7" s="119"/>
      <c r="PAG7" s="119"/>
      <c r="PAH7" s="119"/>
      <c r="PAI7" s="119"/>
      <c r="PAJ7" s="119"/>
      <c r="PAK7" s="119"/>
      <c r="PAL7" s="119"/>
      <c r="PAM7" s="119"/>
      <c r="PAN7" s="119"/>
      <c r="PAO7" s="119"/>
      <c r="PAP7" s="119"/>
      <c r="PAQ7" s="119"/>
      <c r="PAR7" s="119"/>
      <c r="PAS7" s="119"/>
      <c r="PAT7" s="119"/>
      <c r="PAU7" s="119"/>
      <c r="PAV7" s="119"/>
      <c r="PAW7" s="119"/>
      <c r="PAX7" s="119"/>
      <c r="PAY7" s="119"/>
      <c r="PAZ7" s="119"/>
      <c r="PBA7" s="119"/>
      <c r="PBB7" s="119"/>
      <c r="PBC7" s="119"/>
      <c r="PBD7" s="119"/>
      <c r="PBE7" s="119"/>
      <c r="PBF7" s="119"/>
      <c r="PBG7" s="119"/>
      <c r="PBH7" s="119"/>
      <c r="PBI7" s="119"/>
      <c r="PBJ7" s="119"/>
      <c r="PBK7" s="119"/>
      <c r="PBL7" s="119"/>
      <c r="PBM7" s="119"/>
      <c r="PBN7" s="119"/>
      <c r="PBO7" s="119"/>
      <c r="PBP7" s="119"/>
      <c r="PBQ7" s="119"/>
      <c r="PBR7" s="119"/>
      <c r="PBS7" s="119"/>
      <c r="PBT7" s="119"/>
      <c r="PBU7" s="119"/>
      <c r="PBV7" s="119"/>
      <c r="PBW7" s="119"/>
      <c r="PBX7" s="119"/>
      <c r="PBY7" s="119"/>
      <c r="PBZ7" s="119"/>
      <c r="PCA7" s="119"/>
      <c r="PCB7" s="119"/>
      <c r="PCC7" s="119"/>
      <c r="PCD7" s="119"/>
      <c r="PCE7" s="119"/>
      <c r="PCF7" s="119"/>
      <c r="PCG7" s="119"/>
      <c r="PCH7" s="119"/>
      <c r="PCI7" s="119"/>
      <c r="PCJ7" s="119"/>
      <c r="PCK7" s="119"/>
      <c r="PCL7" s="119"/>
      <c r="PCM7" s="119"/>
      <c r="PCN7" s="119"/>
      <c r="PCO7" s="119"/>
      <c r="PCP7" s="119"/>
      <c r="PCQ7" s="119"/>
      <c r="PCR7" s="119"/>
      <c r="PCS7" s="119"/>
      <c r="PCT7" s="119"/>
      <c r="PCU7" s="119"/>
      <c r="PCV7" s="119"/>
      <c r="PCW7" s="119"/>
      <c r="PCX7" s="119"/>
      <c r="PCY7" s="119"/>
      <c r="PCZ7" s="119"/>
      <c r="PDA7" s="119"/>
      <c r="PDB7" s="119"/>
      <c r="PDC7" s="119"/>
      <c r="PDD7" s="119"/>
      <c r="PDE7" s="119"/>
      <c r="PDF7" s="119"/>
      <c r="PDG7" s="119"/>
      <c r="PDH7" s="119"/>
      <c r="PDI7" s="119"/>
      <c r="PDJ7" s="119"/>
      <c r="PDK7" s="119"/>
      <c r="PDL7" s="119"/>
      <c r="PDM7" s="119"/>
      <c r="PDN7" s="119"/>
      <c r="PDO7" s="119"/>
      <c r="PDP7" s="119"/>
      <c r="PDQ7" s="119"/>
      <c r="PDR7" s="119"/>
      <c r="PDS7" s="119"/>
      <c r="PDT7" s="119"/>
      <c r="PDU7" s="119"/>
      <c r="PDV7" s="119"/>
      <c r="PDW7" s="119"/>
      <c r="PDX7" s="119"/>
      <c r="PDY7" s="119"/>
      <c r="PDZ7" s="119"/>
      <c r="PEA7" s="119"/>
      <c r="PEB7" s="119"/>
      <c r="PEC7" s="119"/>
      <c r="PED7" s="119"/>
      <c r="PEE7" s="119"/>
      <c r="PEF7" s="119"/>
      <c r="PEG7" s="119"/>
      <c r="PEH7" s="119"/>
      <c r="PEI7" s="119"/>
      <c r="PEJ7" s="119"/>
      <c r="PEK7" s="119"/>
      <c r="PEL7" s="119"/>
      <c r="PEM7" s="119"/>
      <c r="PEN7" s="119"/>
      <c r="PEO7" s="119"/>
      <c r="PEP7" s="119"/>
      <c r="PEQ7" s="119"/>
      <c r="PER7" s="119"/>
      <c r="PES7" s="119"/>
      <c r="PET7" s="119"/>
      <c r="PEU7" s="119"/>
      <c r="PEV7" s="119"/>
      <c r="PEW7" s="119"/>
      <c r="PEX7" s="119"/>
      <c r="PEY7" s="119"/>
      <c r="PEZ7" s="119"/>
      <c r="PFA7" s="119"/>
      <c r="PFB7" s="119"/>
      <c r="PFC7" s="119"/>
      <c r="PFD7" s="119"/>
      <c r="PFE7" s="119"/>
      <c r="PFF7" s="119"/>
      <c r="PFG7" s="119"/>
      <c r="PFH7" s="119"/>
      <c r="PFI7" s="119"/>
      <c r="PFJ7" s="119"/>
      <c r="PFK7" s="119"/>
      <c r="PFL7" s="119"/>
      <c r="PFM7" s="119"/>
      <c r="PFN7" s="119"/>
      <c r="PFO7" s="119"/>
      <c r="PFP7" s="119"/>
      <c r="PFQ7" s="119"/>
      <c r="PFR7" s="119"/>
      <c r="PFS7" s="119"/>
      <c r="PFT7" s="119"/>
      <c r="PFU7" s="119"/>
      <c r="PFV7" s="119"/>
      <c r="PFW7" s="119"/>
      <c r="PFX7" s="119"/>
      <c r="PFY7" s="119"/>
      <c r="PFZ7" s="119"/>
      <c r="PGA7" s="119"/>
      <c r="PGB7" s="119"/>
      <c r="PGC7" s="119"/>
      <c r="PGD7" s="119"/>
      <c r="PGE7" s="119"/>
      <c r="PGF7" s="119"/>
      <c r="PGG7" s="119"/>
      <c r="PGH7" s="119"/>
      <c r="PGI7" s="119"/>
      <c r="PGJ7" s="119"/>
      <c r="PGK7" s="119"/>
      <c r="PGL7" s="119"/>
      <c r="PGM7" s="119"/>
      <c r="PGN7" s="119"/>
      <c r="PGO7" s="119"/>
      <c r="PGP7" s="119"/>
      <c r="PGQ7" s="119"/>
      <c r="PGR7" s="119"/>
      <c r="PGS7" s="119"/>
      <c r="PGT7" s="119"/>
      <c r="PGU7" s="119"/>
      <c r="PGV7" s="119"/>
      <c r="PGW7" s="119"/>
      <c r="PGX7" s="119"/>
      <c r="PGY7" s="119"/>
      <c r="PGZ7" s="119"/>
      <c r="PHA7" s="119"/>
      <c r="PHB7" s="119"/>
      <c r="PHC7" s="119"/>
      <c r="PHD7" s="119"/>
      <c r="PHE7" s="119"/>
      <c r="PHF7" s="119"/>
      <c r="PHG7" s="119"/>
      <c r="PHH7" s="119"/>
      <c r="PHI7" s="119"/>
      <c r="PHJ7" s="119"/>
      <c r="PHK7" s="119"/>
      <c r="PHL7" s="119"/>
      <c r="PHM7" s="119"/>
      <c r="PHN7" s="119"/>
      <c r="PHO7" s="119"/>
      <c r="PHP7" s="119"/>
      <c r="PHQ7" s="119"/>
      <c r="PHR7" s="119"/>
      <c r="PHS7" s="119"/>
      <c r="PHT7" s="119"/>
      <c r="PHU7" s="119"/>
      <c r="PHV7" s="119"/>
      <c r="PHW7" s="119"/>
      <c r="PHX7" s="119"/>
      <c r="PHY7" s="119"/>
      <c r="PHZ7" s="119"/>
      <c r="PIA7" s="119"/>
      <c r="PIB7" s="119"/>
      <c r="PIC7" s="119"/>
      <c r="PID7" s="119"/>
      <c r="PIE7" s="119"/>
      <c r="PIF7" s="119"/>
      <c r="PIG7" s="119"/>
      <c r="PIH7" s="119"/>
      <c r="PII7" s="119"/>
      <c r="PIJ7" s="119"/>
      <c r="PIK7" s="119"/>
      <c r="PIL7" s="119"/>
      <c r="PIM7" s="119"/>
      <c r="PIN7" s="119"/>
      <c r="PIO7" s="119"/>
      <c r="PIP7" s="119"/>
      <c r="PIQ7" s="119"/>
      <c r="PIR7" s="119"/>
      <c r="PIS7" s="119"/>
      <c r="PIT7" s="119"/>
      <c r="PIU7" s="119"/>
      <c r="PIV7" s="119"/>
      <c r="PIW7" s="119"/>
      <c r="PIX7" s="119"/>
      <c r="PIY7" s="119"/>
      <c r="PIZ7" s="119"/>
      <c r="PJA7" s="119"/>
      <c r="PJB7" s="119"/>
      <c r="PJC7" s="119"/>
      <c r="PJD7" s="119"/>
      <c r="PJE7" s="119"/>
      <c r="PJF7" s="119"/>
      <c r="PJG7" s="119"/>
      <c r="PJH7" s="119"/>
      <c r="PJI7" s="119"/>
      <c r="PJJ7" s="119"/>
      <c r="PJK7" s="119"/>
      <c r="PJL7" s="119"/>
      <c r="PJM7" s="119"/>
      <c r="PJN7" s="119"/>
      <c r="PJO7" s="119"/>
      <c r="PJP7" s="119"/>
      <c r="PJQ7" s="119"/>
      <c r="PJR7" s="119"/>
      <c r="PJS7" s="119"/>
      <c r="PJT7" s="119"/>
      <c r="PJU7" s="119"/>
      <c r="PJV7" s="119"/>
      <c r="PJW7" s="119"/>
      <c r="PJX7" s="119"/>
      <c r="PJY7" s="119"/>
      <c r="PJZ7" s="119"/>
      <c r="PKA7" s="119"/>
      <c r="PKB7" s="119"/>
      <c r="PKC7" s="119"/>
      <c r="PKD7" s="119"/>
      <c r="PKE7" s="119"/>
      <c r="PKF7" s="119"/>
      <c r="PKG7" s="119"/>
      <c r="PKH7" s="119"/>
      <c r="PKI7" s="119"/>
      <c r="PKJ7" s="119"/>
      <c r="PKK7" s="119"/>
      <c r="PKL7" s="119"/>
      <c r="PKM7" s="119"/>
      <c r="PKN7" s="119"/>
      <c r="PKO7" s="119"/>
      <c r="PKP7" s="119"/>
      <c r="PKQ7" s="119"/>
      <c r="PKR7" s="119"/>
      <c r="PKS7" s="119"/>
      <c r="PKT7" s="119"/>
      <c r="PKU7" s="119"/>
      <c r="PKV7" s="119"/>
      <c r="PKW7" s="119"/>
      <c r="PKX7" s="119"/>
      <c r="PKY7" s="119"/>
      <c r="PKZ7" s="119"/>
      <c r="PLA7" s="119"/>
      <c r="PLB7" s="119"/>
      <c r="PLC7" s="119"/>
      <c r="PLD7" s="119"/>
      <c r="PLE7" s="119"/>
      <c r="PLF7" s="119"/>
      <c r="PLG7" s="119"/>
      <c r="PLH7" s="119"/>
      <c r="PLI7" s="119"/>
      <c r="PLJ7" s="119"/>
      <c r="PLK7" s="119"/>
      <c r="PLL7" s="119"/>
      <c r="PLM7" s="119"/>
      <c r="PLN7" s="119"/>
      <c r="PLO7" s="119"/>
      <c r="PLP7" s="119"/>
      <c r="PLQ7" s="119"/>
      <c r="PLR7" s="119"/>
      <c r="PLS7" s="119"/>
      <c r="PLT7" s="119"/>
      <c r="PLU7" s="119"/>
      <c r="PLV7" s="119"/>
      <c r="PLW7" s="119"/>
      <c r="PLX7" s="119"/>
      <c r="PLY7" s="119"/>
      <c r="PLZ7" s="119"/>
      <c r="PMA7" s="119"/>
      <c r="PMB7" s="119"/>
      <c r="PMC7" s="119"/>
      <c r="PMD7" s="119"/>
      <c r="PME7" s="119"/>
      <c r="PMF7" s="119"/>
      <c r="PMG7" s="119"/>
      <c r="PMH7" s="119"/>
      <c r="PMI7" s="119"/>
      <c r="PMJ7" s="119"/>
      <c r="PMK7" s="119"/>
      <c r="PML7" s="119"/>
      <c r="PMM7" s="119"/>
      <c r="PMN7" s="119"/>
      <c r="PMO7" s="119"/>
      <c r="PMP7" s="119"/>
      <c r="PMQ7" s="119"/>
      <c r="PMR7" s="119"/>
      <c r="PMS7" s="119"/>
      <c r="PMT7" s="119"/>
      <c r="PMU7" s="119"/>
      <c r="PMV7" s="119"/>
      <c r="PMW7" s="119"/>
      <c r="PMX7" s="119"/>
      <c r="PMY7" s="119"/>
      <c r="PMZ7" s="119"/>
      <c r="PNA7" s="119"/>
      <c r="PNB7" s="119"/>
      <c r="PNC7" s="119"/>
      <c r="PND7" s="119"/>
      <c r="PNE7" s="119"/>
      <c r="PNF7" s="119"/>
      <c r="PNG7" s="119"/>
      <c r="PNH7" s="119"/>
      <c r="PNI7" s="119"/>
      <c r="PNJ7" s="119"/>
      <c r="PNK7" s="119"/>
      <c r="PNL7" s="119"/>
      <c r="PNM7" s="119"/>
      <c r="PNN7" s="119"/>
      <c r="PNO7" s="119"/>
      <c r="PNP7" s="119"/>
      <c r="PNQ7" s="119"/>
      <c r="PNR7" s="119"/>
      <c r="PNS7" s="119"/>
      <c r="PNT7" s="119"/>
      <c r="PNU7" s="119"/>
      <c r="PNV7" s="119"/>
      <c r="PNW7" s="119"/>
      <c r="PNX7" s="119"/>
      <c r="PNY7" s="119"/>
      <c r="PNZ7" s="119"/>
      <c r="POA7" s="119"/>
      <c r="POB7" s="119"/>
      <c r="POC7" s="119"/>
      <c r="POD7" s="119"/>
      <c r="POE7" s="119"/>
      <c r="POF7" s="119"/>
      <c r="POG7" s="119"/>
      <c r="POH7" s="119"/>
      <c r="POI7" s="119"/>
      <c r="POJ7" s="119"/>
      <c r="POK7" s="119"/>
      <c r="POL7" s="119"/>
      <c r="POM7" s="119"/>
      <c r="PON7" s="119"/>
      <c r="POO7" s="119"/>
      <c r="POP7" s="119"/>
      <c r="POQ7" s="119"/>
      <c r="POR7" s="119"/>
      <c r="POS7" s="119"/>
      <c r="POT7" s="119"/>
      <c r="POU7" s="119"/>
      <c r="POV7" s="119"/>
      <c r="POW7" s="119"/>
      <c r="POX7" s="119"/>
      <c r="POY7" s="119"/>
      <c r="POZ7" s="119"/>
      <c r="PPA7" s="119"/>
      <c r="PPB7" s="119"/>
      <c r="PPC7" s="119"/>
      <c r="PPD7" s="119"/>
      <c r="PPE7" s="119"/>
      <c r="PPF7" s="119"/>
      <c r="PPG7" s="119"/>
      <c r="PPH7" s="119"/>
      <c r="PPI7" s="119"/>
      <c r="PPJ7" s="119"/>
      <c r="PPK7" s="119"/>
      <c r="PPL7" s="119"/>
      <c r="PPM7" s="119"/>
      <c r="PPN7" s="119"/>
      <c r="PPO7" s="119"/>
      <c r="PPP7" s="119"/>
      <c r="PPQ7" s="119"/>
      <c r="PPR7" s="119"/>
      <c r="PPS7" s="119"/>
      <c r="PPT7" s="119"/>
      <c r="PPU7" s="119"/>
      <c r="PPV7" s="119"/>
      <c r="PPW7" s="119"/>
      <c r="PPX7" s="119"/>
      <c r="PPY7" s="119"/>
      <c r="PPZ7" s="119"/>
      <c r="PQA7" s="119"/>
      <c r="PQB7" s="119"/>
      <c r="PQC7" s="119"/>
      <c r="PQD7" s="119"/>
      <c r="PQE7" s="119"/>
      <c r="PQF7" s="119"/>
      <c r="PQG7" s="119"/>
      <c r="PQH7" s="119"/>
      <c r="PQI7" s="119"/>
      <c r="PQJ7" s="119"/>
      <c r="PQK7" s="119"/>
      <c r="PQL7" s="119"/>
      <c r="PQM7" s="119"/>
      <c r="PQN7" s="119"/>
      <c r="PQO7" s="119"/>
      <c r="PQP7" s="119"/>
      <c r="PQQ7" s="119"/>
      <c r="PQR7" s="119"/>
      <c r="PQS7" s="119"/>
      <c r="PQT7" s="119"/>
      <c r="PQU7" s="119"/>
      <c r="PQV7" s="119"/>
      <c r="PQW7" s="119"/>
      <c r="PQX7" s="119"/>
      <c r="PQY7" s="119"/>
      <c r="PQZ7" s="119"/>
      <c r="PRA7" s="119"/>
      <c r="PRB7" s="119"/>
      <c r="PRC7" s="119"/>
      <c r="PRD7" s="119"/>
      <c r="PRE7" s="119"/>
      <c r="PRF7" s="119"/>
      <c r="PRG7" s="119"/>
      <c r="PRH7" s="119"/>
      <c r="PRI7" s="119"/>
      <c r="PRJ7" s="119"/>
      <c r="PRK7" s="119"/>
      <c r="PRL7" s="119"/>
      <c r="PRM7" s="119"/>
      <c r="PRN7" s="119"/>
      <c r="PRO7" s="119"/>
      <c r="PRP7" s="119"/>
      <c r="PRQ7" s="119"/>
      <c r="PRR7" s="119"/>
      <c r="PRS7" s="119"/>
      <c r="PRT7" s="119"/>
      <c r="PRU7" s="119"/>
      <c r="PRV7" s="119"/>
      <c r="PRW7" s="119"/>
      <c r="PRX7" s="119"/>
      <c r="PRY7" s="119"/>
      <c r="PRZ7" s="119"/>
      <c r="PSA7" s="119"/>
      <c r="PSB7" s="119"/>
      <c r="PSC7" s="119"/>
      <c r="PSD7" s="119"/>
      <c r="PSE7" s="119"/>
      <c r="PSF7" s="119"/>
      <c r="PSG7" s="119"/>
      <c r="PSH7" s="119"/>
      <c r="PSI7" s="119"/>
      <c r="PSJ7" s="119"/>
      <c r="PSK7" s="119"/>
      <c r="PSL7" s="119"/>
      <c r="PSM7" s="119"/>
      <c r="PSN7" s="119"/>
      <c r="PSO7" s="119"/>
      <c r="PSP7" s="119"/>
      <c r="PSQ7" s="119"/>
      <c r="PSR7" s="119"/>
      <c r="PSS7" s="119"/>
      <c r="PST7" s="119"/>
      <c r="PSU7" s="119"/>
      <c r="PSV7" s="119"/>
      <c r="PSW7" s="119"/>
      <c r="PSX7" s="119"/>
      <c r="PSY7" s="119"/>
      <c r="PSZ7" s="119"/>
      <c r="PTA7" s="119"/>
      <c r="PTB7" s="119"/>
      <c r="PTC7" s="119"/>
      <c r="PTD7" s="119"/>
      <c r="PTE7" s="119"/>
      <c r="PTF7" s="119"/>
      <c r="PTG7" s="119"/>
      <c r="PTH7" s="119"/>
      <c r="PTI7" s="119"/>
      <c r="PTJ7" s="119"/>
      <c r="PTK7" s="119"/>
      <c r="PTL7" s="119"/>
      <c r="PTM7" s="119"/>
      <c r="PTN7" s="119"/>
      <c r="PTO7" s="119"/>
      <c r="PTP7" s="119"/>
      <c r="PTQ7" s="119"/>
      <c r="PTR7" s="119"/>
      <c r="PTS7" s="119"/>
      <c r="PTT7" s="119"/>
      <c r="PTU7" s="119"/>
      <c r="PTV7" s="119"/>
      <c r="PTW7" s="119"/>
      <c r="PTX7" s="119"/>
      <c r="PTY7" s="119"/>
      <c r="PTZ7" s="119"/>
      <c r="PUA7" s="119"/>
      <c r="PUB7" s="119"/>
      <c r="PUC7" s="119"/>
      <c r="PUD7" s="119"/>
      <c r="PUE7" s="119"/>
      <c r="PUF7" s="119"/>
      <c r="PUG7" s="119"/>
      <c r="PUH7" s="119"/>
      <c r="PUI7" s="119"/>
      <c r="PUJ7" s="119"/>
      <c r="PUK7" s="119"/>
      <c r="PUL7" s="119"/>
      <c r="PUM7" s="119"/>
      <c r="PUN7" s="119"/>
      <c r="PUO7" s="119"/>
      <c r="PUP7" s="119"/>
      <c r="PUQ7" s="119"/>
      <c r="PUR7" s="119"/>
      <c r="PUS7" s="119"/>
      <c r="PUT7" s="119"/>
      <c r="PUU7" s="119"/>
      <c r="PUV7" s="119"/>
      <c r="PUW7" s="119"/>
      <c r="PUX7" s="119"/>
      <c r="PUY7" s="119"/>
      <c r="PUZ7" s="119"/>
      <c r="PVA7" s="119"/>
      <c r="PVB7" s="119"/>
      <c r="PVC7" s="119"/>
      <c r="PVD7" s="119"/>
      <c r="PVE7" s="119"/>
      <c r="PVF7" s="119"/>
      <c r="PVG7" s="119"/>
      <c r="PVH7" s="119"/>
      <c r="PVI7" s="119"/>
      <c r="PVJ7" s="119"/>
      <c r="PVK7" s="119"/>
      <c r="PVL7" s="119"/>
      <c r="PVM7" s="119"/>
      <c r="PVN7" s="119"/>
      <c r="PVO7" s="119"/>
      <c r="PVP7" s="119"/>
      <c r="PVQ7" s="119"/>
      <c r="PVR7" s="119"/>
      <c r="PVS7" s="119"/>
      <c r="PVT7" s="119"/>
      <c r="PVU7" s="119"/>
      <c r="PVV7" s="119"/>
      <c r="PVW7" s="119"/>
      <c r="PVX7" s="119"/>
      <c r="PVY7" s="119"/>
      <c r="PVZ7" s="119"/>
      <c r="PWA7" s="119"/>
      <c r="PWB7" s="119"/>
      <c r="PWC7" s="119"/>
      <c r="PWD7" s="119"/>
      <c r="PWE7" s="119"/>
      <c r="PWF7" s="119"/>
      <c r="PWG7" s="119"/>
      <c r="PWH7" s="119"/>
      <c r="PWI7" s="119"/>
      <c r="PWJ7" s="119"/>
      <c r="PWK7" s="119"/>
      <c r="PWL7" s="119"/>
      <c r="PWM7" s="119"/>
      <c r="PWN7" s="119"/>
      <c r="PWO7" s="119"/>
      <c r="PWP7" s="119"/>
      <c r="PWQ7" s="119"/>
      <c r="PWR7" s="119"/>
      <c r="PWS7" s="119"/>
      <c r="PWT7" s="119"/>
      <c r="PWU7" s="119"/>
      <c r="PWV7" s="119"/>
      <c r="PWW7" s="119"/>
      <c r="PWX7" s="119"/>
      <c r="PWY7" s="119"/>
      <c r="PWZ7" s="119"/>
      <c r="PXA7" s="119"/>
      <c r="PXB7" s="119"/>
      <c r="PXC7" s="119"/>
      <c r="PXD7" s="119"/>
      <c r="PXE7" s="119"/>
      <c r="PXF7" s="119"/>
      <c r="PXG7" s="119"/>
      <c r="PXH7" s="119"/>
      <c r="PXI7" s="119"/>
      <c r="PXJ7" s="119"/>
      <c r="PXK7" s="119"/>
      <c r="PXL7" s="119"/>
      <c r="PXM7" s="119"/>
      <c r="PXN7" s="119"/>
      <c r="PXO7" s="119"/>
      <c r="PXP7" s="119"/>
      <c r="PXQ7" s="119"/>
      <c r="PXR7" s="119"/>
      <c r="PXS7" s="119"/>
      <c r="PXT7" s="119"/>
      <c r="PXU7" s="119"/>
      <c r="PXV7" s="119"/>
      <c r="PXW7" s="119"/>
      <c r="PXX7" s="119"/>
      <c r="PXY7" s="119"/>
      <c r="PXZ7" s="119"/>
      <c r="PYA7" s="119"/>
      <c r="PYB7" s="119"/>
      <c r="PYC7" s="119"/>
      <c r="PYD7" s="119"/>
      <c r="PYE7" s="119"/>
      <c r="PYF7" s="119"/>
      <c r="PYG7" s="119"/>
      <c r="PYH7" s="119"/>
      <c r="PYI7" s="119"/>
      <c r="PYJ7" s="119"/>
      <c r="PYK7" s="119"/>
      <c r="PYL7" s="119"/>
      <c r="PYM7" s="119"/>
      <c r="PYN7" s="119"/>
      <c r="PYO7" s="119"/>
      <c r="PYP7" s="119"/>
      <c r="PYQ7" s="119"/>
      <c r="PYR7" s="119"/>
      <c r="PYS7" s="119"/>
      <c r="PYT7" s="119"/>
      <c r="PYU7" s="119"/>
      <c r="PYV7" s="119"/>
      <c r="PYW7" s="119"/>
      <c r="PYX7" s="119"/>
      <c r="PYY7" s="119"/>
      <c r="PYZ7" s="119"/>
      <c r="PZA7" s="119"/>
      <c r="PZB7" s="119"/>
      <c r="PZC7" s="119"/>
      <c r="PZD7" s="119"/>
      <c r="PZE7" s="119"/>
      <c r="PZF7" s="119"/>
      <c r="PZG7" s="119"/>
      <c r="PZH7" s="119"/>
      <c r="PZI7" s="119"/>
      <c r="PZJ7" s="119"/>
      <c r="PZK7" s="119"/>
      <c r="PZL7" s="119"/>
      <c r="PZM7" s="119"/>
      <c r="PZN7" s="119"/>
      <c r="PZO7" s="119"/>
      <c r="PZP7" s="119"/>
      <c r="PZQ7" s="119"/>
      <c r="PZR7" s="119"/>
      <c r="PZS7" s="119"/>
      <c r="PZT7" s="119"/>
      <c r="PZU7" s="119"/>
      <c r="PZV7" s="119"/>
      <c r="PZW7" s="119"/>
      <c r="PZX7" s="119"/>
      <c r="PZY7" s="119"/>
      <c r="PZZ7" s="119"/>
      <c r="QAA7" s="119"/>
      <c r="QAB7" s="119"/>
      <c r="QAC7" s="119"/>
      <c r="QAD7" s="119"/>
      <c r="QAE7" s="119"/>
      <c r="QAF7" s="119"/>
      <c r="QAG7" s="119"/>
      <c r="QAH7" s="119"/>
      <c r="QAI7" s="119"/>
      <c r="QAJ7" s="119"/>
      <c r="QAK7" s="119"/>
      <c r="QAL7" s="119"/>
      <c r="QAM7" s="119"/>
      <c r="QAN7" s="119"/>
      <c r="QAO7" s="119"/>
      <c r="QAP7" s="119"/>
      <c r="QAQ7" s="119"/>
      <c r="QAR7" s="119"/>
      <c r="QAS7" s="119"/>
      <c r="QAT7" s="119"/>
      <c r="QAU7" s="119"/>
      <c r="QAV7" s="119"/>
      <c r="QAW7" s="119"/>
      <c r="QAX7" s="119"/>
      <c r="QAY7" s="119"/>
      <c r="QAZ7" s="119"/>
      <c r="QBA7" s="119"/>
      <c r="QBB7" s="119"/>
      <c r="QBC7" s="119"/>
      <c r="QBD7" s="119"/>
      <c r="QBE7" s="119"/>
      <c r="QBF7" s="119"/>
      <c r="QBG7" s="119"/>
      <c r="QBH7" s="119"/>
      <c r="QBI7" s="119"/>
      <c r="QBJ7" s="119"/>
      <c r="QBK7" s="119"/>
      <c r="QBL7" s="119"/>
      <c r="QBM7" s="119"/>
      <c r="QBN7" s="119"/>
      <c r="QBO7" s="119"/>
      <c r="QBP7" s="119"/>
      <c r="QBQ7" s="119"/>
      <c r="QBR7" s="119"/>
      <c r="QBS7" s="119"/>
      <c r="QBT7" s="119"/>
      <c r="QBU7" s="119"/>
      <c r="QBV7" s="119"/>
      <c r="QBW7" s="119"/>
      <c r="QBX7" s="119"/>
      <c r="QBY7" s="119"/>
      <c r="QBZ7" s="119"/>
      <c r="QCA7" s="119"/>
      <c r="QCB7" s="119"/>
      <c r="QCC7" s="119"/>
      <c r="QCD7" s="119"/>
      <c r="QCE7" s="119"/>
      <c r="QCF7" s="119"/>
      <c r="QCG7" s="119"/>
      <c r="QCH7" s="119"/>
      <c r="QCI7" s="119"/>
      <c r="QCJ7" s="119"/>
      <c r="QCK7" s="119"/>
      <c r="QCL7" s="119"/>
      <c r="QCM7" s="119"/>
      <c r="QCN7" s="119"/>
      <c r="QCO7" s="119"/>
      <c r="QCP7" s="119"/>
      <c r="QCQ7" s="119"/>
      <c r="QCR7" s="119"/>
      <c r="QCS7" s="119"/>
      <c r="QCT7" s="119"/>
      <c r="QCU7" s="119"/>
      <c r="QCV7" s="119"/>
      <c r="QCW7" s="119"/>
      <c r="QCX7" s="119"/>
      <c r="QCY7" s="119"/>
      <c r="QCZ7" s="119"/>
      <c r="QDA7" s="119"/>
      <c r="QDB7" s="119"/>
      <c r="QDC7" s="119"/>
      <c r="QDD7" s="119"/>
      <c r="QDE7" s="119"/>
      <c r="QDF7" s="119"/>
      <c r="QDG7" s="119"/>
      <c r="QDH7" s="119"/>
      <c r="QDI7" s="119"/>
      <c r="QDJ7" s="119"/>
      <c r="QDK7" s="119"/>
      <c r="QDL7" s="119"/>
      <c r="QDM7" s="119"/>
      <c r="QDN7" s="119"/>
      <c r="QDO7" s="119"/>
      <c r="QDP7" s="119"/>
      <c r="QDQ7" s="119"/>
      <c r="QDR7" s="119"/>
      <c r="QDS7" s="119"/>
      <c r="QDT7" s="119"/>
      <c r="QDU7" s="119"/>
      <c r="QDV7" s="119"/>
      <c r="QDW7" s="119"/>
      <c r="QDX7" s="119"/>
      <c r="QDY7" s="119"/>
      <c r="QDZ7" s="119"/>
      <c r="QEA7" s="119"/>
      <c r="QEB7" s="119"/>
      <c r="QEC7" s="119"/>
      <c r="QED7" s="119"/>
      <c r="QEE7" s="119"/>
      <c r="QEF7" s="119"/>
      <c r="QEG7" s="119"/>
      <c r="QEH7" s="119"/>
      <c r="QEI7" s="119"/>
      <c r="QEJ7" s="119"/>
      <c r="QEK7" s="119"/>
      <c r="QEL7" s="119"/>
      <c r="QEM7" s="119"/>
      <c r="QEN7" s="119"/>
      <c r="QEO7" s="119"/>
      <c r="QEP7" s="119"/>
      <c r="QEQ7" s="119"/>
      <c r="QER7" s="119"/>
      <c r="QES7" s="119"/>
      <c r="QET7" s="119"/>
      <c r="QEU7" s="119"/>
      <c r="QEV7" s="119"/>
      <c r="QEW7" s="119"/>
      <c r="QEX7" s="119"/>
      <c r="QEY7" s="119"/>
      <c r="QEZ7" s="119"/>
      <c r="QFA7" s="119"/>
      <c r="QFB7" s="119"/>
      <c r="QFC7" s="119"/>
      <c r="QFD7" s="119"/>
      <c r="QFE7" s="119"/>
      <c r="QFF7" s="119"/>
      <c r="QFG7" s="119"/>
      <c r="QFH7" s="119"/>
      <c r="QFI7" s="119"/>
      <c r="QFJ7" s="119"/>
      <c r="QFK7" s="119"/>
      <c r="QFL7" s="119"/>
      <c r="QFM7" s="119"/>
      <c r="QFN7" s="119"/>
      <c r="QFO7" s="119"/>
      <c r="QFP7" s="119"/>
      <c r="QFQ7" s="119"/>
      <c r="QFR7" s="119"/>
      <c r="QFS7" s="119"/>
      <c r="QFT7" s="119"/>
      <c r="QFU7" s="119"/>
      <c r="QFV7" s="119"/>
      <c r="QFW7" s="119"/>
      <c r="QFX7" s="119"/>
      <c r="QFY7" s="119"/>
      <c r="QFZ7" s="119"/>
      <c r="QGA7" s="119"/>
      <c r="QGB7" s="119"/>
      <c r="QGC7" s="119"/>
      <c r="QGD7" s="119"/>
      <c r="QGE7" s="119"/>
      <c r="QGF7" s="119"/>
      <c r="QGG7" s="119"/>
      <c r="QGH7" s="119"/>
      <c r="QGI7" s="119"/>
      <c r="QGJ7" s="119"/>
      <c r="QGK7" s="119"/>
      <c r="QGL7" s="119"/>
      <c r="QGM7" s="119"/>
      <c r="QGN7" s="119"/>
      <c r="QGO7" s="119"/>
      <c r="QGP7" s="119"/>
      <c r="QGQ7" s="119"/>
      <c r="QGR7" s="119"/>
      <c r="QGS7" s="119"/>
      <c r="QGT7" s="119"/>
      <c r="QGU7" s="119"/>
      <c r="QGV7" s="119"/>
      <c r="QGW7" s="119"/>
      <c r="QGX7" s="119"/>
      <c r="QGY7" s="119"/>
      <c r="QGZ7" s="119"/>
      <c r="QHA7" s="119"/>
      <c r="QHB7" s="119"/>
      <c r="QHC7" s="119"/>
      <c r="QHD7" s="119"/>
      <c r="QHE7" s="119"/>
      <c r="QHF7" s="119"/>
      <c r="QHG7" s="119"/>
      <c r="QHH7" s="119"/>
      <c r="QHI7" s="119"/>
      <c r="QHJ7" s="119"/>
      <c r="QHK7" s="119"/>
      <c r="QHL7" s="119"/>
      <c r="QHM7" s="119"/>
      <c r="QHN7" s="119"/>
      <c r="QHO7" s="119"/>
      <c r="QHP7" s="119"/>
      <c r="QHQ7" s="119"/>
      <c r="QHR7" s="119"/>
      <c r="QHS7" s="119"/>
      <c r="QHT7" s="119"/>
      <c r="QHU7" s="119"/>
      <c r="QHV7" s="119"/>
      <c r="QHW7" s="119"/>
      <c r="QHX7" s="119"/>
      <c r="QHY7" s="119"/>
      <c r="QHZ7" s="119"/>
      <c r="QIA7" s="119"/>
      <c r="QIB7" s="119"/>
      <c r="QIC7" s="119"/>
      <c r="QID7" s="119"/>
      <c r="QIE7" s="119"/>
      <c r="QIF7" s="119"/>
      <c r="QIG7" s="119"/>
      <c r="QIH7" s="119"/>
      <c r="QII7" s="119"/>
      <c r="QIJ7" s="119"/>
      <c r="QIK7" s="119"/>
      <c r="QIL7" s="119"/>
      <c r="QIM7" s="119"/>
      <c r="QIN7" s="119"/>
      <c r="QIO7" s="119"/>
      <c r="QIP7" s="119"/>
      <c r="QIQ7" s="119"/>
      <c r="QIR7" s="119"/>
      <c r="QIS7" s="119"/>
      <c r="QIT7" s="119"/>
      <c r="QIU7" s="119"/>
      <c r="QIV7" s="119"/>
      <c r="QIW7" s="119"/>
      <c r="QIX7" s="119"/>
      <c r="QIY7" s="119"/>
      <c r="QIZ7" s="119"/>
      <c r="QJA7" s="119"/>
      <c r="QJB7" s="119"/>
      <c r="QJC7" s="119"/>
      <c r="QJD7" s="119"/>
      <c r="QJE7" s="119"/>
      <c r="QJF7" s="119"/>
      <c r="QJG7" s="119"/>
      <c r="QJH7" s="119"/>
      <c r="QJI7" s="119"/>
      <c r="QJJ7" s="119"/>
      <c r="QJK7" s="119"/>
      <c r="QJL7" s="119"/>
      <c r="QJM7" s="119"/>
      <c r="QJN7" s="119"/>
      <c r="QJO7" s="119"/>
      <c r="QJP7" s="119"/>
      <c r="QJQ7" s="119"/>
      <c r="QJR7" s="119"/>
      <c r="QJS7" s="119"/>
      <c r="QJT7" s="119"/>
      <c r="QJU7" s="119"/>
      <c r="QJV7" s="119"/>
      <c r="QJW7" s="119"/>
      <c r="QJX7" s="119"/>
      <c r="QJY7" s="119"/>
      <c r="QJZ7" s="119"/>
      <c r="QKA7" s="119"/>
      <c r="QKB7" s="119"/>
      <c r="QKC7" s="119"/>
      <c r="QKD7" s="119"/>
      <c r="QKE7" s="119"/>
      <c r="QKF7" s="119"/>
      <c r="QKG7" s="119"/>
      <c r="QKH7" s="119"/>
      <c r="QKI7" s="119"/>
      <c r="QKJ7" s="119"/>
      <c r="QKK7" s="119"/>
      <c r="QKL7" s="119"/>
      <c r="QKM7" s="119"/>
      <c r="QKN7" s="119"/>
      <c r="QKO7" s="119"/>
      <c r="QKP7" s="119"/>
      <c r="QKQ7" s="119"/>
      <c r="QKR7" s="119"/>
      <c r="QKS7" s="119"/>
      <c r="QKT7" s="119"/>
      <c r="QKU7" s="119"/>
      <c r="QKV7" s="119"/>
      <c r="QKW7" s="119"/>
      <c r="QKX7" s="119"/>
      <c r="QKY7" s="119"/>
      <c r="QKZ7" s="119"/>
      <c r="QLA7" s="119"/>
      <c r="QLB7" s="119"/>
      <c r="QLC7" s="119"/>
      <c r="QLD7" s="119"/>
      <c r="QLE7" s="119"/>
      <c r="QLF7" s="119"/>
      <c r="QLG7" s="119"/>
      <c r="QLH7" s="119"/>
      <c r="QLI7" s="119"/>
      <c r="QLJ7" s="119"/>
      <c r="QLK7" s="119"/>
      <c r="QLL7" s="119"/>
      <c r="QLM7" s="119"/>
      <c r="QLN7" s="119"/>
      <c r="QLO7" s="119"/>
      <c r="QLP7" s="119"/>
      <c r="QLQ7" s="119"/>
      <c r="QLR7" s="119"/>
      <c r="QLS7" s="119"/>
      <c r="QLT7" s="119"/>
      <c r="QLU7" s="119"/>
      <c r="QLV7" s="119"/>
      <c r="QLW7" s="119"/>
      <c r="QLX7" s="119"/>
      <c r="QLY7" s="119"/>
      <c r="QLZ7" s="119"/>
      <c r="QMA7" s="119"/>
      <c r="QMB7" s="119"/>
      <c r="QMC7" s="119"/>
      <c r="QMD7" s="119"/>
      <c r="QME7" s="119"/>
      <c r="QMF7" s="119"/>
      <c r="QMG7" s="119"/>
      <c r="QMH7" s="119"/>
      <c r="QMI7" s="119"/>
      <c r="QMJ7" s="119"/>
      <c r="QMK7" s="119"/>
      <c r="QML7" s="119"/>
      <c r="QMM7" s="119"/>
      <c r="QMN7" s="119"/>
      <c r="QMO7" s="119"/>
      <c r="QMP7" s="119"/>
      <c r="QMQ7" s="119"/>
      <c r="QMR7" s="119"/>
      <c r="QMS7" s="119"/>
      <c r="QMT7" s="119"/>
      <c r="QMU7" s="119"/>
      <c r="QMV7" s="119"/>
      <c r="QMW7" s="119"/>
      <c r="QMX7" s="119"/>
      <c r="QMY7" s="119"/>
      <c r="QMZ7" s="119"/>
      <c r="QNA7" s="119"/>
      <c r="QNB7" s="119"/>
      <c r="QNC7" s="119"/>
      <c r="QND7" s="119"/>
      <c r="QNE7" s="119"/>
      <c r="QNF7" s="119"/>
      <c r="QNG7" s="119"/>
      <c r="QNH7" s="119"/>
      <c r="QNI7" s="119"/>
      <c r="QNJ7" s="119"/>
      <c r="QNK7" s="119"/>
      <c r="QNL7" s="119"/>
      <c r="QNM7" s="119"/>
      <c r="QNN7" s="119"/>
      <c r="QNO7" s="119"/>
      <c r="QNP7" s="119"/>
      <c r="QNQ7" s="119"/>
      <c r="QNR7" s="119"/>
      <c r="QNS7" s="119"/>
      <c r="QNT7" s="119"/>
      <c r="QNU7" s="119"/>
      <c r="QNV7" s="119"/>
      <c r="QNW7" s="119"/>
      <c r="QNX7" s="119"/>
      <c r="QNY7" s="119"/>
      <c r="QNZ7" s="119"/>
      <c r="QOA7" s="119"/>
      <c r="QOB7" s="119"/>
      <c r="QOC7" s="119"/>
      <c r="QOD7" s="119"/>
      <c r="QOE7" s="119"/>
      <c r="QOF7" s="119"/>
      <c r="QOG7" s="119"/>
      <c r="QOH7" s="119"/>
      <c r="QOI7" s="119"/>
      <c r="QOJ7" s="119"/>
      <c r="QOK7" s="119"/>
      <c r="QOL7" s="119"/>
      <c r="QOM7" s="119"/>
      <c r="QON7" s="119"/>
      <c r="QOO7" s="119"/>
      <c r="QOP7" s="119"/>
      <c r="QOQ7" s="119"/>
      <c r="QOR7" s="119"/>
      <c r="QOS7" s="119"/>
      <c r="QOT7" s="119"/>
      <c r="QOU7" s="119"/>
      <c r="QOV7" s="119"/>
      <c r="QOW7" s="119"/>
      <c r="QOX7" s="119"/>
      <c r="QOY7" s="119"/>
      <c r="QOZ7" s="119"/>
      <c r="QPA7" s="119"/>
      <c r="QPB7" s="119"/>
      <c r="QPC7" s="119"/>
      <c r="QPD7" s="119"/>
      <c r="QPE7" s="119"/>
      <c r="QPF7" s="119"/>
      <c r="QPG7" s="119"/>
      <c r="QPH7" s="119"/>
      <c r="QPI7" s="119"/>
      <c r="QPJ7" s="119"/>
      <c r="QPK7" s="119"/>
      <c r="QPL7" s="119"/>
      <c r="QPM7" s="119"/>
      <c r="QPN7" s="119"/>
      <c r="QPO7" s="119"/>
      <c r="QPP7" s="119"/>
      <c r="QPQ7" s="119"/>
      <c r="QPR7" s="119"/>
      <c r="QPS7" s="119"/>
      <c r="QPT7" s="119"/>
      <c r="QPU7" s="119"/>
      <c r="QPV7" s="119"/>
      <c r="QPW7" s="119"/>
      <c r="QPX7" s="119"/>
      <c r="QPY7" s="119"/>
      <c r="QPZ7" s="119"/>
      <c r="QQA7" s="119"/>
      <c r="QQB7" s="119"/>
      <c r="QQC7" s="119"/>
      <c r="QQD7" s="119"/>
      <c r="QQE7" s="119"/>
      <c r="QQF7" s="119"/>
      <c r="QQG7" s="119"/>
      <c r="QQH7" s="119"/>
      <c r="QQI7" s="119"/>
      <c r="QQJ7" s="119"/>
      <c r="QQK7" s="119"/>
      <c r="QQL7" s="119"/>
      <c r="QQM7" s="119"/>
      <c r="QQN7" s="119"/>
      <c r="QQO7" s="119"/>
      <c r="QQP7" s="119"/>
      <c r="QQQ7" s="119"/>
      <c r="QQR7" s="119"/>
      <c r="QQS7" s="119"/>
      <c r="QQT7" s="119"/>
      <c r="QQU7" s="119"/>
      <c r="QQV7" s="119"/>
      <c r="QQW7" s="119"/>
      <c r="QQX7" s="119"/>
      <c r="QQY7" s="119"/>
      <c r="QQZ7" s="119"/>
      <c r="QRA7" s="119"/>
      <c r="QRB7" s="119"/>
      <c r="QRC7" s="119"/>
      <c r="QRD7" s="119"/>
      <c r="QRE7" s="119"/>
      <c r="QRF7" s="119"/>
      <c r="QRG7" s="119"/>
      <c r="QRH7" s="119"/>
      <c r="QRI7" s="119"/>
      <c r="QRJ7" s="119"/>
      <c r="QRK7" s="119"/>
      <c r="QRL7" s="119"/>
      <c r="QRM7" s="119"/>
      <c r="QRN7" s="119"/>
      <c r="QRO7" s="119"/>
      <c r="QRP7" s="119"/>
      <c r="QRQ7" s="119"/>
      <c r="QRR7" s="119"/>
      <c r="QRS7" s="119"/>
      <c r="QRT7" s="119"/>
      <c r="QRU7" s="119"/>
      <c r="QRV7" s="119"/>
      <c r="QRW7" s="119"/>
      <c r="QRX7" s="119"/>
      <c r="QRY7" s="119"/>
      <c r="QRZ7" s="119"/>
      <c r="QSA7" s="119"/>
      <c r="QSB7" s="119"/>
      <c r="QSC7" s="119"/>
      <c r="QSD7" s="119"/>
      <c r="QSE7" s="119"/>
      <c r="QSF7" s="119"/>
      <c r="QSG7" s="119"/>
      <c r="QSH7" s="119"/>
      <c r="QSI7" s="119"/>
      <c r="QSJ7" s="119"/>
      <c r="QSK7" s="119"/>
      <c r="QSL7" s="119"/>
      <c r="QSM7" s="119"/>
      <c r="QSN7" s="119"/>
      <c r="QSO7" s="119"/>
      <c r="QSP7" s="119"/>
      <c r="QSQ7" s="119"/>
      <c r="QSR7" s="119"/>
      <c r="QSS7" s="119"/>
      <c r="QST7" s="119"/>
      <c r="QSU7" s="119"/>
      <c r="QSV7" s="119"/>
      <c r="QSW7" s="119"/>
      <c r="QSX7" s="119"/>
      <c r="QSY7" s="119"/>
      <c r="QSZ7" s="119"/>
      <c r="QTA7" s="119"/>
      <c r="QTB7" s="119"/>
      <c r="QTC7" s="119"/>
      <c r="QTD7" s="119"/>
      <c r="QTE7" s="119"/>
      <c r="QTF7" s="119"/>
      <c r="QTG7" s="119"/>
      <c r="QTH7" s="119"/>
      <c r="QTI7" s="119"/>
      <c r="QTJ7" s="119"/>
      <c r="QTK7" s="119"/>
      <c r="QTL7" s="119"/>
      <c r="QTM7" s="119"/>
      <c r="QTN7" s="119"/>
      <c r="QTO7" s="119"/>
      <c r="QTP7" s="119"/>
      <c r="QTQ7" s="119"/>
      <c r="QTR7" s="119"/>
      <c r="QTS7" s="119"/>
      <c r="QTT7" s="119"/>
      <c r="QTU7" s="119"/>
      <c r="QTV7" s="119"/>
      <c r="QTW7" s="119"/>
      <c r="QTX7" s="119"/>
      <c r="QTY7" s="119"/>
      <c r="QTZ7" s="119"/>
      <c r="QUA7" s="119"/>
      <c r="QUB7" s="119"/>
      <c r="QUC7" s="119"/>
      <c r="QUD7" s="119"/>
      <c r="QUE7" s="119"/>
      <c r="QUF7" s="119"/>
      <c r="QUG7" s="119"/>
      <c r="QUH7" s="119"/>
      <c r="QUI7" s="119"/>
      <c r="QUJ7" s="119"/>
      <c r="QUK7" s="119"/>
      <c r="QUL7" s="119"/>
      <c r="QUM7" s="119"/>
      <c r="QUN7" s="119"/>
      <c r="QUO7" s="119"/>
      <c r="QUP7" s="119"/>
      <c r="QUQ7" s="119"/>
      <c r="QUR7" s="119"/>
      <c r="QUS7" s="119"/>
      <c r="QUT7" s="119"/>
      <c r="QUU7" s="119"/>
      <c r="QUV7" s="119"/>
      <c r="QUW7" s="119"/>
      <c r="QUX7" s="119"/>
      <c r="QUY7" s="119"/>
      <c r="QUZ7" s="119"/>
      <c r="QVA7" s="119"/>
      <c r="QVB7" s="119"/>
      <c r="QVC7" s="119"/>
      <c r="QVD7" s="119"/>
      <c r="QVE7" s="119"/>
      <c r="QVF7" s="119"/>
      <c r="QVG7" s="119"/>
      <c r="QVH7" s="119"/>
      <c r="QVI7" s="119"/>
      <c r="QVJ7" s="119"/>
      <c r="QVK7" s="119"/>
      <c r="QVL7" s="119"/>
      <c r="QVM7" s="119"/>
      <c r="QVN7" s="119"/>
      <c r="QVO7" s="119"/>
      <c r="QVP7" s="119"/>
      <c r="QVQ7" s="119"/>
      <c r="QVR7" s="119"/>
      <c r="QVS7" s="119"/>
      <c r="QVT7" s="119"/>
      <c r="QVU7" s="119"/>
      <c r="QVV7" s="119"/>
      <c r="QVW7" s="119"/>
      <c r="QVX7" s="119"/>
      <c r="QVY7" s="119"/>
      <c r="QVZ7" s="119"/>
      <c r="QWA7" s="119"/>
      <c r="QWB7" s="119"/>
      <c r="QWC7" s="119"/>
      <c r="QWD7" s="119"/>
      <c r="QWE7" s="119"/>
      <c r="QWF7" s="119"/>
      <c r="QWG7" s="119"/>
      <c r="QWH7" s="119"/>
      <c r="QWI7" s="119"/>
      <c r="QWJ7" s="119"/>
      <c r="QWK7" s="119"/>
      <c r="QWL7" s="119"/>
      <c r="QWM7" s="119"/>
      <c r="QWN7" s="119"/>
      <c r="QWO7" s="119"/>
      <c r="QWP7" s="119"/>
      <c r="QWQ7" s="119"/>
      <c r="QWR7" s="119"/>
      <c r="QWS7" s="119"/>
      <c r="QWT7" s="119"/>
      <c r="QWU7" s="119"/>
      <c r="QWV7" s="119"/>
      <c r="QWW7" s="119"/>
      <c r="QWX7" s="119"/>
      <c r="QWY7" s="119"/>
      <c r="QWZ7" s="119"/>
      <c r="QXA7" s="119"/>
      <c r="QXB7" s="119"/>
      <c r="QXC7" s="119"/>
      <c r="QXD7" s="119"/>
      <c r="QXE7" s="119"/>
      <c r="QXF7" s="119"/>
      <c r="QXG7" s="119"/>
      <c r="QXH7" s="119"/>
      <c r="QXI7" s="119"/>
      <c r="QXJ7" s="119"/>
      <c r="QXK7" s="119"/>
      <c r="QXL7" s="119"/>
      <c r="QXM7" s="119"/>
      <c r="QXN7" s="119"/>
      <c r="QXO7" s="119"/>
      <c r="QXP7" s="119"/>
      <c r="QXQ7" s="119"/>
      <c r="QXR7" s="119"/>
      <c r="QXS7" s="119"/>
      <c r="QXT7" s="119"/>
      <c r="QXU7" s="119"/>
      <c r="QXV7" s="119"/>
      <c r="QXW7" s="119"/>
      <c r="QXX7" s="119"/>
      <c r="QXY7" s="119"/>
      <c r="QXZ7" s="119"/>
      <c r="QYA7" s="119"/>
      <c r="QYB7" s="119"/>
      <c r="QYC7" s="119"/>
      <c r="QYD7" s="119"/>
      <c r="QYE7" s="119"/>
      <c r="QYF7" s="119"/>
      <c r="QYG7" s="119"/>
      <c r="QYH7" s="119"/>
      <c r="QYI7" s="119"/>
      <c r="QYJ7" s="119"/>
      <c r="QYK7" s="119"/>
      <c r="QYL7" s="119"/>
      <c r="QYM7" s="119"/>
      <c r="QYN7" s="119"/>
      <c r="QYO7" s="119"/>
      <c r="QYP7" s="119"/>
      <c r="QYQ7" s="119"/>
      <c r="QYR7" s="119"/>
      <c r="QYS7" s="119"/>
      <c r="QYT7" s="119"/>
      <c r="QYU7" s="119"/>
      <c r="QYV7" s="119"/>
      <c r="QYW7" s="119"/>
      <c r="QYX7" s="119"/>
      <c r="QYY7" s="119"/>
      <c r="QYZ7" s="119"/>
      <c r="QZA7" s="119"/>
      <c r="QZB7" s="119"/>
      <c r="QZC7" s="119"/>
      <c r="QZD7" s="119"/>
      <c r="QZE7" s="119"/>
      <c r="QZF7" s="119"/>
      <c r="QZG7" s="119"/>
      <c r="QZH7" s="119"/>
      <c r="QZI7" s="119"/>
      <c r="QZJ7" s="119"/>
      <c r="QZK7" s="119"/>
      <c r="QZL7" s="119"/>
      <c r="QZM7" s="119"/>
      <c r="QZN7" s="119"/>
      <c r="QZO7" s="119"/>
      <c r="QZP7" s="119"/>
      <c r="QZQ7" s="119"/>
      <c r="QZR7" s="119"/>
      <c r="QZS7" s="119"/>
      <c r="QZT7" s="119"/>
      <c r="QZU7" s="119"/>
      <c r="QZV7" s="119"/>
      <c r="QZW7" s="119"/>
      <c r="QZX7" s="119"/>
      <c r="QZY7" s="119"/>
      <c r="QZZ7" s="119"/>
      <c r="RAA7" s="119"/>
      <c r="RAB7" s="119"/>
      <c r="RAC7" s="119"/>
      <c r="RAD7" s="119"/>
      <c r="RAE7" s="119"/>
      <c r="RAF7" s="119"/>
      <c r="RAG7" s="119"/>
      <c r="RAH7" s="119"/>
      <c r="RAI7" s="119"/>
      <c r="RAJ7" s="119"/>
      <c r="RAK7" s="119"/>
      <c r="RAL7" s="119"/>
      <c r="RAM7" s="119"/>
      <c r="RAN7" s="119"/>
      <c r="RAO7" s="119"/>
      <c r="RAP7" s="119"/>
      <c r="RAQ7" s="119"/>
      <c r="RAR7" s="119"/>
      <c r="RAS7" s="119"/>
      <c r="RAT7" s="119"/>
      <c r="RAU7" s="119"/>
      <c r="RAV7" s="119"/>
      <c r="RAW7" s="119"/>
      <c r="RAX7" s="119"/>
      <c r="RAY7" s="119"/>
      <c r="RAZ7" s="119"/>
      <c r="RBA7" s="119"/>
      <c r="RBB7" s="119"/>
      <c r="RBC7" s="119"/>
      <c r="RBD7" s="119"/>
      <c r="RBE7" s="119"/>
      <c r="RBF7" s="119"/>
      <c r="RBG7" s="119"/>
      <c r="RBH7" s="119"/>
      <c r="RBI7" s="119"/>
      <c r="RBJ7" s="119"/>
      <c r="RBK7" s="119"/>
      <c r="RBL7" s="119"/>
      <c r="RBM7" s="119"/>
      <c r="RBN7" s="119"/>
      <c r="RBO7" s="119"/>
      <c r="RBP7" s="119"/>
      <c r="RBQ7" s="119"/>
      <c r="RBR7" s="119"/>
      <c r="RBS7" s="119"/>
      <c r="RBT7" s="119"/>
      <c r="RBU7" s="119"/>
      <c r="RBV7" s="119"/>
      <c r="RBW7" s="119"/>
      <c r="RBX7" s="119"/>
      <c r="RBY7" s="119"/>
      <c r="RBZ7" s="119"/>
      <c r="RCA7" s="119"/>
      <c r="RCB7" s="119"/>
      <c r="RCC7" s="119"/>
      <c r="RCD7" s="119"/>
      <c r="RCE7" s="119"/>
      <c r="RCF7" s="119"/>
      <c r="RCG7" s="119"/>
      <c r="RCH7" s="119"/>
      <c r="RCI7" s="119"/>
      <c r="RCJ7" s="119"/>
      <c r="RCK7" s="119"/>
      <c r="RCL7" s="119"/>
      <c r="RCM7" s="119"/>
      <c r="RCN7" s="119"/>
      <c r="RCO7" s="119"/>
      <c r="RCP7" s="119"/>
      <c r="RCQ7" s="119"/>
      <c r="RCR7" s="119"/>
      <c r="RCS7" s="119"/>
      <c r="RCT7" s="119"/>
      <c r="RCU7" s="119"/>
      <c r="RCV7" s="119"/>
      <c r="RCW7" s="119"/>
      <c r="RCX7" s="119"/>
      <c r="RCY7" s="119"/>
      <c r="RCZ7" s="119"/>
      <c r="RDA7" s="119"/>
      <c r="RDB7" s="119"/>
      <c r="RDC7" s="119"/>
      <c r="RDD7" s="119"/>
      <c r="RDE7" s="119"/>
      <c r="RDF7" s="119"/>
      <c r="RDG7" s="119"/>
      <c r="RDH7" s="119"/>
      <c r="RDI7" s="119"/>
      <c r="RDJ7" s="119"/>
      <c r="RDK7" s="119"/>
      <c r="RDL7" s="119"/>
      <c r="RDM7" s="119"/>
      <c r="RDN7" s="119"/>
      <c r="RDO7" s="119"/>
      <c r="RDP7" s="119"/>
      <c r="RDQ7" s="119"/>
      <c r="RDR7" s="119"/>
      <c r="RDS7" s="119"/>
      <c r="RDT7" s="119"/>
      <c r="RDU7" s="119"/>
      <c r="RDV7" s="119"/>
      <c r="RDW7" s="119"/>
      <c r="RDX7" s="119"/>
      <c r="RDY7" s="119"/>
      <c r="RDZ7" s="119"/>
      <c r="REA7" s="119"/>
      <c r="REB7" s="119"/>
      <c r="REC7" s="119"/>
      <c r="RED7" s="119"/>
      <c r="REE7" s="119"/>
      <c r="REF7" s="119"/>
      <c r="REG7" s="119"/>
      <c r="REH7" s="119"/>
      <c r="REI7" s="119"/>
      <c r="REJ7" s="119"/>
      <c r="REK7" s="119"/>
      <c r="REL7" s="119"/>
      <c r="REM7" s="119"/>
      <c r="REN7" s="119"/>
      <c r="REO7" s="119"/>
      <c r="REP7" s="119"/>
      <c r="REQ7" s="119"/>
      <c r="RER7" s="119"/>
      <c r="RES7" s="119"/>
      <c r="RET7" s="119"/>
      <c r="REU7" s="119"/>
      <c r="REV7" s="119"/>
      <c r="REW7" s="119"/>
      <c r="REX7" s="119"/>
      <c r="REY7" s="119"/>
      <c r="REZ7" s="119"/>
      <c r="RFA7" s="119"/>
      <c r="RFB7" s="119"/>
      <c r="RFC7" s="119"/>
      <c r="RFD7" s="119"/>
      <c r="RFE7" s="119"/>
      <c r="RFF7" s="119"/>
      <c r="RFG7" s="119"/>
      <c r="RFH7" s="119"/>
      <c r="RFI7" s="119"/>
      <c r="RFJ7" s="119"/>
      <c r="RFK7" s="119"/>
      <c r="RFL7" s="119"/>
      <c r="RFM7" s="119"/>
      <c r="RFN7" s="119"/>
      <c r="RFO7" s="119"/>
      <c r="RFP7" s="119"/>
      <c r="RFQ7" s="119"/>
      <c r="RFR7" s="119"/>
      <c r="RFS7" s="119"/>
      <c r="RFT7" s="119"/>
      <c r="RFU7" s="119"/>
      <c r="RFV7" s="119"/>
      <c r="RFW7" s="119"/>
      <c r="RFX7" s="119"/>
      <c r="RFY7" s="119"/>
      <c r="RFZ7" s="119"/>
      <c r="RGA7" s="119"/>
      <c r="RGB7" s="119"/>
      <c r="RGC7" s="119"/>
      <c r="RGD7" s="119"/>
      <c r="RGE7" s="119"/>
      <c r="RGF7" s="119"/>
      <c r="RGG7" s="119"/>
      <c r="RGH7" s="119"/>
      <c r="RGI7" s="119"/>
      <c r="RGJ7" s="119"/>
      <c r="RGK7" s="119"/>
      <c r="RGL7" s="119"/>
      <c r="RGM7" s="119"/>
      <c r="RGN7" s="119"/>
      <c r="RGO7" s="119"/>
      <c r="RGP7" s="119"/>
      <c r="RGQ7" s="119"/>
      <c r="RGR7" s="119"/>
      <c r="RGS7" s="119"/>
      <c r="RGT7" s="119"/>
      <c r="RGU7" s="119"/>
      <c r="RGV7" s="119"/>
      <c r="RGW7" s="119"/>
      <c r="RGX7" s="119"/>
      <c r="RGY7" s="119"/>
      <c r="RGZ7" s="119"/>
      <c r="RHA7" s="119"/>
      <c r="RHB7" s="119"/>
      <c r="RHC7" s="119"/>
      <c r="RHD7" s="119"/>
      <c r="RHE7" s="119"/>
      <c r="RHF7" s="119"/>
      <c r="RHG7" s="119"/>
      <c r="RHH7" s="119"/>
      <c r="RHI7" s="119"/>
      <c r="RHJ7" s="119"/>
      <c r="RHK7" s="119"/>
      <c r="RHL7" s="119"/>
      <c r="RHM7" s="119"/>
      <c r="RHN7" s="119"/>
      <c r="RHO7" s="119"/>
      <c r="RHP7" s="119"/>
      <c r="RHQ7" s="119"/>
      <c r="RHR7" s="119"/>
      <c r="RHS7" s="119"/>
      <c r="RHT7" s="119"/>
      <c r="RHU7" s="119"/>
      <c r="RHV7" s="119"/>
      <c r="RHW7" s="119"/>
      <c r="RHX7" s="119"/>
      <c r="RHY7" s="119"/>
      <c r="RHZ7" s="119"/>
      <c r="RIA7" s="119"/>
      <c r="RIB7" s="119"/>
      <c r="RIC7" s="119"/>
      <c r="RID7" s="119"/>
      <c r="RIE7" s="119"/>
      <c r="RIF7" s="119"/>
      <c r="RIG7" s="119"/>
      <c r="RIH7" s="119"/>
      <c r="RII7" s="119"/>
      <c r="RIJ7" s="119"/>
      <c r="RIK7" s="119"/>
      <c r="RIL7" s="119"/>
      <c r="RIM7" s="119"/>
      <c r="RIN7" s="119"/>
      <c r="RIO7" s="119"/>
      <c r="RIP7" s="119"/>
      <c r="RIQ7" s="119"/>
      <c r="RIR7" s="119"/>
      <c r="RIS7" s="119"/>
      <c r="RIT7" s="119"/>
      <c r="RIU7" s="119"/>
      <c r="RIV7" s="119"/>
      <c r="RIW7" s="119"/>
      <c r="RIX7" s="119"/>
      <c r="RIY7" s="119"/>
      <c r="RIZ7" s="119"/>
      <c r="RJA7" s="119"/>
      <c r="RJB7" s="119"/>
      <c r="RJC7" s="119"/>
      <c r="RJD7" s="119"/>
      <c r="RJE7" s="119"/>
      <c r="RJF7" s="119"/>
      <c r="RJG7" s="119"/>
      <c r="RJH7" s="119"/>
      <c r="RJI7" s="119"/>
      <c r="RJJ7" s="119"/>
      <c r="RJK7" s="119"/>
      <c r="RJL7" s="119"/>
      <c r="RJM7" s="119"/>
      <c r="RJN7" s="119"/>
      <c r="RJO7" s="119"/>
      <c r="RJP7" s="119"/>
      <c r="RJQ7" s="119"/>
      <c r="RJR7" s="119"/>
      <c r="RJS7" s="119"/>
      <c r="RJT7" s="119"/>
      <c r="RJU7" s="119"/>
      <c r="RJV7" s="119"/>
      <c r="RJW7" s="119"/>
      <c r="RJX7" s="119"/>
      <c r="RJY7" s="119"/>
      <c r="RJZ7" s="119"/>
      <c r="RKA7" s="119"/>
      <c r="RKB7" s="119"/>
      <c r="RKC7" s="119"/>
      <c r="RKD7" s="119"/>
      <c r="RKE7" s="119"/>
      <c r="RKF7" s="119"/>
      <c r="RKG7" s="119"/>
      <c r="RKH7" s="119"/>
      <c r="RKI7" s="119"/>
      <c r="RKJ7" s="119"/>
      <c r="RKK7" s="119"/>
      <c r="RKL7" s="119"/>
      <c r="RKM7" s="119"/>
      <c r="RKN7" s="119"/>
      <c r="RKO7" s="119"/>
      <c r="RKP7" s="119"/>
      <c r="RKQ7" s="119"/>
      <c r="RKR7" s="119"/>
      <c r="RKS7" s="119"/>
      <c r="RKT7" s="119"/>
      <c r="RKU7" s="119"/>
      <c r="RKV7" s="119"/>
      <c r="RKW7" s="119"/>
      <c r="RKX7" s="119"/>
      <c r="RKY7" s="119"/>
      <c r="RKZ7" s="119"/>
      <c r="RLA7" s="119"/>
      <c r="RLB7" s="119"/>
      <c r="RLC7" s="119"/>
      <c r="RLD7" s="119"/>
      <c r="RLE7" s="119"/>
      <c r="RLF7" s="119"/>
      <c r="RLG7" s="119"/>
      <c r="RLH7" s="119"/>
      <c r="RLI7" s="119"/>
      <c r="RLJ7" s="119"/>
      <c r="RLK7" s="119"/>
      <c r="RLL7" s="119"/>
      <c r="RLM7" s="119"/>
      <c r="RLN7" s="119"/>
      <c r="RLO7" s="119"/>
      <c r="RLP7" s="119"/>
      <c r="RLQ7" s="119"/>
      <c r="RLR7" s="119"/>
      <c r="RLS7" s="119"/>
      <c r="RLT7" s="119"/>
      <c r="RLU7" s="119"/>
      <c r="RLV7" s="119"/>
      <c r="RLW7" s="119"/>
      <c r="RLX7" s="119"/>
      <c r="RLY7" s="119"/>
      <c r="RLZ7" s="119"/>
      <c r="RMA7" s="119"/>
      <c r="RMB7" s="119"/>
      <c r="RMC7" s="119"/>
      <c r="RMD7" s="119"/>
      <c r="RME7" s="119"/>
      <c r="RMF7" s="119"/>
      <c r="RMG7" s="119"/>
      <c r="RMH7" s="119"/>
      <c r="RMI7" s="119"/>
      <c r="RMJ7" s="119"/>
      <c r="RMK7" s="119"/>
      <c r="RML7" s="119"/>
      <c r="RMM7" s="119"/>
      <c r="RMN7" s="119"/>
      <c r="RMO7" s="119"/>
      <c r="RMP7" s="119"/>
      <c r="RMQ7" s="119"/>
      <c r="RMR7" s="119"/>
      <c r="RMS7" s="119"/>
      <c r="RMT7" s="119"/>
      <c r="RMU7" s="119"/>
      <c r="RMV7" s="119"/>
      <c r="RMW7" s="119"/>
      <c r="RMX7" s="119"/>
      <c r="RMY7" s="119"/>
      <c r="RMZ7" s="119"/>
      <c r="RNA7" s="119"/>
      <c r="RNB7" s="119"/>
      <c r="RNC7" s="119"/>
      <c r="RND7" s="119"/>
      <c r="RNE7" s="119"/>
      <c r="RNF7" s="119"/>
      <c r="RNG7" s="119"/>
      <c r="RNH7" s="119"/>
      <c r="RNI7" s="119"/>
      <c r="RNJ7" s="119"/>
      <c r="RNK7" s="119"/>
      <c r="RNL7" s="119"/>
      <c r="RNM7" s="119"/>
      <c r="RNN7" s="119"/>
      <c r="RNO7" s="119"/>
      <c r="RNP7" s="119"/>
      <c r="RNQ7" s="119"/>
      <c r="RNR7" s="119"/>
      <c r="RNS7" s="119"/>
      <c r="RNT7" s="119"/>
      <c r="RNU7" s="119"/>
      <c r="RNV7" s="119"/>
      <c r="RNW7" s="119"/>
      <c r="RNX7" s="119"/>
      <c r="RNY7" s="119"/>
      <c r="RNZ7" s="119"/>
      <c r="ROA7" s="119"/>
      <c r="ROB7" s="119"/>
      <c r="ROC7" s="119"/>
      <c r="ROD7" s="119"/>
      <c r="ROE7" s="119"/>
      <c r="ROF7" s="119"/>
      <c r="ROG7" s="119"/>
      <c r="ROH7" s="119"/>
      <c r="ROI7" s="119"/>
      <c r="ROJ7" s="119"/>
      <c r="ROK7" s="119"/>
      <c r="ROL7" s="119"/>
      <c r="ROM7" s="119"/>
      <c r="RON7" s="119"/>
      <c r="ROO7" s="119"/>
      <c r="ROP7" s="119"/>
      <c r="ROQ7" s="119"/>
      <c r="ROR7" s="119"/>
      <c r="ROS7" s="119"/>
      <c r="ROT7" s="119"/>
      <c r="ROU7" s="119"/>
      <c r="ROV7" s="119"/>
      <c r="ROW7" s="119"/>
      <c r="ROX7" s="119"/>
      <c r="ROY7" s="119"/>
      <c r="ROZ7" s="119"/>
      <c r="RPA7" s="119"/>
      <c r="RPB7" s="119"/>
      <c r="RPC7" s="119"/>
      <c r="RPD7" s="119"/>
      <c r="RPE7" s="119"/>
      <c r="RPF7" s="119"/>
      <c r="RPG7" s="119"/>
      <c r="RPH7" s="119"/>
      <c r="RPI7" s="119"/>
      <c r="RPJ7" s="119"/>
      <c r="RPK7" s="119"/>
      <c r="RPL7" s="119"/>
      <c r="RPM7" s="119"/>
      <c r="RPN7" s="119"/>
      <c r="RPO7" s="119"/>
      <c r="RPP7" s="119"/>
      <c r="RPQ7" s="119"/>
      <c r="RPR7" s="119"/>
      <c r="RPS7" s="119"/>
      <c r="RPT7" s="119"/>
      <c r="RPU7" s="119"/>
      <c r="RPV7" s="119"/>
      <c r="RPW7" s="119"/>
      <c r="RPX7" s="119"/>
      <c r="RPY7" s="119"/>
      <c r="RPZ7" s="119"/>
      <c r="RQA7" s="119"/>
      <c r="RQB7" s="119"/>
      <c r="RQC7" s="119"/>
      <c r="RQD7" s="119"/>
      <c r="RQE7" s="119"/>
      <c r="RQF7" s="119"/>
      <c r="RQG7" s="119"/>
      <c r="RQH7" s="119"/>
      <c r="RQI7" s="119"/>
      <c r="RQJ7" s="119"/>
      <c r="RQK7" s="119"/>
      <c r="RQL7" s="119"/>
      <c r="RQM7" s="119"/>
      <c r="RQN7" s="119"/>
      <c r="RQO7" s="119"/>
      <c r="RQP7" s="119"/>
      <c r="RQQ7" s="119"/>
      <c r="RQR7" s="119"/>
      <c r="RQS7" s="119"/>
      <c r="RQT7" s="119"/>
      <c r="RQU7" s="119"/>
      <c r="RQV7" s="119"/>
      <c r="RQW7" s="119"/>
      <c r="RQX7" s="119"/>
      <c r="RQY7" s="119"/>
      <c r="RQZ7" s="119"/>
      <c r="RRA7" s="119"/>
      <c r="RRB7" s="119"/>
      <c r="RRC7" s="119"/>
      <c r="RRD7" s="119"/>
      <c r="RRE7" s="119"/>
      <c r="RRF7" s="119"/>
      <c r="RRG7" s="119"/>
      <c r="RRH7" s="119"/>
      <c r="RRI7" s="119"/>
      <c r="RRJ7" s="119"/>
      <c r="RRK7" s="119"/>
      <c r="RRL7" s="119"/>
      <c r="RRM7" s="119"/>
      <c r="RRN7" s="119"/>
      <c r="RRO7" s="119"/>
      <c r="RRP7" s="119"/>
      <c r="RRQ7" s="119"/>
      <c r="RRR7" s="119"/>
      <c r="RRS7" s="119"/>
      <c r="RRT7" s="119"/>
      <c r="RRU7" s="119"/>
      <c r="RRV7" s="119"/>
      <c r="RRW7" s="119"/>
      <c r="RRX7" s="119"/>
      <c r="RRY7" s="119"/>
      <c r="RRZ7" s="119"/>
      <c r="RSA7" s="119"/>
      <c r="RSB7" s="119"/>
      <c r="RSC7" s="119"/>
      <c r="RSD7" s="119"/>
      <c r="RSE7" s="119"/>
      <c r="RSF7" s="119"/>
      <c r="RSG7" s="119"/>
      <c r="RSH7" s="119"/>
      <c r="RSI7" s="119"/>
      <c r="RSJ7" s="119"/>
      <c r="RSK7" s="119"/>
      <c r="RSL7" s="119"/>
      <c r="RSM7" s="119"/>
      <c r="RSN7" s="119"/>
      <c r="RSO7" s="119"/>
      <c r="RSP7" s="119"/>
      <c r="RSQ7" s="119"/>
      <c r="RSR7" s="119"/>
      <c r="RSS7" s="119"/>
      <c r="RST7" s="119"/>
      <c r="RSU7" s="119"/>
      <c r="RSV7" s="119"/>
      <c r="RSW7" s="119"/>
      <c r="RSX7" s="119"/>
      <c r="RSY7" s="119"/>
      <c r="RSZ7" s="119"/>
      <c r="RTA7" s="119"/>
      <c r="RTB7" s="119"/>
      <c r="RTC7" s="119"/>
      <c r="RTD7" s="119"/>
      <c r="RTE7" s="119"/>
      <c r="RTF7" s="119"/>
      <c r="RTG7" s="119"/>
      <c r="RTH7" s="119"/>
      <c r="RTI7" s="119"/>
      <c r="RTJ7" s="119"/>
      <c r="RTK7" s="119"/>
      <c r="RTL7" s="119"/>
      <c r="RTM7" s="119"/>
      <c r="RTN7" s="119"/>
      <c r="RTO7" s="119"/>
      <c r="RTP7" s="119"/>
      <c r="RTQ7" s="119"/>
      <c r="RTR7" s="119"/>
      <c r="RTS7" s="119"/>
      <c r="RTT7" s="119"/>
      <c r="RTU7" s="119"/>
      <c r="RTV7" s="119"/>
      <c r="RTW7" s="119"/>
      <c r="RTX7" s="119"/>
      <c r="RTY7" s="119"/>
      <c r="RTZ7" s="119"/>
      <c r="RUA7" s="119"/>
      <c r="RUB7" s="119"/>
      <c r="RUC7" s="119"/>
      <c r="RUD7" s="119"/>
      <c r="RUE7" s="119"/>
      <c r="RUF7" s="119"/>
      <c r="RUG7" s="119"/>
      <c r="RUH7" s="119"/>
      <c r="RUI7" s="119"/>
      <c r="RUJ7" s="119"/>
      <c r="RUK7" s="119"/>
      <c r="RUL7" s="119"/>
      <c r="RUM7" s="119"/>
      <c r="RUN7" s="119"/>
      <c r="RUO7" s="119"/>
      <c r="RUP7" s="119"/>
      <c r="RUQ7" s="119"/>
      <c r="RUR7" s="119"/>
      <c r="RUS7" s="119"/>
      <c r="RUT7" s="119"/>
      <c r="RUU7" s="119"/>
      <c r="RUV7" s="119"/>
      <c r="RUW7" s="119"/>
      <c r="RUX7" s="119"/>
      <c r="RUY7" s="119"/>
      <c r="RUZ7" s="119"/>
      <c r="RVA7" s="119"/>
      <c r="RVB7" s="119"/>
      <c r="RVC7" s="119"/>
      <c r="RVD7" s="119"/>
      <c r="RVE7" s="119"/>
      <c r="RVF7" s="119"/>
      <c r="RVG7" s="119"/>
      <c r="RVH7" s="119"/>
      <c r="RVI7" s="119"/>
      <c r="RVJ7" s="119"/>
      <c r="RVK7" s="119"/>
      <c r="RVL7" s="119"/>
      <c r="RVM7" s="119"/>
      <c r="RVN7" s="119"/>
      <c r="RVO7" s="119"/>
      <c r="RVP7" s="119"/>
      <c r="RVQ7" s="119"/>
      <c r="RVR7" s="119"/>
      <c r="RVS7" s="119"/>
      <c r="RVT7" s="119"/>
      <c r="RVU7" s="119"/>
      <c r="RVV7" s="119"/>
      <c r="RVW7" s="119"/>
      <c r="RVX7" s="119"/>
      <c r="RVY7" s="119"/>
      <c r="RVZ7" s="119"/>
      <c r="RWA7" s="119"/>
      <c r="RWB7" s="119"/>
      <c r="RWC7" s="119"/>
      <c r="RWD7" s="119"/>
      <c r="RWE7" s="119"/>
      <c r="RWF7" s="119"/>
      <c r="RWG7" s="119"/>
      <c r="RWH7" s="119"/>
      <c r="RWI7" s="119"/>
      <c r="RWJ7" s="119"/>
      <c r="RWK7" s="119"/>
      <c r="RWL7" s="119"/>
      <c r="RWM7" s="119"/>
      <c r="RWN7" s="119"/>
      <c r="RWO7" s="119"/>
      <c r="RWP7" s="119"/>
      <c r="RWQ7" s="119"/>
      <c r="RWR7" s="119"/>
      <c r="RWS7" s="119"/>
      <c r="RWT7" s="119"/>
      <c r="RWU7" s="119"/>
      <c r="RWV7" s="119"/>
      <c r="RWW7" s="119"/>
      <c r="RWX7" s="119"/>
      <c r="RWY7" s="119"/>
      <c r="RWZ7" s="119"/>
      <c r="RXA7" s="119"/>
      <c r="RXB7" s="119"/>
      <c r="RXC7" s="119"/>
      <c r="RXD7" s="119"/>
      <c r="RXE7" s="119"/>
      <c r="RXF7" s="119"/>
      <c r="RXG7" s="119"/>
      <c r="RXH7" s="119"/>
      <c r="RXI7" s="119"/>
      <c r="RXJ7" s="119"/>
      <c r="RXK7" s="119"/>
      <c r="RXL7" s="119"/>
      <c r="RXM7" s="119"/>
      <c r="RXN7" s="119"/>
      <c r="RXO7" s="119"/>
      <c r="RXP7" s="119"/>
      <c r="RXQ7" s="119"/>
      <c r="RXR7" s="119"/>
      <c r="RXS7" s="119"/>
      <c r="RXT7" s="119"/>
      <c r="RXU7" s="119"/>
      <c r="RXV7" s="119"/>
      <c r="RXW7" s="119"/>
      <c r="RXX7" s="119"/>
      <c r="RXY7" s="119"/>
      <c r="RXZ7" s="119"/>
      <c r="RYA7" s="119"/>
      <c r="RYB7" s="119"/>
      <c r="RYC7" s="119"/>
      <c r="RYD7" s="119"/>
      <c r="RYE7" s="119"/>
      <c r="RYF7" s="119"/>
      <c r="RYG7" s="119"/>
      <c r="RYH7" s="119"/>
      <c r="RYI7" s="119"/>
      <c r="RYJ7" s="119"/>
      <c r="RYK7" s="119"/>
      <c r="RYL7" s="119"/>
      <c r="RYM7" s="119"/>
      <c r="RYN7" s="119"/>
      <c r="RYO7" s="119"/>
      <c r="RYP7" s="119"/>
      <c r="RYQ7" s="119"/>
      <c r="RYR7" s="119"/>
      <c r="RYS7" s="119"/>
      <c r="RYT7" s="119"/>
      <c r="RYU7" s="119"/>
      <c r="RYV7" s="119"/>
      <c r="RYW7" s="119"/>
      <c r="RYX7" s="119"/>
      <c r="RYY7" s="119"/>
      <c r="RYZ7" s="119"/>
      <c r="RZA7" s="119"/>
      <c r="RZB7" s="119"/>
      <c r="RZC7" s="119"/>
      <c r="RZD7" s="119"/>
      <c r="RZE7" s="119"/>
      <c r="RZF7" s="119"/>
      <c r="RZG7" s="119"/>
      <c r="RZH7" s="119"/>
      <c r="RZI7" s="119"/>
      <c r="RZJ7" s="119"/>
      <c r="RZK7" s="119"/>
      <c r="RZL7" s="119"/>
      <c r="RZM7" s="119"/>
      <c r="RZN7" s="119"/>
      <c r="RZO7" s="119"/>
      <c r="RZP7" s="119"/>
      <c r="RZQ7" s="119"/>
      <c r="RZR7" s="119"/>
      <c r="RZS7" s="119"/>
      <c r="RZT7" s="119"/>
      <c r="RZU7" s="119"/>
      <c r="RZV7" s="119"/>
      <c r="RZW7" s="119"/>
      <c r="RZX7" s="119"/>
      <c r="RZY7" s="119"/>
      <c r="RZZ7" s="119"/>
      <c r="SAA7" s="119"/>
      <c r="SAB7" s="119"/>
      <c r="SAC7" s="119"/>
      <c r="SAD7" s="119"/>
      <c r="SAE7" s="119"/>
      <c r="SAF7" s="119"/>
      <c r="SAG7" s="119"/>
      <c r="SAH7" s="119"/>
      <c r="SAI7" s="119"/>
      <c r="SAJ7" s="119"/>
      <c r="SAK7" s="119"/>
      <c r="SAL7" s="119"/>
      <c r="SAM7" s="119"/>
      <c r="SAN7" s="119"/>
      <c r="SAO7" s="119"/>
      <c r="SAP7" s="119"/>
      <c r="SAQ7" s="119"/>
      <c r="SAR7" s="119"/>
      <c r="SAS7" s="119"/>
      <c r="SAT7" s="119"/>
      <c r="SAU7" s="119"/>
      <c r="SAV7" s="119"/>
      <c r="SAW7" s="119"/>
      <c r="SAX7" s="119"/>
      <c r="SAY7" s="119"/>
      <c r="SAZ7" s="119"/>
      <c r="SBA7" s="119"/>
      <c r="SBB7" s="119"/>
      <c r="SBC7" s="119"/>
      <c r="SBD7" s="119"/>
      <c r="SBE7" s="119"/>
      <c r="SBF7" s="119"/>
      <c r="SBG7" s="119"/>
      <c r="SBH7" s="119"/>
      <c r="SBI7" s="119"/>
      <c r="SBJ7" s="119"/>
      <c r="SBK7" s="119"/>
      <c r="SBL7" s="119"/>
      <c r="SBM7" s="119"/>
      <c r="SBN7" s="119"/>
      <c r="SBO7" s="119"/>
      <c r="SBP7" s="119"/>
      <c r="SBQ7" s="119"/>
      <c r="SBR7" s="119"/>
      <c r="SBS7" s="119"/>
      <c r="SBT7" s="119"/>
      <c r="SBU7" s="119"/>
      <c r="SBV7" s="119"/>
      <c r="SBW7" s="119"/>
      <c r="SBX7" s="119"/>
      <c r="SBY7" s="119"/>
      <c r="SBZ7" s="119"/>
      <c r="SCA7" s="119"/>
      <c r="SCB7" s="119"/>
      <c r="SCC7" s="119"/>
      <c r="SCD7" s="119"/>
      <c r="SCE7" s="119"/>
      <c r="SCF7" s="119"/>
      <c r="SCG7" s="119"/>
      <c r="SCH7" s="119"/>
      <c r="SCI7" s="119"/>
      <c r="SCJ7" s="119"/>
      <c r="SCK7" s="119"/>
      <c r="SCL7" s="119"/>
      <c r="SCM7" s="119"/>
      <c r="SCN7" s="119"/>
      <c r="SCO7" s="119"/>
      <c r="SCP7" s="119"/>
      <c r="SCQ7" s="119"/>
      <c r="SCR7" s="119"/>
      <c r="SCS7" s="119"/>
      <c r="SCT7" s="119"/>
      <c r="SCU7" s="119"/>
      <c r="SCV7" s="119"/>
      <c r="SCW7" s="119"/>
      <c r="SCX7" s="119"/>
      <c r="SCY7" s="119"/>
      <c r="SCZ7" s="119"/>
      <c r="SDA7" s="119"/>
      <c r="SDB7" s="119"/>
      <c r="SDC7" s="119"/>
      <c r="SDD7" s="119"/>
      <c r="SDE7" s="119"/>
      <c r="SDF7" s="119"/>
      <c r="SDG7" s="119"/>
      <c r="SDH7" s="119"/>
      <c r="SDI7" s="119"/>
      <c r="SDJ7" s="119"/>
      <c r="SDK7" s="119"/>
      <c r="SDL7" s="119"/>
      <c r="SDM7" s="119"/>
      <c r="SDN7" s="119"/>
      <c r="SDO7" s="119"/>
      <c r="SDP7" s="119"/>
      <c r="SDQ7" s="119"/>
      <c r="SDR7" s="119"/>
      <c r="SDS7" s="119"/>
      <c r="SDT7" s="119"/>
      <c r="SDU7" s="119"/>
      <c r="SDV7" s="119"/>
      <c r="SDW7" s="119"/>
      <c r="SDX7" s="119"/>
      <c r="SDY7" s="119"/>
      <c r="SDZ7" s="119"/>
      <c r="SEA7" s="119"/>
      <c r="SEB7" s="119"/>
      <c r="SEC7" s="119"/>
      <c r="SED7" s="119"/>
      <c r="SEE7" s="119"/>
      <c r="SEF7" s="119"/>
      <c r="SEG7" s="119"/>
      <c r="SEH7" s="119"/>
      <c r="SEI7" s="119"/>
      <c r="SEJ7" s="119"/>
      <c r="SEK7" s="119"/>
      <c r="SEL7" s="119"/>
      <c r="SEM7" s="119"/>
      <c r="SEN7" s="119"/>
      <c r="SEO7" s="119"/>
      <c r="SEP7" s="119"/>
      <c r="SEQ7" s="119"/>
      <c r="SER7" s="119"/>
      <c r="SES7" s="119"/>
      <c r="SET7" s="119"/>
      <c r="SEU7" s="119"/>
      <c r="SEV7" s="119"/>
      <c r="SEW7" s="119"/>
      <c r="SEX7" s="119"/>
      <c r="SEY7" s="119"/>
      <c r="SEZ7" s="119"/>
      <c r="SFA7" s="119"/>
      <c r="SFB7" s="119"/>
      <c r="SFC7" s="119"/>
      <c r="SFD7" s="119"/>
      <c r="SFE7" s="119"/>
      <c r="SFF7" s="119"/>
      <c r="SFG7" s="119"/>
      <c r="SFH7" s="119"/>
      <c r="SFI7" s="119"/>
      <c r="SFJ7" s="119"/>
      <c r="SFK7" s="119"/>
      <c r="SFL7" s="119"/>
      <c r="SFM7" s="119"/>
      <c r="SFN7" s="119"/>
      <c r="SFO7" s="119"/>
      <c r="SFP7" s="119"/>
      <c r="SFQ7" s="119"/>
      <c r="SFR7" s="119"/>
      <c r="SFS7" s="119"/>
      <c r="SFT7" s="119"/>
      <c r="SFU7" s="119"/>
      <c r="SFV7" s="119"/>
      <c r="SFW7" s="119"/>
      <c r="SFX7" s="119"/>
      <c r="SFY7" s="119"/>
      <c r="SFZ7" s="119"/>
      <c r="SGA7" s="119"/>
      <c r="SGB7" s="119"/>
      <c r="SGC7" s="119"/>
      <c r="SGD7" s="119"/>
      <c r="SGE7" s="119"/>
      <c r="SGF7" s="119"/>
      <c r="SGG7" s="119"/>
      <c r="SGH7" s="119"/>
      <c r="SGI7" s="119"/>
      <c r="SGJ7" s="119"/>
      <c r="SGK7" s="119"/>
      <c r="SGL7" s="119"/>
      <c r="SGM7" s="119"/>
      <c r="SGN7" s="119"/>
      <c r="SGO7" s="119"/>
      <c r="SGP7" s="119"/>
      <c r="SGQ7" s="119"/>
      <c r="SGR7" s="119"/>
      <c r="SGS7" s="119"/>
      <c r="SGT7" s="119"/>
      <c r="SGU7" s="119"/>
      <c r="SGV7" s="119"/>
      <c r="SGW7" s="119"/>
      <c r="SGX7" s="119"/>
      <c r="SGY7" s="119"/>
      <c r="SGZ7" s="119"/>
      <c r="SHA7" s="119"/>
      <c r="SHB7" s="119"/>
      <c r="SHC7" s="119"/>
      <c r="SHD7" s="119"/>
      <c r="SHE7" s="119"/>
      <c r="SHF7" s="119"/>
      <c r="SHG7" s="119"/>
      <c r="SHH7" s="119"/>
      <c r="SHI7" s="119"/>
      <c r="SHJ7" s="119"/>
      <c r="SHK7" s="119"/>
      <c r="SHL7" s="119"/>
      <c r="SHM7" s="119"/>
      <c r="SHN7" s="119"/>
      <c r="SHO7" s="119"/>
      <c r="SHP7" s="119"/>
      <c r="SHQ7" s="119"/>
      <c r="SHR7" s="119"/>
      <c r="SHS7" s="119"/>
      <c r="SHT7" s="119"/>
      <c r="SHU7" s="119"/>
      <c r="SHV7" s="119"/>
      <c r="SHW7" s="119"/>
      <c r="SHX7" s="119"/>
      <c r="SHY7" s="119"/>
      <c r="SHZ7" s="119"/>
      <c r="SIA7" s="119"/>
      <c r="SIB7" s="119"/>
      <c r="SIC7" s="119"/>
      <c r="SID7" s="119"/>
      <c r="SIE7" s="119"/>
      <c r="SIF7" s="119"/>
      <c r="SIG7" s="119"/>
      <c r="SIH7" s="119"/>
      <c r="SII7" s="119"/>
      <c r="SIJ7" s="119"/>
      <c r="SIK7" s="119"/>
      <c r="SIL7" s="119"/>
      <c r="SIM7" s="119"/>
      <c r="SIN7" s="119"/>
      <c r="SIO7" s="119"/>
      <c r="SIP7" s="119"/>
      <c r="SIQ7" s="119"/>
      <c r="SIR7" s="119"/>
      <c r="SIS7" s="119"/>
      <c r="SIT7" s="119"/>
      <c r="SIU7" s="119"/>
      <c r="SIV7" s="119"/>
      <c r="SIW7" s="119"/>
      <c r="SIX7" s="119"/>
      <c r="SIY7" s="119"/>
      <c r="SIZ7" s="119"/>
      <c r="SJA7" s="119"/>
      <c r="SJB7" s="119"/>
      <c r="SJC7" s="119"/>
      <c r="SJD7" s="119"/>
      <c r="SJE7" s="119"/>
      <c r="SJF7" s="119"/>
      <c r="SJG7" s="119"/>
      <c r="SJH7" s="119"/>
      <c r="SJI7" s="119"/>
      <c r="SJJ7" s="119"/>
      <c r="SJK7" s="119"/>
      <c r="SJL7" s="119"/>
      <c r="SJM7" s="119"/>
      <c r="SJN7" s="119"/>
      <c r="SJO7" s="119"/>
      <c r="SJP7" s="119"/>
      <c r="SJQ7" s="119"/>
      <c r="SJR7" s="119"/>
      <c r="SJS7" s="119"/>
      <c r="SJT7" s="119"/>
      <c r="SJU7" s="119"/>
      <c r="SJV7" s="119"/>
      <c r="SJW7" s="119"/>
      <c r="SJX7" s="119"/>
      <c r="SJY7" s="119"/>
      <c r="SJZ7" s="119"/>
      <c r="SKA7" s="119"/>
      <c r="SKB7" s="119"/>
      <c r="SKC7" s="119"/>
      <c r="SKD7" s="119"/>
      <c r="SKE7" s="119"/>
      <c r="SKF7" s="119"/>
      <c r="SKG7" s="119"/>
      <c r="SKH7" s="119"/>
      <c r="SKI7" s="119"/>
      <c r="SKJ7" s="119"/>
      <c r="SKK7" s="119"/>
      <c r="SKL7" s="119"/>
      <c r="SKM7" s="119"/>
      <c r="SKN7" s="119"/>
      <c r="SKO7" s="119"/>
      <c r="SKP7" s="119"/>
      <c r="SKQ7" s="119"/>
      <c r="SKR7" s="119"/>
      <c r="SKS7" s="119"/>
      <c r="SKT7" s="119"/>
      <c r="SKU7" s="119"/>
      <c r="SKV7" s="119"/>
      <c r="SKW7" s="119"/>
      <c r="SKX7" s="119"/>
      <c r="SKY7" s="119"/>
      <c r="SKZ7" s="119"/>
      <c r="SLA7" s="119"/>
      <c r="SLB7" s="119"/>
      <c r="SLC7" s="119"/>
      <c r="SLD7" s="119"/>
      <c r="SLE7" s="119"/>
      <c r="SLF7" s="119"/>
      <c r="SLG7" s="119"/>
      <c r="SLH7" s="119"/>
      <c r="SLI7" s="119"/>
      <c r="SLJ7" s="119"/>
      <c r="SLK7" s="119"/>
      <c r="SLL7" s="119"/>
      <c r="SLM7" s="119"/>
      <c r="SLN7" s="119"/>
      <c r="SLO7" s="119"/>
      <c r="SLP7" s="119"/>
      <c r="SLQ7" s="119"/>
      <c r="SLR7" s="119"/>
      <c r="SLS7" s="119"/>
      <c r="SLT7" s="119"/>
      <c r="SLU7" s="119"/>
      <c r="SLV7" s="119"/>
      <c r="SLW7" s="119"/>
      <c r="SLX7" s="119"/>
      <c r="SLY7" s="119"/>
      <c r="SLZ7" s="119"/>
      <c r="SMA7" s="119"/>
      <c r="SMB7" s="119"/>
      <c r="SMC7" s="119"/>
      <c r="SMD7" s="119"/>
      <c r="SME7" s="119"/>
      <c r="SMF7" s="119"/>
      <c r="SMG7" s="119"/>
      <c r="SMH7" s="119"/>
      <c r="SMI7" s="119"/>
      <c r="SMJ7" s="119"/>
      <c r="SMK7" s="119"/>
      <c r="SML7" s="119"/>
      <c r="SMM7" s="119"/>
      <c r="SMN7" s="119"/>
      <c r="SMO7" s="119"/>
      <c r="SMP7" s="119"/>
      <c r="SMQ7" s="119"/>
      <c r="SMR7" s="119"/>
      <c r="SMS7" s="119"/>
      <c r="SMT7" s="119"/>
      <c r="SMU7" s="119"/>
      <c r="SMV7" s="119"/>
      <c r="SMW7" s="119"/>
      <c r="SMX7" s="119"/>
      <c r="SMY7" s="119"/>
      <c r="SMZ7" s="119"/>
      <c r="SNA7" s="119"/>
      <c r="SNB7" s="119"/>
      <c r="SNC7" s="119"/>
      <c r="SND7" s="119"/>
      <c r="SNE7" s="119"/>
      <c r="SNF7" s="119"/>
      <c r="SNG7" s="119"/>
      <c r="SNH7" s="119"/>
      <c r="SNI7" s="119"/>
      <c r="SNJ7" s="119"/>
      <c r="SNK7" s="119"/>
      <c r="SNL7" s="119"/>
      <c r="SNM7" s="119"/>
      <c r="SNN7" s="119"/>
      <c r="SNO7" s="119"/>
      <c r="SNP7" s="119"/>
      <c r="SNQ7" s="119"/>
      <c r="SNR7" s="119"/>
      <c r="SNS7" s="119"/>
      <c r="SNT7" s="119"/>
      <c r="SNU7" s="119"/>
      <c r="SNV7" s="119"/>
      <c r="SNW7" s="119"/>
      <c r="SNX7" s="119"/>
      <c r="SNY7" s="119"/>
      <c r="SNZ7" s="119"/>
      <c r="SOA7" s="119"/>
      <c r="SOB7" s="119"/>
      <c r="SOC7" s="119"/>
      <c r="SOD7" s="119"/>
      <c r="SOE7" s="119"/>
      <c r="SOF7" s="119"/>
      <c r="SOG7" s="119"/>
      <c r="SOH7" s="119"/>
      <c r="SOI7" s="119"/>
      <c r="SOJ7" s="119"/>
      <c r="SOK7" s="119"/>
      <c r="SOL7" s="119"/>
      <c r="SOM7" s="119"/>
      <c r="SON7" s="119"/>
      <c r="SOO7" s="119"/>
      <c r="SOP7" s="119"/>
      <c r="SOQ7" s="119"/>
      <c r="SOR7" s="119"/>
      <c r="SOS7" s="119"/>
      <c r="SOT7" s="119"/>
      <c r="SOU7" s="119"/>
      <c r="SOV7" s="119"/>
      <c r="SOW7" s="119"/>
      <c r="SOX7" s="119"/>
      <c r="SOY7" s="119"/>
      <c r="SOZ7" s="119"/>
      <c r="SPA7" s="119"/>
      <c r="SPB7" s="119"/>
      <c r="SPC7" s="119"/>
      <c r="SPD7" s="119"/>
      <c r="SPE7" s="119"/>
      <c r="SPF7" s="119"/>
      <c r="SPG7" s="119"/>
      <c r="SPH7" s="119"/>
      <c r="SPI7" s="119"/>
      <c r="SPJ7" s="119"/>
      <c r="SPK7" s="119"/>
      <c r="SPL7" s="119"/>
      <c r="SPM7" s="119"/>
      <c r="SPN7" s="119"/>
      <c r="SPO7" s="119"/>
      <c r="SPP7" s="119"/>
      <c r="SPQ7" s="119"/>
      <c r="SPR7" s="119"/>
      <c r="SPS7" s="119"/>
      <c r="SPT7" s="119"/>
      <c r="SPU7" s="119"/>
      <c r="SPV7" s="119"/>
      <c r="SPW7" s="119"/>
      <c r="SPX7" s="119"/>
      <c r="SPY7" s="119"/>
      <c r="SPZ7" s="119"/>
      <c r="SQA7" s="119"/>
      <c r="SQB7" s="119"/>
      <c r="SQC7" s="119"/>
      <c r="SQD7" s="119"/>
      <c r="SQE7" s="119"/>
      <c r="SQF7" s="119"/>
      <c r="SQG7" s="119"/>
      <c r="SQH7" s="119"/>
      <c r="SQI7" s="119"/>
      <c r="SQJ7" s="119"/>
      <c r="SQK7" s="119"/>
      <c r="SQL7" s="119"/>
      <c r="SQM7" s="119"/>
      <c r="SQN7" s="119"/>
      <c r="SQO7" s="119"/>
      <c r="SQP7" s="119"/>
      <c r="SQQ7" s="119"/>
      <c r="SQR7" s="119"/>
      <c r="SQS7" s="119"/>
      <c r="SQT7" s="119"/>
      <c r="SQU7" s="119"/>
      <c r="SQV7" s="119"/>
      <c r="SQW7" s="119"/>
      <c r="SQX7" s="119"/>
      <c r="SQY7" s="119"/>
      <c r="SQZ7" s="119"/>
      <c r="SRA7" s="119"/>
      <c r="SRB7" s="119"/>
      <c r="SRC7" s="119"/>
      <c r="SRD7" s="119"/>
      <c r="SRE7" s="119"/>
      <c r="SRF7" s="119"/>
      <c r="SRG7" s="119"/>
      <c r="SRH7" s="119"/>
      <c r="SRI7" s="119"/>
      <c r="SRJ7" s="119"/>
      <c r="SRK7" s="119"/>
      <c r="SRL7" s="119"/>
      <c r="SRM7" s="119"/>
      <c r="SRN7" s="119"/>
      <c r="SRO7" s="119"/>
      <c r="SRP7" s="119"/>
      <c r="SRQ7" s="119"/>
      <c r="SRR7" s="119"/>
      <c r="SRS7" s="119"/>
      <c r="SRT7" s="119"/>
      <c r="SRU7" s="119"/>
      <c r="SRV7" s="119"/>
      <c r="SRW7" s="119"/>
      <c r="SRX7" s="119"/>
      <c r="SRY7" s="119"/>
      <c r="SRZ7" s="119"/>
      <c r="SSA7" s="119"/>
      <c r="SSB7" s="119"/>
      <c r="SSC7" s="119"/>
      <c r="SSD7" s="119"/>
      <c r="SSE7" s="119"/>
      <c r="SSF7" s="119"/>
      <c r="SSG7" s="119"/>
      <c r="SSH7" s="119"/>
      <c r="SSI7" s="119"/>
      <c r="SSJ7" s="119"/>
      <c r="SSK7" s="119"/>
      <c r="SSL7" s="119"/>
      <c r="SSM7" s="119"/>
      <c r="SSN7" s="119"/>
      <c r="SSO7" s="119"/>
      <c r="SSP7" s="119"/>
      <c r="SSQ7" s="119"/>
      <c r="SSR7" s="119"/>
      <c r="SSS7" s="119"/>
      <c r="SST7" s="119"/>
      <c r="SSU7" s="119"/>
      <c r="SSV7" s="119"/>
      <c r="SSW7" s="119"/>
      <c r="SSX7" s="119"/>
      <c r="SSY7" s="119"/>
      <c r="SSZ7" s="119"/>
      <c r="STA7" s="119"/>
      <c r="STB7" s="119"/>
      <c r="STC7" s="119"/>
      <c r="STD7" s="119"/>
      <c r="STE7" s="119"/>
      <c r="STF7" s="119"/>
      <c r="STG7" s="119"/>
      <c r="STH7" s="119"/>
      <c r="STI7" s="119"/>
      <c r="STJ7" s="119"/>
      <c r="STK7" s="119"/>
      <c r="STL7" s="119"/>
      <c r="STM7" s="119"/>
      <c r="STN7" s="119"/>
      <c r="STO7" s="119"/>
      <c r="STP7" s="119"/>
      <c r="STQ7" s="119"/>
      <c r="STR7" s="119"/>
      <c r="STS7" s="119"/>
      <c r="STT7" s="119"/>
      <c r="STU7" s="119"/>
      <c r="STV7" s="119"/>
      <c r="STW7" s="119"/>
      <c r="STX7" s="119"/>
      <c r="STY7" s="119"/>
      <c r="STZ7" s="119"/>
      <c r="SUA7" s="119"/>
      <c r="SUB7" s="119"/>
      <c r="SUC7" s="119"/>
      <c r="SUD7" s="119"/>
      <c r="SUE7" s="119"/>
      <c r="SUF7" s="119"/>
      <c r="SUG7" s="119"/>
      <c r="SUH7" s="119"/>
      <c r="SUI7" s="119"/>
      <c r="SUJ7" s="119"/>
      <c r="SUK7" s="119"/>
      <c r="SUL7" s="119"/>
      <c r="SUM7" s="119"/>
      <c r="SUN7" s="119"/>
      <c r="SUO7" s="119"/>
      <c r="SUP7" s="119"/>
      <c r="SUQ7" s="119"/>
      <c r="SUR7" s="119"/>
      <c r="SUS7" s="119"/>
      <c r="SUT7" s="119"/>
      <c r="SUU7" s="119"/>
      <c r="SUV7" s="119"/>
      <c r="SUW7" s="119"/>
      <c r="SUX7" s="119"/>
      <c r="SUY7" s="119"/>
      <c r="SUZ7" s="119"/>
      <c r="SVA7" s="119"/>
      <c r="SVB7" s="119"/>
      <c r="SVC7" s="119"/>
      <c r="SVD7" s="119"/>
      <c r="SVE7" s="119"/>
      <c r="SVF7" s="119"/>
      <c r="SVG7" s="119"/>
      <c r="SVH7" s="119"/>
      <c r="SVI7" s="119"/>
      <c r="SVJ7" s="119"/>
      <c r="SVK7" s="119"/>
      <c r="SVL7" s="119"/>
      <c r="SVM7" s="119"/>
      <c r="SVN7" s="119"/>
      <c r="SVO7" s="119"/>
      <c r="SVP7" s="119"/>
      <c r="SVQ7" s="119"/>
      <c r="SVR7" s="119"/>
      <c r="SVS7" s="119"/>
      <c r="SVT7" s="119"/>
      <c r="SVU7" s="119"/>
      <c r="SVV7" s="119"/>
      <c r="SVW7" s="119"/>
      <c r="SVX7" s="119"/>
      <c r="SVY7" s="119"/>
      <c r="SVZ7" s="119"/>
      <c r="SWA7" s="119"/>
      <c r="SWB7" s="119"/>
      <c r="SWC7" s="119"/>
      <c r="SWD7" s="119"/>
      <c r="SWE7" s="119"/>
      <c r="SWF7" s="119"/>
      <c r="SWG7" s="119"/>
      <c r="SWH7" s="119"/>
      <c r="SWI7" s="119"/>
      <c r="SWJ7" s="119"/>
      <c r="SWK7" s="119"/>
      <c r="SWL7" s="119"/>
      <c r="SWM7" s="119"/>
      <c r="SWN7" s="119"/>
      <c r="SWO7" s="119"/>
      <c r="SWP7" s="119"/>
      <c r="SWQ7" s="119"/>
      <c r="SWR7" s="119"/>
      <c r="SWS7" s="119"/>
      <c r="SWT7" s="119"/>
      <c r="SWU7" s="119"/>
      <c r="SWV7" s="119"/>
      <c r="SWW7" s="119"/>
      <c r="SWX7" s="119"/>
      <c r="SWY7" s="119"/>
      <c r="SWZ7" s="119"/>
      <c r="SXA7" s="119"/>
      <c r="SXB7" s="119"/>
      <c r="SXC7" s="119"/>
      <c r="SXD7" s="119"/>
      <c r="SXE7" s="119"/>
      <c r="SXF7" s="119"/>
      <c r="SXG7" s="119"/>
      <c r="SXH7" s="119"/>
      <c r="SXI7" s="119"/>
      <c r="SXJ7" s="119"/>
      <c r="SXK7" s="119"/>
      <c r="SXL7" s="119"/>
      <c r="SXM7" s="119"/>
      <c r="SXN7" s="119"/>
      <c r="SXO7" s="119"/>
      <c r="SXP7" s="119"/>
      <c r="SXQ7" s="119"/>
      <c r="SXR7" s="119"/>
      <c r="SXS7" s="119"/>
      <c r="SXT7" s="119"/>
      <c r="SXU7" s="119"/>
      <c r="SXV7" s="119"/>
      <c r="SXW7" s="119"/>
      <c r="SXX7" s="119"/>
      <c r="SXY7" s="119"/>
      <c r="SXZ7" s="119"/>
      <c r="SYA7" s="119"/>
      <c r="SYB7" s="119"/>
      <c r="SYC7" s="119"/>
      <c r="SYD7" s="119"/>
      <c r="SYE7" s="119"/>
      <c r="SYF7" s="119"/>
      <c r="SYG7" s="119"/>
      <c r="SYH7" s="119"/>
      <c r="SYI7" s="119"/>
      <c r="SYJ7" s="119"/>
      <c r="SYK7" s="119"/>
      <c r="SYL7" s="119"/>
      <c r="SYM7" s="119"/>
      <c r="SYN7" s="119"/>
      <c r="SYO7" s="119"/>
      <c r="SYP7" s="119"/>
      <c r="SYQ7" s="119"/>
      <c r="SYR7" s="119"/>
      <c r="SYS7" s="119"/>
      <c r="SYT7" s="119"/>
      <c r="SYU7" s="119"/>
      <c r="SYV7" s="119"/>
      <c r="SYW7" s="119"/>
      <c r="SYX7" s="119"/>
      <c r="SYY7" s="119"/>
      <c r="SYZ7" s="119"/>
      <c r="SZA7" s="119"/>
      <c r="SZB7" s="119"/>
      <c r="SZC7" s="119"/>
      <c r="SZD7" s="119"/>
      <c r="SZE7" s="119"/>
      <c r="SZF7" s="119"/>
      <c r="SZG7" s="119"/>
      <c r="SZH7" s="119"/>
      <c r="SZI7" s="119"/>
      <c r="SZJ7" s="119"/>
      <c r="SZK7" s="119"/>
      <c r="SZL7" s="119"/>
      <c r="SZM7" s="119"/>
      <c r="SZN7" s="119"/>
      <c r="SZO7" s="119"/>
      <c r="SZP7" s="119"/>
      <c r="SZQ7" s="119"/>
      <c r="SZR7" s="119"/>
      <c r="SZS7" s="119"/>
      <c r="SZT7" s="119"/>
      <c r="SZU7" s="119"/>
      <c r="SZV7" s="119"/>
      <c r="SZW7" s="119"/>
      <c r="SZX7" s="119"/>
      <c r="SZY7" s="119"/>
      <c r="SZZ7" s="119"/>
      <c r="TAA7" s="119"/>
      <c r="TAB7" s="119"/>
      <c r="TAC7" s="119"/>
      <c r="TAD7" s="119"/>
      <c r="TAE7" s="119"/>
      <c r="TAF7" s="119"/>
      <c r="TAG7" s="119"/>
      <c r="TAH7" s="119"/>
      <c r="TAI7" s="119"/>
      <c r="TAJ7" s="119"/>
      <c r="TAK7" s="119"/>
      <c r="TAL7" s="119"/>
      <c r="TAM7" s="119"/>
      <c r="TAN7" s="119"/>
      <c r="TAO7" s="119"/>
      <c r="TAP7" s="119"/>
      <c r="TAQ7" s="119"/>
      <c r="TAR7" s="119"/>
      <c r="TAS7" s="119"/>
      <c r="TAT7" s="119"/>
      <c r="TAU7" s="119"/>
      <c r="TAV7" s="119"/>
      <c r="TAW7" s="119"/>
      <c r="TAX7" s="119"/>
      <c r="TAY7" s="119"/>
      <c r="TAZ7" s="119"/>
      <c r="TBA7" s="119"/>
      <c r="TBB7" s="119"/>
      <c r="TBC7" s="119"/>
      <c r="TBD7" s="119"/>
      <c r="TBE7" s="119"/>
      <c r="TBF7" s="119"/>
      <c r="TBG7" s="119"/>
      <c r="TBH7" s="119"/>
      <c r="TBI7" s="119"/>
      <c r="TBJ7" s="119"/>
      <c r="TBK7" s="119"/>
      <c r="TBL7" s="119"/>
      <c r="TBM7" s="119"/>
      <c r="TBN7" s="119"/>
      <c r="TBO7" s="119"/>
      <c r="TBP7" s="119"/>
      <c r="TBQ7" s="119"/>
      <c r="TBR7" s="119"/>
      <c r="TBS7" s="119"/>
      <c r="TBT7" s="119"/>
      <c r="TBU7" s="119"/>
      <c r="TBV7" s="119"/>
      <c r="TBW7" s="119"/>
      <c r="TBX7" s="119"/>
      <c r="TBY7" s="119"/>
      <c r="TBZ7" s="119"/>
      <c r="TCA7" s="119"/>
      <c r="TCB7" s="119"/>
      <c r="TCC7" s="119"/>
      <c r="TCD7" s="119"/>
      <c r="TCE7" s="119"/>
      <c r="TCF7" s="119"/>
      <c r="TCG7" s="119"/>
      <c r="TCH7" s="119"/>
      <c r="TCI7" s="119"/>
      <c r="TCJ7" s="119"/>
      <c r="TCK7" s="119"/>
      <c r="TCL7" s="119"/>
      <c r="TCM7" s="119"/>
      <c r="TCN7" s="119"/>
      <c r="TCO7" s="119"/>
      <c r="TCP7" s="119"/>
      <c r="TCQ7" s="119"/>
      <c r="TCR7" s="119"/>
      <c r="TCS7" s="119"/>
      <c r="TCT7" s="119"/>
      <c r="TCU7" s="119"/>
      <c r="TCV7" s="119"/>
      <c r="TCW7" s="119"/>
      <c r="TCX7" s="119"/>
      <c r="TCY7" s="119"/>
      <c r="TCZ7" s="119"/>
      <c r="TDA7" s="119"/>
      <c r="TDB7" s="119"/>
      <c r="TDC7" s="119"/>
      <c r="TDD7" s="119"/>
      <c r="TDE7" s="119"/>
      <c r="TDF7" s="119"/>
      <c r="TDG7" s="119"/>
      <c r="TDH7" s="119"/>
      <c r="TDI7" s="119"/>
      <c r="TDJ7" s="119"/>
      <c r="TDK7" s="119"/>
      <c r="TDL7" s="119"/>
      <c r="TDM7" s="119"/>
      <c r="TDN7" s="119"/>
      <c r="TDO7" s="119"/>
      <c r="TDP7" s="119"/>
      <c r="TDQ7" s="119"/>
      <c r="TDR7" s="119"/>
      <c r="TDS7" s="119"/>
      <c r="TDT7" s="119"/>
      <c r="TDU7" s="119"/>
      <c r="TDV7" s="119"/>
      <c r="TDW7" s="119"/>
      <c r="TDX7" s="119"/>
      <c r="TDY7" s="119"/>
      <c r="TDZ7" s="119"/>
      <c r="TEA7" s="119"/>
      <c r="TEB7" s="119"/>
      <c r="TEC7" s="119"/>
      <c r="TED7" s="119"/>
      <c r="TEE7" s="119"/>
      <c r="TEF7" s="119"/>
      <c r="TEG7" s="119"/>
      <c r="TEH7" s="119"/>
      <c r="TEI7" s="119"/>
      <c r="TEJ7" s="119"/>
      <c r="TEK7" s="119"/>
      <c r="TEL7" s="119"/>
      <c r="TEM7" s="119"/>
      <c r="TEN7" s="119"/>
      <c r="TEO7" s="119"/>
      <c r="TEP7" s="119"/>
      <c r="TEQ7" s="119"/>
      <c r="TER7" s="119"/>
      <c r="TES7" s="119"/>
      <c r="TET7" s="119"/>
      <c r="TEU7" s="119"/>
      <c r="TEV7" s="119"/>
      <c r="TEW7" s="119"/>
      <c r="TEX7" s="119"/>
      <c r="TEY7" s="119"/>
      <c r="TEZ7" s="119"/>
      <c r="TFA7" s="119"/>
      <c r="TFB7" s="119"/>
      <c r="TFC7" s="119"/>
      <c r="TFD7" s="119"/>
      <c r="TFE7" s="119"/>
      <c r="TFF7" s="119"/>
      <c r="TFG7" s="119"/>
      <c r="TFH7" s="119"/>
      <c r="TFI7" s="119"/>
      <c r="TFJ7" s="119"/>
      <c r="TFK7" s="119"/>
      <c r="TFL7" s="119"/>
      <c r="TFM7" s="119"/>
      <c r="TFN7" s="119"/>
      <c r="TFO7" s="119"/>
      <c r="TFP7" s="119"/>
      <c r="TFQ7" s="119"/>
      <c r="TFR7" s="119"/>
      <c r="TFS7" s="119"/>
      <c r="TFT7" s="119"/>
      <c r="TFU7" s="119"/>
      <c r="TFV7" s="119"/>
      <c r="TFW7" s="119"/>
      <c r="TFX7" s="119"/>
      <c r="TFY7" s="119"/>
      <c r="TFZ7" s="119"/>
      <c r="TGA7" s="119"/>
      <c r="TGB7" s="119"/>
      <c r="TGC7" s="119"/>
      <c r="TGD7" s="119"/>
      <c r="TGE7" s="119"/>
      <c r="TGF7" s="119"/>
      <c r="TGG7" s="119"/>
      <c r="TGH7" s="119"/>
      <c r="TGI7" s="119"/>
      <c r="TGJ7" s="119"/>
      <c r="TGK7" s="119"/>
      <c r="TGL7" s="119"/>
      <c r="TGM7" s="119"/>
      <c r="TGN7" s="119"/>
      <c r="TGO7" s="119"/>
      <c r="TGP7" s="119"/>
      <c r="TGQ7" s="119"/>
      <c r="TGR7" s="119"/>
      <c r="TGS7" s="119"/>
      <c r="TGT7" s="119"/>
      <c r="TGU7" s="119"/>
      <c r="TGV7" s="119"/>
      <c r="TGW7" s="119"/>
      <c r="TGX7" s="119"/>
      <c r="TGY7" s="119"/>
      <c r="TGZ7" s="119"/>
      <c r="THA7" s="119"/>
      <c r="THB7" s="119"/>
      <c r="THC7" s="119"/>
      <c r="THD7" s="119"/>
      <c r="THE7" s="119"/>
      <c r="THF7" s="119"/>
      <c r="THG7" s="119"/>
      <c r="THH7" s="119"/>
      <c r="THI7" s="119"/>
      <c r="THJ7" s="119"/>
      <c r="THK7" s="119"/>
      <c r="THL7" s="119"/>
      <c r="THM7" s="119"/>
      <c r="THN7" s="119"/>
      <c r="THO7" s="119"/>
      <c r="THP7" s="119"/>
      <c r="THQ7" s="119"/>
      <c r="THR7" s="119"/>
      <c r="THS7" s="119"/>
      <c r="THT7" s="119"/>
      <c r="THU7" s="119"/>
      <c r="THV7" s="119"/>
      <c r="THW7" s="119"/>
      <c r="THX7" s="119"/>
      <c r="THY7" s="119"/>
      <c r="THZ7" s="119"/>
      <c r="TIA7" s="119"/>
      <c r="TIB7" s="119"/>
      <c r="TIC7" s="119"/>
      <c r="TID7" s="119"/>
      <c r="TIE7" s="119"/>
      <c r="TIF7" s="119"/>
      <c r="TIG7" s="119"/>
      <c r="TIH7" s="119"/>
      <c r="TII7" s="119"/>
      <c r="TIJ7" s="119"/>
      <c r="TIK7" s="119"/>
      <c r="TIL7" s="119"/>
      <c r="TIM7" s="119"/>
      <c r="TIN7" s="119"/>
      <c r="TIO7" s="119"/>
      <c r="TIP7" s="119"/>
      <c r="TIQ7" s="119"/>
      <c r="TIR7" s="119"/>
      <c r="TIS7" s="119"/>
      <c r="TIT7" s="119"/>
      <c r="TIU7" s="119"/>
      <c r="TIV7" s="119"/>
      <c r="TIW7" s="119"/>
      <c r="TIX7" s="119"/>
      <c r="TIY7" s="119"/>
      <c r="TIZ7" s="119"/>
      <c r="TJA7" s="119"/>
      <c r="TJB7" s="119"/>
      <c r="TJC7" s="119"/>
      <c r="TJD7" s="119"/>
      <c r="TJE7" s="119"/>
      <c r="TJF7" s="119"/>
      <c r="TJG7" s="119"/>
      <c r="TJH7" s="119"/>
      <c r="TJI7" s="119"/>
      <c r="TJJ7" s="119"/>
      <c r="TJK7" s="119"/>
      <c r="TJL7" s="119"/>
      <c r="TJM7" s="119"/>
      <c r="TJN7" s="119"/>
      <c r="TJO7" s="119"/>
      <c r="TJP7" s="119"/>
      <c r="TJQ7" s="119"/>
      <c r="TJR7" s="119"/>
      <c r="TJS7" s="119"/>
      <c r="TJT7" s="119"/>
      <c r="TJU7" s="119"/>
      <c r="TJV7" s="119"/>
      <c r="TJW7" s="119"/>
      <c r="TJX7" s="119"/>
      <c r="TJY7" s="119"/>
      <c r="TJZ7" s="119"/>
      <c r="TKA7" s="119"/>
      <c r="TKB7" s="119"/>
      <c r="TKC7" s="119"/>
      <c r="TKD7" s="119"/>
      <c r="TKE7" s="119"/>
      <c r="TKF7" s="119"/>
      <c r="TKG7" s="119"/>
      <c r="TKH7" s="119"/>
      <c r="TKI7" s="119"/>
      <c r="TKJ7" s="119"/>
      <c r="TKK7" s="119"/>
      <c r="TKL7" s="119"/>
      <c r="TKM7" s="119"/>
      <c r="TKN7" s="119"/>
      <c r="TKO7" s="119"/>
      <c r="TKP7" s="119"/>
      <c r="TKQ7" s="119"/>
      <c r="TKR7" s="119"/>
      <c r="TKS7" s="119"/>
      <c r="TKT7" s="119"/>
      <c r="TKU7" s="119"/>
      <c r="TKV7" s="119"/>
      <c r="TKW7" s="119"/>
      <c r="TKX7" s="119"/>
      <c r="TKY7" s="119"/>
      <c r="TKZ7" s="119"/>
      <c r="TLA7" s="119"/>
      <c r="TLB7" s="119"/>
      <c r="TLC7" s="119"/>
      <c r="TLD7" s="119"/>
      <c r="TLE7" s="119"/>
      <c r="TLF7" s="119"/>
      <c r="TLG7" s="119"/>
      <c r="TLH7" s="119"/>
      <c r="TLI7" s="119"/>
      <c r="TLJ7" s="119"/>
      <c r="TLK7" s="119"/>
      <c r="TLL7" s="119"/>
      <c r="TLM7" s="119"/>
      <c r="TLN7" s="119"/>
      <c r="TLO7" s="119"/>
      <c r="TLP7" s="119"/>
      <c r="TLQ7" s="119"/>
      <c r="TLR7" s="119"/>
      <c r="TLS7" s="119"/>
      <c r="TLT7" s="119"/>
      <c r="TLU7" s="119"/>
      <c r="TLV7" s="119"/>
      <c r="TLW7" s="119"/>
      <c r="TLX7" s="119"/>
      <c r="TLY7" s="119"/>
      <c r="TLZ7" s="119"/>
      <c r="TMA7" s="119"/>
      <c r="TMB7" s="119"/>
      <c r="TMC7" s="119"/>
      <c r="TMD7" s="119"/>
      <c r="TME7" s="119"/>
      <c r="TMF7" s="119"/>
      <c r="TMG7" s="119"/>
      <c r="TMH7" s="119"/>
      <c r="TMI7" s="119"/>
      <c r="TMJ7" s="119"/>
      <c r="TMK7" s="119"/>
      <c r="TML7" s="119"/>
      <c r="TMM7" s="119"/>
      <c r="TMN7" s="119"/>
      <c r="TMO7" s="119"/>
      <c r="TMP7" s="119"/>
      <c r="TMQ7" s="119"/>
      <c r="TMR7" s="119"/>
      <c r="TMS7" s="119"/>
      <c r="TMT7" s="119"/>
      <c r="TMU7" s="119"/>
      <c r="TMV7" s="119"/>
      <c r="TMW7" s="119"/>
      <c r="TMX7" s="119"/>
      <c r="TMY7" s="119"/>
      <c r="TMZ7" s="119"/>
      <c r="TNA7" s="119"/>
      <c r="TNB7" s="119"/>
      <c r="TNC7" s="119"/>
      <c r="TND7" s="119"/>
      <c r="TNE7" s="119"/>
      <c r="TNF7" s="119"/>
      <c r="TNG7" s="119"/>
      <c r="TNH7" s="119"/>
      <c r="TNI7" s="119"/>
      <c r="TNJ7" s="119"/>
      <c r="TNK7" s="119"/>
      <c r="TNL7" s="119"/>
      <c r="TNM7" s="119"/>
      <c r="TNN7" s="119"/>
      <c r="TNO7" s="119"/>
      <c r="TNP7" s="119"/>
      <c r="TNQ7" s="119"/>
      <c r="TNR7" s="119"/>
      <c r="TNS7" s="119"/>
      <c r="TNT7" s="119"/>
      <c r="TNU7" s="119"/>
      <c r="TNV7" s="119"/>
      <c r="TNW7" s="119"/>
      <c r="TNX7" s="119"/>
      <c r="TNY7" s="119"/>
      <c r="TNZ7" s="119"/>
      <c r="TOA7" s="119"/>
      <c r="TOB7" s="119"/>
      <c r="TOC7" s="119"/>
      <c r="TOD7" s="119"/>
      <c r="TOE7" s="119"/>
      <c r="TOF7" s="119"/>
      <c r="TOG7" s="119"/>
      <c r="TOH7" s="119"/>
      <c r="TOI7" s="119"/>
      <c r="TOJ7" s="119"/>
      <c r="TOK7" s="119"/>
      <c r="TOL7" s="119"/>
      <c r="TOM7" s="119"/>
      <c r="TON7" s="119"/>
      <c r="TOO7" s="119"/>
      <c r="TOP7" s="119"/>
      <c r="TOQ7" s="119"/>
      <c r="TOR7" s="119"/>
      <c r="TOS7" s="119"/>
      <c r="TOT7" s="119"/>
      <c r="TOU7" s="119"/>
      <c r="TOV7" s="119"/>
      <c r="TOW7" s="119"/>
      <c r="TOX7" s="119"/>
      <c r="TOY7" s="119"/>
      <c r="TOZ7" s="119"/>
      <c r="TPA7" s="119"/>
      <c r="TPB7" s="119"/>
      <c r="TPC7" s="119"/>
      <c r="TPD7" s="119"/>
      <c r="TPE7" s="119"/>
      <c r="TPF7" s="119"/>
      <c r="TPG7" s="119"/>
      <c r="TPH7" s="119"/>
      <c r="TPI7" s="119"/>
      <c r="TPJ7" s="119"/>
      <c r="TPK7" s="119"/>
      <c r="TPL7" s="119"/>
      <c r="TPM7" s="119"/>
      <c r="TPN7" s="119"/>
      <c r="TPO7" s="119"/>
      <c r="TPP7" s="119"/>
      <c r="TPQ7" s="119"/>
      <c r="TPR7" s="119"/>
      <c r="TPS7" s="119"/>
      <c r="TPT7" s="119"/>
      <c r="TPU7" s="119"/>
      <c r="TPV7" s="119"/>
      <c r="TPW7" s="119"/>
      <c r="TPX7" s="119"/>
      <c r="TPY7" s="119"/>
      <c r="TPZ7" s="119"/>
      <c r="TQA7" s="119"/>
      <c r="TQB7" s="119"/>
      <c r="TQC7" s="119"/>
      <c r="TQD7" s="119"/>
      <c r="TQE7" s="119"/>
      <c r="TQF7" s="119"/>
      <c r="TQG7" s="119"/>
      <c r="TQH7" s="119"/>
      <c r="TQI7" s="119"/>
      <c r="TQJ7" s="119"/>
      <c r="TQK7" s="119"/>
      <c r="TQL7" s="119"/>
      <c r="TQM7" s="119"/>
      <c r="TQN7" s="119"/>
      <c r="TQO7" s="119"/>
      <c r="TQP7" s="119"/>
      <c r="TQQ7" s="119"/>
      <c r="TQR7" s="119"/>
      <c r="TQS7" s="119"/>
      <c r="TQT7" s="119"/>
      <c r="TQU7" s="119"/>
      <c r="TQV7" s="119"/>
      <c r="TQW7" s="119"/>
      <c r="TQX7" s="119"/>
      <c r="TQY7" s="119"/>
      <c r="TQZ7" s="119"/>
      <c r="TRA7" s="119"/>
      <c r="TRB7" s="119"/>
      <c r="TRC7" s="119"/>
      <c r="TRD7" s="119"/>
      <c r="TRE7" s="119"/>
      <c r="TRF7" s="119"/>
      <c r="TRG7" s="119"/>
      <c r="TRH7" s="119"/>
      <c r="TRI7" s="119"/>
      <c r="TRJ7" s="119"/>
      <c r="TRK7" s="119"/>
      <c r="TRL7" s="119"/>
      <c r="TRM7" s="119"/>
      <c r="TRN7" s="119"/>
      <c r="TRO7" s="119"/>
      <c r="TRP7" s="119"/>
      <c r="TRQ7" s="119"/>
      <c r="TRR7" s="119"/>
      <c r="TRS7" s="119"/>
      <c r="TRT7" s="119"/>
      <c r="TRU7" s="119"/>
      <c r="TRV7" s="119"/>
      <c r="TRW7" s="119"/>
      <c r="TRX7" s="119"/>
      <c r="TRY7" s="119"/>
      <c r="TRZ7" s="119"/>
      <c r="TSA7" s="119"/>
      <c r="TSB7" s="119"/>
      <c r="TSC7" s="119"/>
      <c r="TSD7" s="119"/>
      <c r="TSE7" s="119"/>
      <c r="TSF7" s="119"/>
      <c r="TSG7" s="119"/>
      <c r="TSH7" s="119"/>
      <c r="TSI7" s="119"/>
      <c r="TSJ7" s="119"/>
      <c r="TSK7" s="119"/>
      <c r="TSL7" s="119"/>
      <c r="TSM7" s="119"/>
      <c r="TSN7" s="119"/>
      <c r="TSO7" s="119"/>
      <c r="TSP7" s="119"/>
      <c r="TSQ7" s="119"/>
      <c r="TSR7" s="119"/>
      <c r="TSS7" s="119"/>
      <c r="TST7" s="119"/>
      <c r="TSU7" s="119"/>
      <c r="TSV7" s="119"/>
      <c r="TSW7" s="119"/>
      <c r="TSX7" s="119"/>
      <c r="TSY7" s="119"/>
      <c r="TSZ7" s="119"/>
      <c r="TTA7" s="119"/>
      <c r="TTB7" s="119"/>
      <c r="TTC7" s="119"/>
      <c r="TTD7" s="119"/>
      <c r="TTE7" s="119"/>
      <c r="TTF7" s="119"/>
      <c r="TTG7" s="119"/>
      <c r="TTH7" s="119"/>
      <c r="TTI7" s="119"/>
      <c r="TTJ7" s="119"/>
      <c r="TTK7" s="119"/>
      <c r="TTL7" s="119"/>
      <c r="TTM7" s="119"/>
      <c r="TTN7" s="119"/>
      <c r="TTO7" s="119"/>
      <c r="TTP7" s="119"/>
      <c r="TTQ7" s="119"/>
      <c r="TTR7" s="119"/>
      <c r="TTS7" s="119"/>
      <c r="TTT7" s="119"/>
      <c r="TTU7" s="119"/>
      <c r="TTV7" s="119"/>
      <c r="TTW7" s="119"/>
      <c r="TTX7" s="119"/>
      <c r="TTY7" s="119"/>
      <c r="TTZ7" s="119"/>
      <c r="TUA7" s="119"/>
      <c r="TUB7" s="119"/>
      <c r="TUC7" s="119"/>
      <c r="TUD7" s="119"/>
      <c r="TUE7" s="119"/>
      <c r="TUF7" s="119"/>
      <c r="TUG7" s="119"/>
      <c r="TUH7" s="119"/>
      <c r="TUI7" s="119"/>
      <c r="TUJ7" s="119"/>
      <c r="TUK7" s="119"/>
      <c r="TUL7" s="119"/>
      <c r="TUM7" s="119"/>
      <c r="TUN7" s="119"/>
      <c r="TUO7" s="119"/>
      <c r="TUP7" s="119"/>
      <c r="TUQ7" s="119"/>
      <c r="TUR7" s="119"/>
      <c r="TUS7" s="119"/>
      <c r="TUT7" s="119"/>
      <c r="TUU7" s="119"/>
      <c r="TUV7" s="119"/>
      <c r="TUW7" s="119"/>
      <c r="TUX7" s="119"/>
      <c r="TUY7" s="119"/>
      <c r="TUZ7" s="119"/>
      <c r="TVA7" s="119"/>
      <c r="TVB7" s="119"/>
      <c r="TVC7" s="119"/>
      <c r="TVD7" s="119"/>
      <c r="TVE7" s="119"/>
      <c r="TVF7" s="119"/>
      <c r="TVG7" s="119"/>
      <c r="TVH7" s="119"/>
      <c r="TVI7" s="119"/>
      <c r="TVJ7" s="119"/>
      <c r="TVK7" s="119"/>
      <c r="TVL7" s="119"/>
      <c r="TVM7" s="119"/>
      <c r="TVN7" s="119"/>
      <c r="TVO7" s="119"/>
      <c r="TVP7" s="119"/>
      <c r="TVQ7" s="119"/>
      <c r="TVR7" s="119"/>
      <c r="TVS7" s="119"/>
      <c r="TVT7" s="119"/>
      <c r="TVU7" s="119"/>
      <c r="TVV7" s="119"/>
      <c r="TVW7" s="119"/>
      <c r="TVX7" s="119"/>
      <c r="TVY7" s="119"/>
      <c r="TVZ7" s="119"/>
      <c r="TWA7" s="119"/>
      <c r="TWB7" s="119"/>
      <c r="TWC7" s="119"/>
      <c r="TWD7" s="119"/>
      <c r="TWE7" s="119"/>
      <c r="TWF7" s="119"/>
      <c r="TWG7" s="119"/>
      <c r="TWH7" s="119"/>
      <c r="TWI7" s="119"/>
      <c r="TWJ7" s="119"/>
      <c r="TWK7" s="119"/>
      <c r="TWL7" s="119"/>
      <c r="TWM7" s="119"/>
      <c r="TWN7" s="119"/>
      <c r="TWO7" s="119"/>
      <c r="TWP7" s="119"/>
      <c r="TWQ7" s="119"/>
      <c r="TWR7" s="119"/>
      <c r="TWS7" s="119"/>
      <c r="TWT7" s="119"/>
      <c r="TWU7" s="119"/>
      <c r="TWV7" s="119"/>
      <c r="TWW7" s="119"/>
      <c r="TWX7" s="119"/>
      <c r="TWY7" s="119"/>
      <c r="TWZ7" s="119"/>
      <c r="TXA7" s="119"/>
      <c r="TXB7" s="119"/>
      <c r="TXC7" s="119"/>
      <c r="TXD7" s="119"/>
      <c r="TXE7" s="119"/>
      <c r="TXF7" s="119"/>
      <c r="TXG7" s="119"/>
      <c r="TXH7" s="119"/>
      <c r="TXI7" s="119"/>
      <c r="TXJ7" s="119"/>
      <c r="TXK7" s="119"/>
      <c r="TXL7" s="119"/>
      <c r="TXM7" s="119"/>
      <c r="TXN7" s="119"/>
      <c r="TXO7" s="119"/>
      <c r="TXP7" s="119"/>
      <c r="TXQ7" s="119"/>
      <c r="TXR7" s="119"/>
      <c r="TXS7" s="119"/>
      <c r="TXT7" s="119"/>
      <c r="TXU7" s="119"/>
      <c r="TXV7" s="119"/>
      <c r="TXW7" s="119"/>
      <c r="TXX7" s="119"/>
      <c r="TXY7" s="119"/>
      <c r="TXZ7" s="119"/>
      <c r="TYA7" s="119"/>
      <c r="TYB7" s="119"/>
      <c r="TYC7" s="119"/>
      <c r="TYD7" s="119"/>
      <c r="TYE7" s="119"/>
      <c r="TYF7" s="119"/>
      <c r="TYG7" s="119"/>
      <c r="TYH7" s="119"/>
      <c r="TYI7" s="119"/>
      <c r="TYJ7" s="119"/>
      <c r="TYK7" s="119"/>
      <c r="TYL7" s="119"/>
      <c r="TYM7" s="119"/>
      <c r="TYN7" s="119"/>
      <c r="TYO7" s="119"/>
      <c r="TYP7" s="119"/>
      <c r="TYQ7" s="119"/>
      <c r="TYR7" s="119"/>
      <c r="TYS7" s="119"/>
      <c r="TYT7" s="119"/>
      <c r="TYU7" s="119"/>
      <c r="TYV7" s="119"/>
      <c r="TYW7" s="119"/>
      <c r="TYX7" s="119"/>
      <c r="TYY7" s="119"/>
      <c r="TYZ7" s="119"/>
      <c r="TZA7" s="119"/>
      <c r="TZB7" s="119"/>
      <c r="TZC7" s="119"/>
      <c r="TZD7" s="119"/>
      <c r="TZE7" s="119"/>
      <c r="TZF7" s="119"/>
      <c r="TZG7" s="119"/>
      <c r="TZH7" s="119"/>
      <c r="TZI7" s="119"/>
      <c r="TZJ7" s="119"/>
      <c r="TZK7" s="119"/>
      <c r="TZL7" s="119"/>
      <c r="TZM7" s="119"/>
      <c r="TZN7" s="119"/>
      <c r="TZO7" s="119"/>
      <c r="TZP7" s="119"/>
      <c r="TZQ7" s="119"/>
      <c r="TZR7" s="119"/>
      <c r="TZS7" s="119"/>
      <c r="TZT7" s="119"/>
      <c r="TZU7" s="119"/>
      <c r="TZV7" s="119"/>
      <c r="TZW7" s="119"/>
      <c r="TZX7" s="119"/>
      <c r="TZY7" s="119"/>
      <c r="TZZ7" s="119"/>
      <c r="UAA7" s="119"/>
      <c r="UAB7" s="119"/>
      <c r="UAC7" s="119"/>
      <c r="UAD7" s="119"/>
      <c r="UAE7" s="119"/>
      <c r="UAF7" s="119"/>
      <c r="UAG7" s="119"/>
      <c r="UAH7" s="119"/>
      <c r="UAI7" s="119"/>
      <c r="UAJ7" s="119"/>
      <c r="UAK7" s="119"/>
      <c r="UAL7" s="119"/>
      <c r="UAM7" s="119"/>
      <c r="UAN7" s="119"/>
      <c r="UAO7" s="119"/>
      <c r="UAP7" s="119"/>
      <c r="UAQ7" s="119"/>
      <c r="UAR7" s="119"/>
      <c r="UAS7" s="119"/>
      <c r="UAT7" s="119"/>
      <c r="UAU7" s="119"/>
      <c r="UAV7" s="119"/>
      <c r="UAW7" s="119"/>
      <c r="UAX7" s="119"/>
      <c r="UAY7" s="119"/>
      <c r="UAZ7" s="119"/>
      <c r="UBA7" s="119"/>
      <c r="UBB7" s="119"/>
      <c r="UBC7" s="119"/>
      <c r="UBD7" s="119"/>
      <c r="UBE7" s="119"/>
      <c r="UBF7" s="119"/>
      <c r="UBG7" s="119"/>
      <c r="UBH7" s="119"/>
      <c r="UBI7" s="119"/>
      <c r="UBJ7" s="119"/>
      <c r="UBK7" s="119"/>
      <c r="UBL7" s="119"/>
      <c r="UBM7" s="119"/>
      <c r="UBN7" s="119"/>
      <c r="UBO7" s="119"/>
      <c r="UBP7" s="119"/>
      <c r="UBQ7" s="119"/>
      <c r="UBR7" s="119"/>
      <c r="UBS7" s="119"/>
      <c r="UBT7" s="119"/>
      <c r="UBU7" s="119"/>
      <c r="UBV7" s="119"/>
      <c r="UBW7" s="119"/>
      <c r="UBX7" s="119"/>
      <c r="UBY7" s="119"/>
      <c r="UBZ7" s="119"/>
      <c r="UCA7" s="119"/>
      <c r="UCB7" s="119"/>
      <c r="UCC7" s="119"/>
      <c r="UCD7" s="119"/>
      <c r="UCE7" s="119"/>
      <c r="UCF7" s="119"/>
      <c r="UCG7" s="119"/>
      <c r="UCH7" s="119"/>
      <c r="UCI7" s="119"/>
      <c r="UCJ7" s="119"/>
      <c r="UCK7" s="119"/>
      <c r="UCL7" s="119"/>
      <c r="UCM7" s="119"/>
      <c r="UCN7" s="119"/>
      <c r="UCO7" s="119"/>
      <c r="UCP7" s="119"/>
      <c r="UCQ7" s="119"/>
      <c r="UCR7" s="119"/>
      <c r="UCS7" s="119"/>
      <c r="UCT7" s="119"/>
      <c r="UCU7" s="119"/>
      <c r="UCV7" s="119"/>
      <c r="UCW7" s="119"/>
      <c r="UCX7" s="119"/>
      <c r="UCY7" s="119"/>
      <c r="UCZ7" s="119"/>
      <c r="UDA7" s="119"/>
      <c r="UDB7" s="119"/>
      <c r="UDC7" s="119"/>
      <c r="UDD7" s="119"/>
      <c r="UDE7" s="119"/>
      <c r="UDF7" s="119"/>
      <c r="UDG7" s="119"/>
      <c r="UDH7" s="119"/>
      <c r="UDI7" s="119"/>
      <c r="UDJ7" s="119"/>
      <c r="UDK7" s="119"/>
      <c r="UDL7" s="119"/>
      <c r="UDM7" s="119"/>
      <c r="UDN7" s="119"/>
      <c r="UDO7" s="119"/>
      <c r="UDP7" s="119"/>
      <c r="UDQ7" s="119"/>
      <c r="UDR7" s="119"/>
      <c r="UDS7" s="119"/>
      <c r="UDT7" s="119"/>
      <c r="UDU7" s="119"/>
      <c r="UDV7" s="119"/>
      <c r="UDW7" s="119"/>
      <c r="UDX7" s="119"/>
      <c r="UDY7" s="119"/>
      <c r="UDZ7" s="119"/>
      <c r="UEA7" s="119"/>
      <c r="UEB7" s="119"/>
      <c r="UEC7" s="119"/>
      <c r="UED7" s="119"/>
      <c r="UEE7" s="119"/>
      <c r="UEF7" s="119"/>
      <c r="UEG7" s="119"/>
      <c r="UEH7" s="119"/>
      <c r="UEI7" s="119"/>
      <c r="UEJ7" s="119"/>
      <c r="UEK7" s="119"/>
      <c r="UEL7" s="119"/>
      <c r="UEM7" s="119"/>
      <c r="UEN7" s="119"/>
      <c r="UEO7" s="119"/>
      <c r="UEP7" s="119"/>
      <c r="UEQ7" s="119"/>
      <c r="UER7" s="119"/>
      <c r="UES7" s="119"/>
      <c r="UET7" s="119"/>
      <c r="UEU7" s="119"/>
      <c r="UEV7" s="119"/>
      <c r="UEW7" s="119"/>
      <c r="UEX7" s="119"/>
      <c r="UEY7" s="119"/>
      <c r="UEZ7" s="119"/>
      <c r="UFA7" s="119"/>
      <c r="UFB7" s="119"/>
      <c r="UFC7" s="119"/>
      <c r="UFD7" s="119"/>
      <c r="UFE7" s="119"/>
      <c r="UFF7" s="119"/>
      <c r="UFG7" s="119"/>
      <c r="UFH7" s="119"/>
      <c r="UFI7" s="119"/>
      <c r="UFJ7" s="119"/>
      <c r="UFK7" s="119"/>
      <c r="UFL7" s="119"/>
      <c r="UFM7" s="119"/>
      <c r="UFN7" s="119"/>
      <c r="UFO7" s="119"/>
      <c r="UFP7" s="119"/>
      <c r="UFQ7" s="119"/>
      <c r="UFR7" s="119"/>
      <c r="UFS7" s="119"/>
      <c r="UFT7" s="119"/>
      <c r="UFU7" s="119"/>
      <c r="UFV7" s="119"/>
      <c r="UFW7" s="119"/>
      <c r="UFX7" s="119"/>
      <c r="UFY7" s="119"/>
      <c r="UFZ7" s="119"/>
      <c r="UGA7" s="119"/>
      <c r="UGB7" s="119"/>
      <c r="UGC7" s="119"/>
      <c r="UGD7" s="119"/>
      <c r="UGE7" s="119"/>
      <c r="UGF7" s="119"/>
      <c r="UGG7" s="119"/>
      <c r="UGH7" s="119"/>
      <c r="UGI7" s="119"/>
      <c r="UGJ7" s="119"/>
      <c r="UGK7" s="119"/>
      <c r="UGL7" s="119"/>
      <c r="UGM7" s="119"/>
      <c r="UGN7" s="119"/>
      <c r="UGO7" s="119"/>
      <c r="UGP7" s="119"/>
      <c r="UGQ7" s="119"/>
      <c r="UGR7" s="119"/>
      <c r="UGS7" s="119"/>
      <c r="UGT7" s="119"/>
      <c r="UGU7" s="119"/>
      <c r="UGV7" s="119"/>
      <c r="UGW7" s="119"/>
      <c r="UGX7" s="119"/>
      <c r="UGY7" s="119"/>
      <c r="UGZ7" s="119"/>
      <c r="UHA7" s="119"/>
      <c r="UHB7" s="119"/>
      <c r="UHC7" s="119"/>
      <c r="UHD7" s="119"/>
      <c r="UHE7" s="119"/>
      <c r="UHF7" s="119"/>
      <c r="UHG7" s="119"/>
      <c r="UHH7" s="119"/>
      <c r="UHI7" s="119"/>
      <c r="UHJ7" s="119"/>
      <c r="UHK7" s="119"/>
      <c r="UHL7" s="119"/>
      <c r="UHM7" s="119"/>
      <c r="UHN7" s="119"/>
      <c r="UHO7" s="119"/>
      <c r="UHP7" s="119"/>
      <c r="UHQ7" s="119"/>
      <c r="UHR7" s="119"/>
      <c r="UHS7" s="119"/>
      <c r="UHT7" s="119"/>
      <c r="UHU7" s="119"/>
      <c r="UHV7" s="119"/>
      <c r="UHW7" s="119"/>
      <c r="UHX7" s="119"/>
      <c r="UHY7" s="119"/>
      <c r="UHZ7" s="119"/>
      <c r="UIA7" s="119"/>
      <c r="UIB7" s="119"/>
      <c r="UIC7" s="119"/>
      <c r="UID7" s="119"/>
      <c r="UIE7" s="119"/>
      <c r="UIF7" s="119"/>
      <c r="UIG7" s="119"/>
      <c r="UIH7" s="119"/>
      <c r="UII7" s="119"/>
      <c r="UIJ7" s="119"/>
      <c r="UIK7" s="119"/>
      <c r="UIL7" s="119"/>
      <c r="UIM7" s="119"/>
      <c r="UIN7" s="119"/>
      <c r="UIO7" s="119"/>
      <c r="UIP7" s="119"/>
      <c r="UIQ7" s="119"/>
      <c r="UIR7" s="119"/>
      <c r="UIS7" s="119"/>
      <c r="UIT7" s="119"/>
      <c r="UIU7" s="119"/>
      <c r="UIV7" s="119"/>
      <c r="UIW7" s="119"/>
      <c r="UIX7" s="119"/>
      <c r="UIY7" s="119"/>
      <c r="UIZ7" s="119"/>
      <c r="UJA7" s="119"/>
      <c r="UJB7" s="119"/>
      <c r="UJC7" s="119"/>
      <c r="UJD7" s="119"/>
      <c r="UJE7" s="119"/>
      <c r="UJF7" s="119"/>
      <c r="UJG7" s="119"/>
      <c r="UJH7" s="119"/>
      <c r="UJI7" s="119"/>
      <c r="UJJ7" s="119"/>
      <c r="UJK7" s="119"/>
      <c r="UJL7" s="119"/>
      <c r="UJM7" s="119"/>
      <c r="UJN7" s="119"/>
      <c r="UJO7" s="119"/>
      <c r="UJP7" s="119"/>
      <c r="UJQ7" s="119"/>
      <c r="UJR7" s="119"/>
      <c r="UJS7" s="119"/>
      <c r="UJT7" s="119"/>
      <c r="UJU7" s="119"/>
      <c r="UJV7" s="119"/>
      <c r="UJW7" s="119"/>
      <c r="UJX7" s="119"/>
      <c r="UJY7" s="119"/>
      <c r="UJZ7" s="119"/>
      <c r="UKA7" s="119"/>
      <c r="UKB7" s="119"/>
      <c r="UKC7" s="119"/>
      <c r="UKD7" s="119"/>
      <c r="UKE7" s="119"/>
      <c r="UKF7" s="119"/>
      <c r="UKG7" s="119"/>
      <c r="UKH7" s="119"/>
      <c r="UKI7" s="119"/>
      <c r="UKJ7" s="119"/>
      <c r="UKK7" s="119"/>
      <c r="UKL7" s="119"/>
      <c r="UKM7" s="119"/>
      <c r="UKN7" s="119"/>
      <c r="UKO7" s="119"/>
      <c r="UKP7" s="119"/>
      <c r="UKQ7" s="119"/>
      <c r="UKR7" s="119"/>
      <c r="UKS7" s="119"/>
      <c r="UKT7" s="119"/>
      <c r="UKU7" s="119"/>
      <c r="UKV7" s="119"/>
      <c r="UKW7" s="119"/>
      <c r="UKX7" s="119"/>
      <c r="UKY7" s="119"/>
      <c r="UKZ7" s="119"/>
      <c r="ULA7" s="119"/>
      <c r="ULB7" s="119"/>
      <c r="ULC7" s="119"/>
      <c r="ULD7" s="119"/>
      <c r="ULE7" s="119"/>
      <c r="ULF7" s="119"/>
      <c r="ULG7" s="119"/>
      <c r="ULH7" s="119"/>
      <c r="ULI7" s="119"/>
      <c r="ULJ7" s="119"/>
      <c r="ULK7" s="119"/>
      <c r="ULL7" s="119"/>
      <c r="ULM7" s="119"/>
      <c r="ULN7" s="119"/>
      <c r="ULO7" s="119"/>
      <c r="ULP7" s="119"/>
      <c r="ULQ7" s="119"/>
      <c r="ULR7" s="119"/>
      <c r="ULS7" s="119"/>
      <c r="ULT7" s="119"/>
      <c r="ULU7" s="119"/>
      <c r="ULV7" s="119"/>
      <c r="ULW7" s="119"/>
      <c r="ULX7" s="119"/>
      <c r="ULY7" s="119"/>
      <c r="ULZ7" s="119"/>
      <c r="UMA7" s="119"/>
      <c r="UMB7" s="119"/>
      <c r="UMC7" s="119"/>
      <c r="UMD7" s="119"/>
      <c r="UME7" s="119"/>
      <c r="UMF7" s="119"/>
      <c r="UMG7" s="119"/>
      <c r="UMH7" s="119"/>
      <c r="UMI7" s="119"/>
      <c r="UMJ7" s="119"/>
      <c r="UMK7" s="119"/>
      <c r="UML7" s="119"/>
      <c r="UMM7" s="119"/>
      <c r="UMN7" s="119"/>
      <c r="UMO7" s="119"/>
      <c r="UMP7" s="119"/>
      <c r="UMQ7" s="119"/>
      <c r="UMR7" s="119"/>
      <c r="UMS7" s="119"/>
      <c r="UMT7" s="119"/>
      <c r="UMU7" s="119"/>
      <c r="UMV7" s="119"/>
      <c r="UMW7" s="119"/>
      <c r="UMX7" s="119"/>
      <c r="UMY7" s="119"/>
      <c r="UMZ7" s="119"/>
      <c r="UNA7" s="119"/>
      <c r="UNB7" s="119"/>
      <c r="UNC7" s="119"/>
      <c r="UND7" s="119"/>
      <c r="UNE7" s="119"/>
      <c r="UNF7" s="119"/>
      <c r="UNG7" s="119"/>
      <c r="UNH7" s="119"/>
      <c r="UNI7" s="119"/>
      <c r="UNJ7" s="119"/>
      <c r="UNK7" s="119"/>
      <c r="UNL7" s="119"/>
      <c r="UNM7" s="119"/>
      <c r="UNN7" s="119"/>
      <c r="UNO7" s="119"/>
      <c r="UNP7" s="119"/>
      <c r="UNQ7" s="119"/>
      <c r="UNR7" s="119"/>
      <c r="UNS7" s="119"/>
      <c r="UNT7" s="119"/>
      <c r="UNU7" s="119"/>
      <c r="UNV7" s="119"/>
      <c r="UNW7" s="119"/>
      <c r="UNX7" s="119"/>
      <c r="UNY7" s="119"/>
      <c r="UNZ7" s="119"/>
      <c r="UOA7" s="119"/>
      <c r="UOB7" s="119"/>
      <c r="UOC7" s="119"/>
      <c r="UOD7" s="119"/>
      <c r="UOE7" s="119"/>
      <c r="UOF7" s="119"/>
      <c r="UOG7" s="119"/>
      <c r="UOH7" s="119"/>
      <c r="UOI7" s="119"/>
      <c r="UOJ7" s="119"/>
      <c r="UOK7" s="119"/>
      <c r="UOL7" s="119"/>
      <c r="UOM7" s="119"/>
      <c r="UON7" s="119"/>
      <c r="UOO7" s="119"/>
      <c r="UOP7" s="119"/>
      <c r="UOQ7" s="119"/>
      <c r="UOR7" s="119"/>
      <c r="UOS7" s="119"/>
      <c r="UOT7" s="119"/>
      <c r="UOU7" s="119"/>
      <c r="UOV7" s="119"/>
      <c r="UOW7" s="119"/>
      <c r="UOX7" s="119"/>
      <c r="UOY7" s="119"/>
      <c r="UOZ7" s="119"/>
      <c r="UPA7" s="119"/>
      <c r="UPB7" s="119"/>
      <c r="UPC7" s="119"/>
      <c r="UPD7" s="119"/>
      <c r="UPE7" s="119"/>
      <c r="UPF7" s="119"/>
      <c r="UPG7" s="119"/>
      <c r="UPH7" s="119"/>
      <c r="UPI7" s="119"/>
      <c r="UPJ7" s="119"/>
      <c r="UPK7" s="119"/>
      <c r="UPL7" s="119"/>
      <c r="UPM7" s="119"/>
      <c r="UPN7" s="119"/>
      <c r="UPO7" s="119"/>
      <c r="UPP7" s="119"/>
      <c r="UPQ7" s="119"/>
      <c r="UPR7" s="119"/>
      <c r="UPS7" s="119"/>
      <c r="UPT7" s="119"/>
      <c r="UPU7" s="119"/>
      <c r="UPV7" s="119"/>
      <c r="UPW7" s="119"/>
      <c r="UPX7" s="119"/>
      <c r="UPY7" s="119"/>
      <c r="UPZ7" s="119"/>
      <c r="UQA7" s="119"/>
      <c r="UQB7" s="119"/>
      <c r="UQC7" s="119"/>
      <c r="UQD7" s="119"/>
      <c r="UQE7" s="119"/>
      <c r="UQF7" s="119"/>
      <c r="UQG7" s="119"/>
      <c r="UQH7" s="119"/>
      <c r="UQI7" s="119"/>
      <c r="UQJ7" s="119"/>
      <c r="UQK7" s="119"/>
      <c r="UQL7" s="119"/>
      <c r="UQM7" s="119"/>
      <c r="UQN7" s="119"/>
      <c r="UQO7" s="119"/>
      <c r="UQP7" s="119"/>
      <c r="UQQ7" s="119"/>
      <c r="UQR7" s="119"/>
      <c r="UQS7" s="119"/>
      <c r="UQT7" s="119"/>
      <c r="UQU7" s="119"/>
      <c r="UQV7" s="119"/>
      <c r="UQW7" s="119"/>
      <c r="UQX7" s="119"/>
      <c r="UQY7" s="119"/>
      <c r="UQZ7" s="119"/>
      <c r="URA7" s="119"/>
      <c r="URB7" s="119"/>
      <c r="URC7" s="119"/>
      <c r="URD7" s="119"/>
      <c r="URE7" s="119"/>
      <c r="URF7" s="119"/>
      <c r="URG7" s="119"/>
      <c r="URH7" s="119"/>
      <c r="URI7" s="119"/>
      <c r="URJ7" s="119"/>
      <c r="URK7" s="119"/>
      <c r="URL7" s="119"/>
      <c r="URM7" s="119"/>
      <c r="URN7" s="119"/>
      <c r="URO7" s="119"/>
      <c r="URP7" s="119"/>
      <c r="URQ7" s="119"/>
      <c r="URR7" s="119"/>
      <c r="URS7" s="119"/>
      <c r="URT7" s="119"/>
      <c r="URU7" s="119"/>
      <c r="URV7" s="119"/>
      <c r="URW7" s="119"/>
      <c r="URX7" s="119"/>
      <c r="URY7" s="119"/>
      <c r="URZ7" s="119"/>
      <c r="USA7" s="119"/>
      <c r="USB7" s="119"/>
      <c r="USC7" s="119"/>
      <c r="USD7" s="119"/>
      <c r="USE7" s="119"/>
      <c r="USF7" s="119"/>
      <c r="USG7" s="119"/>
      <c r="USH7" s="119"/>
      <c r="USI7" s="119"/>
      <c r="USJ7" s="119"/>
      <c r="USK7" s="119"/>
      <c r="USL7" s="119"/>
      <c r="USM7" s="119"/>
      <c r="USN7" s="119"/>
      <c r="USO7" s="119"/>
      <c r="USP7" s="119"/>
      <c r="USQ7" s="119"/>
      <c r="USR7" s="119"/>
      <c r="USS7" s="119"/>
      <c r="UST7" s="119"/>
      <c r="USU7" s="119"/>
      <c r="USV7" s="119"/>
      <c r="USW7" s="119"/>
      <c r="USX7" s="119"/>
      <c r="USY7" s="119"/>
      <c r="USZ7" s="119"/>
      <c r="UTA7" s="119"/>
      <c r="UTB7" s="119"/>
      <c r="UTC7" s="119"/>
      <c r="UTD7" s="119"/>
      <c r="UTE7" s="119"/>
      <c r="UTF7" s="119"/>
      <c r="UTG7" s="119"/>
      <c r="UTH7" s="119"/>
      <c r="UTI7" s="119"/>
      <c r="UTJ7" s="119"/>
      <c r="UTK7" s="119"/>
      <c r="UTL7" s="119"/>
      <c r="UTM7" s="119"/>
      <c r="UTN7" s="119"/>
      <c r="UTO7" s="119"/>
      <c r="UTP7" s="119"/>
      <c r="UTQ7" s="119"/>
      <c r="UTR7" s="119"/>
      <c r="UTS7" s="119"/>
      <c r="UTT7" s="119"/>
      <c r="UTU7" s="119"/>
      <c r="UTV7" s="119"/>
      <c r="UTW7" s="119"/>
      <c r="UTX7" s="119"/>
      <c r="UTY7" s="119"/>
      <c r="UTZ7" s="119"/>
      <c r="UUA7" s="119"/>
      <c r="UUB7" s="119"/>
      <c r="UUC7" s="119"/>
      <c r="UUD7" s="119"/>
      <c r="UUE7" s="119"/>
      <c r="UUF7" s="119"/>
      <c r="UUG7" s="119"/>
      <c r="UUH7" s="119"/>
      <c r="UUI7" s="119"/>
      <c r="UUJ7" s="119"/>
      <c r="UUK7" s="119"/>
      <c r="UUL7" s="119"/>
      <c r="UUM7" s="119"/>
      <c r="UUN7" s="119"/>
      <c r="UUO7" s="119"/>
      <c r="UUP7" s="119"/>
      <c r="UUQ7" s="119"/>
      <c r="UUR7" s="119"/>
      <c r="UUS7" s="119"/>
      <c r="UUT7" s="119"/>
      <c r="UUU7" s="119"/>
      <c r="UUV7" s="119"/>
      <c r="UUW7" s="119"/>
      <c r="UUX7" s="119"/>
      <c r="UUY7" s="119"/>
      <c r="UUZ7" s="119"/>
      <c r="UVA7" s="119"/>
      <c r="UVB7" s="119"/>
      <c r="UVC7" s="119"/>
      <c r="UVD7" s="119"/>
      <c r="UVE7" s="119"/>
      <c r="UVF7" s="119"/>
      <c r="UVG7" s="119"/>
      <c r="UVH7" s="119"/>
      <c r="UVI7" s="119"/>
      <c r="UVJ7" s="119"/>
      <c r="UVK7" s="119"/>
      <c r="UVL7" s="119"/>
      <c r="UVM7" s="119"/>
      <c r="UVN7" s="119"/>
      <c r="UVO7" s="119"/>
      <c r="UVP7" s="119"/>
      <c r="UVQ7" s="119"/>
      <c r="UVR7" s="119"/>
      <c r="UVS7" s="119"/>
      <c r="UVT7" s="119"/>
      <c r="UVU7" s="119"/>
      <c r="UVV7" s="119"/>
      <c r="UVW7" s="119"/>
      <c r="UVX7" s="119"/>
      <c r="UVY7" s="119"/>
      <c r="UVZ7" s="119"/>
      <c r="UWA7" s="119"/>
      <c r="UWB7" s="119"/>
      <c r="UWC7" s="119"/>
      <c r="UWD7" s="119"/>
      <c r="UWE7" s="119"/>
      <c r="UWF7" s="119"/>
      <c r="UWG7" s="119"/>
      <c r="UWH7" s="119"/>
      <c r="UWI7" s="119"/>
      <c r="UWJ7" s="119"/>
      <c r="UWK7" s="119"/>
      <c r="UWL7" s="119"/>
      <c r="UWM7" s="119"/>
      <c r="UWN7" s="119"/>
      <c r="UWO7" s="119"/>
      <c r="UWP7" s="119"/>
      <c r="UWQ7" s="119"/>
      <c r="UWR7" s="119"/>
      <c r="UWS7" s="119"/>
      <c r="UWT7" s="119"/>
      <c r="UWU7" s="119"/>
      <c r="UWV7" s="119"/>
      <c r="UWW7" s="119"/>
      <c r="UWX7" s="119"/>
      <c r="UWY7" s="119"/>
      <c r="UWZ7" s="119"/>
      <c r="UXA7" s="119"/>
      <c r="UXB7" s="119"/>
      <c r="UXC7" s="119"/>
      <c r="UXD7" s="119"/>
      <c r="UXE7" s="119"/>
      <c r="UXF7" s="119"/>
      <c r="UXG7" s="119"/>
      <c r="UXH7" s="119"/>
      <c r="UXI7" s="119"/>
      <c r="UXJ7" s="119"/>
      <c r="UXK7" s="119"/>
      <c r="UXL7" s="119"/>
      <c r="UXM7" s="119"/>
      <c r="UXN7" s="119"/>
      <c r="UXO7" s="119"/>
      <c r="UXP7" s="119"/>
      <c r="UXQ7" s="119"/>
      <c r="UXR7" s="119"/>
      <c r="UXS7" s="119"/>
      <c r="UXT7" s="119"/>
      <c r="UXU7" s="119"/>
      <c r="UXV7" s="119"/>
      <c r="UXW7" s="119"/>
      <c r="UXX7" s="119"/>
      <c r="UXY7" s="119"/>
      <c r="UXZ7" s="119"/>
      <c r="UYA7" s="119"/>
      <c r="UYB7" s="119"/>
      <c r="UYC7" s="119"/>
      <c r="UYD7" s="119"/>
      <c r="UYE7" s="119"/>
      <c r="UYF7" s="119"/>
      <c r="UYG7" s="119"/>
      <c r="UYH7" s="119"/>
      <c r="UYI7" s="119"/>
      <c r="UYJ7" s="119"/>
      <c r="UYK7" s="119"/>
      <c r="UYL7" s="119"/>
      <c r="UYM7" s="119"/>
      <c r="UYN7" s="119"/>
      <c r="UYO7" s="119"/>
      <c r="UYP7" s="119"/>
      <c r="UYQ7" s="119"/>
      <c r="UYR7" s="119"/>
      <c r="UYS7" s="119"/>
      <c r="UYT7" s="119"/>
      <c r="UYU7" s="119"/>
      <c r="UYV7" s="119"/>
      <c r="UYW7" s="119"/>
      <c r="UYX7" s="119"/>
      <c r="UYY7" s="119"/>
      <c r="UYZ7" s="119"/>
      <c r="UZA7" s="119"/>
      <c r="UZB7" s="119"/>
      <c r="UZC7" s="119"/>
      <c r="UZD7" s="119"/>
      <c r="UZE7" s="119"/>
      <c r="UZF7" s="119"/>
      <c r="UZG7" s="119"/>
      <c r="UZH7" s="119"/>
      <c r="UZI7" s="119"/>
      <c r="UZJ7" s="119"/>
      <c r="UZK7" s="119"/>
      <c r="UZL7" s="119"/>
      <c r="UZM7" s="119"/>
      <c r="UZN7" s="119"/>
      <c r="UZO7" s="119"/>
      <c r="UZP7" s="119"/>
      <c r="UZQ7" s="119"/>
      <c r="UZR7" s="119"/>
      <c r="UZS7" s="119"/>
      <c r="UZT7" s="119"/>
      <c r="UZU7" s="119"/>
      <c r="UZV7" s="119"/>
      <c r="UZW7" s="119"/>
      <c r="UZX7" s="119"/>
      <c r="UZY7" s="119"/>
      <c r="UZZ7" s="119"/>
      <c r="VAA7" s="119"/>
      <c r="VAB7" s="119"/>
      <c r="VAC7" s="119"/>
      <c r="VAD7" s="119"/>
      <c r="VAE7" s="119"/>
      <c r="VAF7" s="119"/>
      <c r="VAG7" s="119"/>
      <c r="VAH7" s="119"/>
      <c r="VAI7" s="119"/>
      <c r="VAJ7" s="119"/>
      <c r="VAK7" s="119"/>
      <c r="VAL7" s="119"/>
      <c r="VAM7" s="119"/>
      <c r="VAN7" s="119"/>
      <c r="VAO7" s="119"/>
      <c r="VAP7" s="119"/>
      <c r="VAQ7" s="119"/>
      <c r="VAR7" s="119"/>
      <c r="VAS7" s="119"/>
      <c r="VAT7" s="119"/>
      <c r="VAU7" s="119"/>
      <c r="VAV7" s="119"/>
      <c r="VAW7" s="119"/>
      <c r="VAX7" s="119"/>
      <c r="VAY7" s="119"/>
      <c r="VAZ7" s="119"/>
      <c r="VBA7" s="119"/>
      <c r="VBB7" s="119"/>
      <c r="VBC7" s="119"/>
      <c r="VBD7" s="119"/>
      <c r="VBE7" s="119"/>
      <c r="VBF7" s="119"/>
      <c r="VBG7" s="119"/>
      <c r="VBH7" s="119"/>
      <c r="VBI7" s="119"/>
      <c r="VBJ7" s="119"/>
      <c r="VBK7" s="119"/>
      <c r="VBL7" s="119"/>
      <c r="VBM7" s="119"/>
      <c r="VBN7" s="119"/>
      <c r="VBO7" s="119"/>
      <c r="VBP7" s="119"/>
      <c r="VBQ7" s="119"/>
      <c r="VBR7" s="119"/>
      <c r="VBS7" s="119"/>
      <c r="VBT7" s="119"/>
      <c r="VBU7" s="119"/>
      <c r="VBV7" s="119"/>
      <c r="VBW7" s="119"/>
      <c r="VBX7" s="119"/>
      <c r="VBY7" s="119"/>
      <c r="VBZ7" s="119"/>
      <c r="VCA7" s="119"/>
      <c r="VCB7" s="119"/>
      <c r="VCC7" s="119"/>
      <c r="VCD7" s="119"/>
      <c r="VCE7" s="119"/>
      <c r="VCF7" s="119"/>
      <c r="VCG7" s="119"/>
      <c r="VCH7" s="119"/>
      <c r="VCI7" s="119"/>
      <c r="VCJ7" s="119"/>
      <c r="VCK7" s="119"/>
      <c r="VCL7" s="119"/>
      <c r="VCM7" s="119"/>
      <c r="VCN7" s="119"/>
      <c r="VCO7" s="119"/>
      <c r="VCP7" s="119"/>
      <c r="VCQ7" s="119"/>
      <c r="VCR7" s="119"/>
      <c r="VCS7" s="119"/>
      <c r="VCT7" s="119"/>
      <c r="VCU7" s="119"/>
      <c r="VCV7" s="119"/>
      <c r="VCW7" s="119"/>
      <c r="VCX7" s="119"/>
      <c r="VCY7" s="119"/>
      <c r="VCZ7" s="119"/>
      <c r="VDA7" s="119"/>
      <c r="VDB7" s="119"/>
      <c r="VDC7" s="119"/>
      <c r="VDD7" s="119"/>
      <c r="VDE7" s="119"/>
      <c r="VDF7" s="119"/>
      <c r="VDG7" s="119"/>
      <c r="VDH7" s="119"/>
      <c r="VDI7" s="119"/>
      <c r="VDJ7" s="119"/>
      <c r="VDK7" s="119"/>
      <c r="VDL7" s="119"/>
      <c r="VDM7" s="119"/>
      <c r="VDN7" s="119"/>
      <c r="VDO7" s="119"/>
      <c r="VDP7" s="119"/>
      <c r="VDQ7" s="119"/>
      <c r="VDR7" s="119"/>
      <c r="VDS7" s="119"/>
      <c r="VDT7" s="119"/>
      <c r="VDU7" s="119"/>
      <c r="VDV7" s="119"/>
      <c r="VDW7" s="119"/>
      <c r="VDX7" s="119"/>
      <c r="VDY7" s="119"/>
      <c r="VDZ7" s="119"/>
      <c r="VEA7" s="119"/>
      <c r="VEB7" s="119"/>
      <c r="VEC7" s="119"/>
      <c r="VED7" s="119"/>
      <c r="VEE7" s="119"/>
      <c r="VEF7" s="119"/>
      <c r="VEG7" s="119"/>
      <c r="VEH7" s="119"/>
      <c r="VEI7" s="119"/>
      <c r="VEJ7" s="119"/>
      <c r="VEK7" s="119"/>
      <c r="VEL7" s="119"/>
      <c r="VEM7" s="119"/>
      <c r="VEN7" s="119"/>
      <c r="VEO7" s="119"/>
      <c r="VEP7" s="119"/>
      <c r="VEQ7" s="119"/>
      <c r="VER7" s="119"/>
      <c r="VES7" s="119"/>
      <c r="VET7" s="119"/>
      <c r="VEU7" s="119"/>
      <c r="VEV7" s="119"/>
      <c r="VEW7" s="119"/>
      <c r="VEX7" s="119"/>
      <c r="VEY7" s="119"/>
      <c r="VEZ7" s="119"/>
      <c r="VFA7" s="119"/>
      <c r="VFB7" s="119"/>
      <c r="VFC7" s="119"/>
      <c r="VFD7" s="119"/>
      <c r="VFE7" s="119"/>
      <c r="VFF7" s="119"/>
      <c r="VFG7" s="119"/>
      <c r="VFH7" s="119"/>
      <c r="VFI7" s="119"/>
      <c r="VFJ7" s="119"/>
      <c r="VFK7" s="119"/>
      <c r="VFL7" s="119"/>
      <c r="VFM7" s="119"/>
      <c r="VFN7" s="119"/>
      <c r="VFO7" s="119"/>
      <c r="VFP7" s="119"/>
      <c r="VFQ7" s="119"/>
      <c r="VFR7" s="119"/>
      <c r="VFS7" s="119"/>
      <c r="VFT7" s="119"/>
      <c r="VFU7" s="119"/>
      <c r="VFV7" s="119"/>
      <c r="VFW7" s="119"/>
      <c r="VFX7" s="119"/>
      <c r="VFY7" s="119"/>
      <c r="VFZ7" s="119"/>
      <c r="VGA7" s="119"/>
      <c r="VGB7" s="119"/>
      <c r="VGC7" s="119"/>
      <c r="VGD7" s="119"/>
      <c r="VGE7" s="119"/>
      <c r="VGF7" s="119"/>
      <c r="VGG7" s="119"/>
      <c r="VGH7" s="119"/>
      <c r="VGI7" s="119"/>
      <c r="VGJ7" s="119"/>
      <c r="VGK7" s="119"/>
      <c r="VGL7" s="119"/>
      <c r="VGM7" s="119"/>
      <c r="VGN7" s="119"/>
      <c r="VGO7" s="119"/>
      <c r="VGP7" s="119"/>
      <c r="VGQ7" s="119"/>
      <c r="VGR7" s="119"/>
      <c r="VGS7" s="119"/>
      <c r="VGT7" s="119"/>
      <c r="VGU7" s="119"/>
      <c r="VGV7" s="119"/>
      <c r="VGW7" s="119"/>
      <c r="VGX7" s="119"/>
      <c r="VGY7" s="119"/>
      <c r="VGZ7" s="119"/>
      <c r="VHA7" s="119"/>
      <c r="VHB7" s="119"/>
      <c r="VHC7" s="119"/>
      <c r="VHD7" s="119"/>
      <c r="VHE7" s="119"/>
      <c r="VHF7" s="119"/>
      <c r="VHG7" s="119"/>
      <c r="VHH7" s="119"/>
      <c r="VHI7" s="119"/>
      <c r="VHJ7" s="119"/>
      <c r="VHK7" s="119"/>
      <c r="VHL7" s="119"/>
      <c r="VHM7" s="119"/>
      <c r="VHN7" s="119"/>
      <c r="VHO7" s="119"/>
      <c r="VHP7" s="119"/>
      <c r="VHQ7" s="119"/>
      <c r="VHR7" s="119"/>
      <c r="VHS7" s="119"/>
      <c r="VHT7" s="119"/>
      <c r="VHU7" s="119"/>
      <c r="VHV7" s="119"/>
      <c r="VHW7" s="119"/>
      <c r="VHX7" s="119"/>
      <c r="VHY7" s="119"/>
      <c r="VHZ7" s="119"/>
      <c r="VIA7" s="119"/>
      <c r="VIB7" s="119"/>
      <c r="VIC7" s="119"/>
      <c r="VID7" s="119"/>
      <c r="VIE7" s="119"/>
      <c r="VIF7" s="119"/>
      <c r="VIG7" s="119"/>
      <c r="VIH7" s="119"/>
      <c r="VII7" s="119"/>
      <c r="VIJ7" s="119"/>
      <c r="VIK7" s="119"/>
      <c r="VIL7" s="119"/>
      <c r="VIM7" s="119"/>
      <c r="VIN7" s="119"/>
      <c r="VIO7" s="119"/>
      <c r="VIP7" s="119"/>
      <c r="VIQ7" s="119"/>
      <c r="VIR7" s="119"/>
      <c r="VIS7" s="119"/>
      <c r="VIT7" s="119"/>
      <c r="VIU7" s="119"/>
      <c r="VIV7" s="119"/>
      <c r="VIW7" s="119"/>
      <c r="VIX7" s="119"/>
      <c r="VIY7" s="119"/>
      <c r="VIZ7" s="119"/>
      <c r="VJA7" s="119"/>
      <c r="VJB7" s="119"/>
      <c r="VJC7" s="119"/>
      <c r="VJD7" s="119"/>
      <c r="VJE7" s="119"/>
      <c r="VJF7" s="119"/>
      <c r="VJG7" s="119"/>
      <c r="VJH7" s="119"/>
      <c r="VJI7" s="119"/>
      <c r="VJJ7" s="119"/>
      <c r="VJK7" s="119"/>
      <c r="VJL7" s="119"/>
      <c r="VJM7" s="119"/>
      <c r="VJN7" s="119"/>
      <c r="VJO7" s="119"/>
      <c r="VJP7" s="119"/>
      <c r="VJQ7" s="119"/>
      <c r="VJR7" s="119"/>
      <c r="VJS7" s="119"/>
      <c r="VJT7" s="119"/>
      <c r="VJU7" s="119"/>
      <c r="VJV7" s="119"/>
      <c r="VJW7" s="119"/>
      <c r="VJX7" s="119"/>
      <c r="VJY7" s="119"/>
      <c r="VJZ7" s="119"/>
      <c r="VKA7" s="119"/>
      <c r="VKB7" s="119"/>
      <c r="VKC7" s="119"/>
      <c r="VKD7" s="119"/>
      <c r="VKE7" s="119"/>
      <c r="VKF7" s="119"/>
      <c r="VKG7" s="119"/>
      <c r="VKH7" s="119"/>
      <c r="VKI7" s="119"/>
      <c r="VKJ7" s="119"/>
      <c r="VKK7" s="119"/>
      <c r="VKL7" s="119"/>
      <c r="VKM7" s="119"/>
      <c r="VKN7" s="119"/>
      <c r="VKO7" s="119"/>
      <c r="VKP7" s="119"/>
      <c r="VKQ7" s="119"/>
      <c r="VKR7" s="119"/>
      <c r="VKS7" s="119"/>
      <c r="VKT7" s="119"/>
      <c r="VKU7" s="119"/>
      <c r="VKV7" s="119"/>
      <c r="VKW7" s="119"/>
      <c r="VKX7" s="119"/>
      <c r="VKY7" s="119"/>
      <c r="VKZ7" s="119"/>
      <c r="VLA7" s="119"/>
      <c r="VLB7" s="119"/>
      <c r="VLC7" s="119"/>
      <c r="VLD7" s="119"/>
      <c r="VLE7" s="119"/>
      <c r="VLF7" s="119"/>
      <c r="VLG7" s="119"/>
      <c r="VLH7" s="119"/>
      <c r="VLI7" s="119"/>
      <c r="VLJ7" s="119"/>
      <c r="VLK7" s="119"/>
      <c r="VLL7" s="119"/>
      <c r="VLM7" s="119"/>
      <c r="VLN7" s="119"/>
      <c r="VLO7" s="119"/>
      <c r="VLP7" s="119"/>
      <c r="VLQ7" s="119"/>
      <c r="VLR7" s="119"/>
      <c r="VLS7" s="119"/>
      <c r="VLT7" s="119"/>
      <c r="VLU7" s="119"/>
      <c r="VLV7" s="119"/>
      <c r="VLW7" s="119"/>
      <c r="VLX7" s="119"/>
      <c r="VLY7" s="119"/>
      <c r="VLZ7" s="119"/>
      <c r="VMA7" s="119"/>
      <c r="VMB7" s="119"/>
      <c r="VMC7" s="119"/>
      <c r="VMD7" s="119"/>
      <c r="VME7" s="119"/>
      <c r="VMF7" s="119"/>
      <c r="VMG7" s="119"/>
      <c r="VMH7" s="119"/>
      <c r="VMI7" s="119"/>
      <c r="VMJ7" s="119"/>
      <c r="VMK7" s="119"/>
      <c r="VML7" s="119"/>
      <c r="VMM7" s="119"/>
      <c r="VMN7" s="119"/>
      <c r="VMO7" s="119"/>
      <c r="VMP7" s="119"/>
      <c r="VMQ7" s="119"/>
      <c r="VMR7" s="119"/>
      <c r="VMS7" s="119"/>
      <c r="VMT7" s="119"/>
      <c r="VMU7" s="119"/>
      <c r="VMV7" s="119"/>
      <c r="VMW7" s="119"/>
      <c r="VMX7" s="119"/>
      <c r="VMY7" s="119"/>
      <c r="VMZ7" s="119"/>
      <c r="VNA7" s="119"/>
      <c r="VNB7" s="119"/>
      <c r="VNC7" s="119"/>
      <c r="VND7" s="119"/>
      <c r="VNE7" s="119"/>
      <c r="VNF7" s="119"/>
      <c r="VNG7" s="119"/>
      <c r="VNH7" s="119"/>
      <c r="VNI7" s="119"/>
      <c r="VNJ7" s="119"/>
      <c r="VNK7" s="119"/>
      <c r="VNL7" s="119"/>
      <c r="VNM7" s="119"/>
      <c r="VNN7" s="119"/>
      <c r="VNO7" s="119"/>
      <c r="VNP7" s="119"/>
      <c r="VNQ7" s="119"/>
      <c r="VNR7" s="119"/>
      <c r="VNS7" s="119"/>
      <c r="VNT7" s="119"/>
      <c r="VNU7" s="119"/>
      <c r="VNV7" s="119"/>
      <c r="VNW7" s="119"/>
      <c r="VNX7" s="119"/>
      <c r="VNY7" s="119"/>
      <c r="VNZ7" s="119"/>
      <c r="VOA7" s="119"/>
      <c r="VOB7" s="119"/>
      <c r="VOC7" s="119"/>
      <c r="VOD7" s="119"/>
      <c r="VOE7" s="119"/>
      <c r="VOF7" s="119"/>
      <c r="VOG7" s="119"/>
      <c r="VOH7" s="119"/>
      <c r="VOI7" s="119"/>
      <c r="VOJ7" s="119"/>
      <c r="VOK7" s="119"/>
      <c r="VOL7" s="119"/>
      <c r="VOM7" s="119"/>
      <c r="VON7" s="119"/>
      <c r="VOO7" s="119"/>
      <c r="VOP7" s="119"/>
      <c r="VOQ7" s="119"/>
      <c r="VOR7" s="119"/>
      <c r="VOS7" s="119"/>
      <c r="VOT7" s="119"/>
      <c r="VOU7" s="119"/>
      <c r="VOV7" s="119"/>
      <c r="VOW7" s="119"/>
      <c r="VOX7" s="119"/>
      <c r="VOY7" s="119"/>
      <c r="VOZ7" s="119"/>
      <c r="VPA7" s="119"/>
      <c r="VPB7" s="119"/>
      <c r="VPC7" s="119"/>
      <c r="VPD7" s="119"/>
      <c r="VPE7" s="119"/>
      <c r="VPF7" s="119"/>
      <c r="VPG7" s="119"/>
      <c r="VPH7" s="119"/>
      <c r="VPI7" s="119"/>
      <c r="VPJ7" s="119"/>
      <c r="VPK7" s="119"/>
      <c r="VPL7" s="119"/>
      <c r="VPM7" s="119"/>
      <c r="VPN7" s="119"/>
      <c r="VPO7" s="119"/>
      <c r="VPP7" s="119"/>
      <c r="VPQ7" s="119"/>
      <c r="VPR7" s="119"/>
      <c r="VPS7" s="119"/>
      <c r="VPT7" s="119"/>
      <c r="VPU7" s="119"/>
      <c r="VPV7" s="119"/>
      <c r="VPW7" s="119"/>
      <c r="VPX7" s="119"/>
      <c r="VPY7" s="119"/>
      <c r="VPZ7" s="119"/>
      <c r="VQA7" s="119"/>
      <c r="VQB7" s="119"/>
      <c r="VQC7" s="119"/>
      <c r="VQD7" s="119"/>
      <c r="VQE7" s="119"/>
      <c r="VQF7" s="119"/>
      <c r="VQG7" s="119"/>
      <c r="VQH7" s="119"/>
      <c r="VQI7" s="119"/>
      <c r="VQJ7" s="119"/>
      <c r="VQK7" s="119"/>
      <c r="VQL7" s="119"/>
      <c r="VQM7" s="119"/>
      <c r="VQN7" s="119"/>
      <c r="VQO7" s="119"/>
      <c r="VQP7" s="119"/>
      <c r="VQQ7" s="119"/>
      <c r="VQR7" s="119"/>
      <c r="VQS7" s="119"/>
      <c r="VQT7" s="119"/>
      <c r="VQU7" s="119"/>
      <c r="VQV7" s="119"/>
      <c r="VQW7" s="119"/>
      <c r="VQX7" s="119"/>
      <c r="VQY7" s="119"/>
      <c r="VQZ7" s="119"/>
      <c r="VRA7" s="119"/>
      <c r="VRB7" s="119"/>
      <c r="VRC7" s="119"/>
      <c r="VRD7" s="119"/>
      <c r="VRE7" s="119"/>
      <c r="VRF7" s="119"/>
      <c r="VRG7" s="119"/>
      <c r="VRH7" s="119"/>
      <c r="VRI7" s="119"/>
      <c r="VRJ7" s="119"/>
      <c r="VRK7" s="119"/>
      <c r="VRL7" s="119"/>
      <c r="VRM7" s="119"/>
      <c r="VRN7" s="119"/>
      <c r="VRO7" s="119"/>
      <c r="VRP7" s="119"/>
      <c r="VRQ7" s="119"/>
      <c r="VRR7" s="119"/>
      <c r="VRS7" s="119"/>
      <c r="VRT7" s="119"/>
      <c r="VRU7" s="119"/>
      <c r="VRV7" s="119"/>
      <c r="VRW7" s="119"/>
      <c r="VRX7" s="119"/>
      <c r="VRY7" s="119"/>
      <c r="VRZ7" s="119"/>
      <c r="VSA7" s="119"/>
      <c r="VSB7" s="119"/>
      <c r="VSC7" s="119"/>
      <c r="VSD7" s="119"/>
      <c r="VSE7" s="119"/>
      <c r="VSF7" s="119"/>
      <c r="VSG7" s="119"/>
      <c r="VSH7" s="119"/>
      <c r="VSI7" s="119"/>
      <c r="VSJ7" s="119"/>
      <c r="VSK7" s="119"/>
      <c r="VSL7" s="119"/>
      <c r="VSM7" s="119"/>
      <c r="VSN7" s="119"/>
      <c r="VSO7" s="119"/>
      <c r="VSP7" s="119"/>
      <c r="VSQ7" s="119"/>
      <c r="VSR7" s="119"/>
      <c r="VSS7" s="119"/>
      <c r="VST7" s="119"/>
      <c r="VSU7" s="119"/>
      <c r="VSV7" s="119"/>
      <c r="VSW7" s="119"/>
      <c r="VSX7" s="119"/>
      <c r="VSY7" s="119"/>
      <c r="VSZ7" s="119"/>
      <c r="VTA7" s="119"/>
      <c r="VTB7" s="119"/>
      <c r="VTC7" s="119"/>
      <c r="VTD7" s="119"/>
      <c r="VTE7" s="119"/>
      <c r="VTF7" s="119"/>
      <c r="VTG7" s="119"/>
      <c r="VTH7" s="119"/>
      <c r="VTI7" s="119"/>
      <c r="VTJ7" s="119"/>
      <c r="VTK7" s="119"/>
      <c r="VTL7" s="119"/>
      <c r="VTM7" s="119"/>
      <c r="VTN7" s="119"/>
      <c r="VTO7" s="119"/>
      <c r="VTP7" s="119"/>
      <c r="VTQ7" s="119"/>
      <c r="VTR7" s="119"/>
      <c r="VTS7" s="119"/>
      <c r="VTT7" s="119"/>
      <c r="VTU7" s="119"/>
      <c r="VTV7" s="119"/>
      <c r="VTW7" s="119"/>
      <c r="VTX7" s="119"/>
      <c r="VTY7" s="119"/>
      <c r="VTZ7" s="119"/>
      <c r="VUA7" s="119"/>
      <c r="VUB7" s="119"/>
      <c r="VUC7" s="119"/>
      <c r="VUD7" s="119"/>
      <c r="VUE7" s="119"/>
      <c r="VUF7" s="119"/>
      <c r="VUG7" s="119"/>
      <c r="VUH7" s="119"/>
      <c r="VUI7" s="119"/>
      <c r="VUJ7" s="119"/>
      <c r="VUK7" s="119"/>
      <c r="VUL7" s="119"/>
      <c r="VUM7" s="119"/>
      <c r="VUN7" s="119"/>
      <c r="VUO7" s="119"/>
      <c r="VUP7" s="119"/>
      <c r="VUQ7" s="119"/>
      <c r="VUR7" s="119"/>
      <c r="VUS7" s="119"/>
      <c r="VUT7" s="119"/>
      <c r="VUU7" s="119"/>
      <c r="VUV7" s="119"/>
      <c r="VUW7" s="119"/>
      <c r="VUX7" s="119"/>
      <c r="VUY7" s="119"/>
      <c r="VUZ7" s="119"/>
      <c r="VVA7" s="119"/>
      <c r="VVB7" s="119"/>
      <c r="VVC7" s="119"/>
      <c r="VVD7" s="119"/>
      <c r="VVE7" s="119"/>
      <c r="VVF7" s="119"/>
      <c r="VVG7" s="119"/>
      <c r="VVH7" s="119"/>
      <c r="VVI7" s="119"/>
      <c r="VVJ7" s="119"/>
      <c r="VVK7" s="119"/>
      <c r="VVL7" s="119"/>
      <c r="VVM7" s="119"/>
      <c r="VVN7" s="119"/>
      <c r="VVO7" s="119"/>
      <c r="VVP7" s="119"/>
      <c r="VVQ7" s="119"/>
      <c r="VVR7" s="119"/>
      <c r="VVS7" s="119"/>
      <c r="VVT7" s="119"/>
      <c r="VVU7" s="119"/>
      <c r="VVV7" s="119"/>
      <c r="VVW7" s="119"/>
      <c r="VVX7" s="119"/>
      <c r="VVY7" s="119"/>
      <c r="VVZ7" s="119"/>
      <c r="VWA7" s="119"/>
      <c r="VWB7" s="119"/>
      <c r="VWC7" s="119"/>
      <c r="VWD7" s="119"/>
      <c r="VWE7" s="119"/>
      <c r="VWF7" s="119"/>
      <c r="VWG7" s="119"/>
      <c r="VWH7" s="119"/>
      <c r="VWI7" s="119"/>
      <c r="VWJ7" s="119"/>
      <c r="VWK7" s="119"/>
      <c r="VWL7" s="119"/>
      <c r="VWM7" s="119"/>
      <c r="VWN7" s="119"/>
      <c r="VWO7" s="119"/>
      <c r="VWP7" s="119"/>
      <c r="VWQ7" s="119"/>
      <c r="VWR7" s="119"/>
      <c r="VWS7" s="119"/>
      <c r="VWT7" s="119"/>
      <c r="VWU7" s="119"/>
      <c r="VWV7" s="119"/>
      <c r="VWW7" s="119"/>
      <c r="VWX7" s="119"/>
      <c r="VWY7" s="119"/>
      <c r="VWZ7" s="119"/>
      <c r="VXA7" s="119"/>
      <c r="VXB7" s="119"/>
      <c r="VXC7" s="119"/>
      <c r="VXD7" s="119"/>
      <c r="VXE7" s="119"/>
      <c r="VXF7" s="119"/>
      <c r="VXG7" s="119"/>
      <c r="VXH7" s="119"/>
      <c r="VXI7" s="119"/>
      <c r="VXJ7" s="119"/>
      <c r="VXK7" s="119"/>
      <c r="VXL7" s="119"/>
      <c r="VXM7" s="119"/>
      <c r="VXN7" s="119"/>
      <c r="VXO7" s="119"/>
      <c r="VXP7" s="119"/>
      <c r="VXQ7" s="119"/>
      <c r="VXR7" s="119"/>
      <c r="VXS7" s="119"/>
      <c r="VXT7" s="119"/>
      <c r="VXU7" s="119"/>
      <c r="VXV7" s="119"/>
      <c r="VXW7" s="119"/>
      <c r="VXX7" s="119"/>
      <c r="VXY7" s="119"/>
      <c r="VXZ7" s="119"/>
      <c r="VYA7" s="119"/>
      <c r="VYB7" s="119"/>
      <c r="VYC7" s="119"/>
      <c r="VYD7" s="119"/>
      <c r="VYE7" s="119"/>
      <c r="VYF7" s="119"/>
      <c r="VYG7" s="119"/>
      <c r="VYH7" s="119"/>
      <c r="VYI7" s="119"/>
      <c r="VYJ7" s="119"/>
      <c r="VYK7" s="119"/>
      <c r="VYL7" s="119"/>
      <c r="VYM7" s="119"/>
      <c r="VYN7" s="119"/>
      <c r="VYO7" s="119"/>
      <c r="VYP7" s="119"/>
      <c r="VYQ7" s="119"/>
      <c r="VYR7" s="119"/>
      <c r="VYS7" s="119"/>
      <c r="VYT7" s="119"/>
      <c r="VYU7" s="119"/>
      <c r="VYV7" s="119"/>
      <c r="VYW7" s="119"/>
      <c r="VYX7" s="119"/>
      <c r="VYY7" s="119"/>
      <c r="VYZ7" s="119"/>
      <c r="VZA7" s="119"/>
      <c r="VZB7" s="119"/>
      <c r="VZC7" s="119"/>
      <c r="VZD7" s="119"/>
      <c r="VZE7" s="119"/>
      <c r="VZF7" s="119"/>
      <c r="VZG7" s="119"/>
      <c r="VZH7" s="119"/>
      <c r="VZI7" s="119"/>
      <c r="VZJ7" s="119"/>
      <c r="VZK7" s="119"/>
      <c r="VZL7" s="119"/>
      <c r="VZM7" s="119"/>
      <c r="VZN7" s="119"/>
      <c r="VZO7" s="119"/>
      <c r="VZP7" s="119"/>
      <c r="VZQ7" s="119"/>
      <c r="VZR7" s="119"/>
      <c r="VZS7" s="119"/>
      <c r="VZT7" s="119"/>
      <c r="VZU7" s="119"/>
      <c r="VZV7" s="119"/>
      <c r="VZW7" s="119"/>
      <c r="VZX7" s="119"/>
      <c r="VZY7" s="119"/>
      <c r="VZZ7" s="119"/>
      <c r="WAA7" s="119"/>
      <c r="WAB7" s="119"/>
      <c r="WAC7" s="119"/>
      <c r="WAD7" s="119"/>
      <c r="WAE7" s="119"/>
      <c r="WAF7" s="119"/>
      <c r="WAG7" s="119"/>
      <c r="WAH7" s="119"/>
      <c r="WAI7" s="119"/>
      <c r="WAJ7" s="119"/>
      <c r="WAK7" s="119"/>
      <c r="WAL7" s="119"/>
      <c r="WAM7" s="119"/>
      <c r="WAN7" s="119"/>
      <c r="WAO7" s="119"/>
      <c r="WAP7" s="119"/>
      <c r="WAQ7" s="119"/>
      <c r="WAR7" s="119"/>
      <c r="WAS7" s="119"/>
      <c r="WAT7" s="119"/>
      <c r="WAU7" s="119"/>
      <c r="WAV7" s="119"/>
      <c r="WAW7" s="119"/>
      <c r="WAX7" s="119"/>
      <c r="WAY7" s="119"/>
      <c r="WAZ7" s="119"/>
      <c r="WBA7" s="119"/>
      <c r="WBB7" s="119"/>
      <c r="WBC7" s="119"/>
      <c r="WBD7" s="119"/>
      <c r="WBE7" s="119"/>
      <c r="WBF7" s="119"/>
      <c r="WBG7" s="119"/>
      <c r="WBH7" s="119"/>
      <c r="WBI7" s="119"/>
      <c r="WBJ7" s="119"/>
      <c r="WBK7" s="119"/>
      <c r="WBL7" s="119"/>
      <c r="WBM7" s="119"/>
      <c r="WBN7" s="119"/>
      <c r="WBO7" s="119"/>
      <c r="WBP7" s="119"/>
      <c r="WBQ7" s="119"/>
      <c r="WBR7" s="119"/>
      <c r="WBS7" s="119"/>
      <c r="WBT7" s="119"/>
      <c r="WBU7" s="119"/>
      <c r="WBV7" s="119"/>
      <c r="WBW7" s="119"/>
      <c r="WBX7" s="119"/>
      <c r="WBY7" s="119"/>
      <c r="WBZ7" s="119"/>
      <c r="WCA7" s="119"/>
      <c r="WCB7" s="119"/>
      <c r="WCC7" s="119"/>
      <c r="WCD7" s="119"/>
      <c r="WCE7" s="119"/>
      <c r="WCF7" s="119"/>
      <c r="WCG7" s="119"/>
      <c r="WCH7" s="119"/>
      <c r="WCI7" s="119"/>
      <c r="WCJ7" s="119"/>
      <c r="WCK7" s="119"/>
      <c r="WCL7" s="119"/>
      <c r="WCM7" s="119"/>
      <c r="WCN7" s="119"/>
      <c r="WCO7" s="119"/>
      <c r="WCP7" s="119"/>
      <c r="WCQ7" s="119"/>
      <c r="WCR7" s="119"/>
      <c r="WCS7" s="119"/>
      <c r="WCT7" s="119"/>
      <c r="WCU7" s="119"/>
      <c r="WCV7" s="119"/>
      <c r="WCW7" s="119"/>
      <c r="WCX7" s="119"/>
      <c r="WCY7" s="119"/>
      <c r="WCZ7" s="119"/>
      <c r="WDA7" s="119"/>
      <c r="WDB7" s="119"/>
      <c r="WDC7" s="119"/>
      <c r="WDD7" s="119"/>
      <c r="WDE7" s="119"/>
      <c r="WDF7" s="119"/>
      <c r="WDG7" s="119"/>
      <c r="WDH7" s="119"/>
      <c r="WDI7" s="119"/>
      <c r="WDJ7" s="119"/>
      <c r="WDK7" s="119"/>
      <c r="WDL7" s="119"/>
      <c r="WDM7" s="119"/>
      <c r="WDN7" s="119"/>
      <c r="WDO7" s="119"/>
      <c r="WDP7" s="119"/>
      <c r="WDQ7" s="119"/>
      <c r="WDR7" s="119"/>
      <c r="WDS7" s="119"/>
      <c r="WDT7" s="119"/>
      <c r="WDU7" s="119"/>
      <c r="WDV7" s="119"/>
      <c r="WDW7" s="119"/>
      <c r="WDX7" s="119"/>
      <c r="WDY7" s="119"/>
      <c r="WDZ7" s="119"/>
      <c r="WEA7" s="119"/>
      <c r="WEB7" s="119"/>
      <c r="WEC7" s="119"/>
      <c r="WED7" s="119"/>
      <c r="WEE7" s="119"/>
      <c r="WEF7" s="119"/>
      <c r="WEG7" s="119"/>
      <c r="WEH7" s="119"/>
      <c r="WEI7" s="119"/>
      <c r="WEJ7" s="119"/>
      <c r="WEK7" s="119"/>
      <c r="WEL7" s="119"/>
      <c r="WEM7" s="119"/>
      <c r="WEN7" s="119"/>
      <c r="WEO7" s="119"/>
      <c r="WEP7" s="119"/>
      <c r="WEQ7" s="119"/>
      <c r="WER7" s="119"/>
      <c r="WES7" s="119"/>
      <c r="WET7" s="119"/>
      <c r="WEU7" s="119"/>
      <c r="WEV7" s="119"/>
      <c r="WEW7" s="119"/>
      <c r="WEX7" s="119"/>
      <c r="WEY7" s="119"/>
      <c r="WEZ7" s="119"/>
      <c r="WFA7" s="119"/>
      <c r="WFB7" s="119"/>
      <c r="WFC7" s="119"/>
      <c r="WFD7" s="119"/>
      <c r="WFE7" s="119"/>
      <c r="WFF7" s="119"/>
      <c r="WFG7" s="119"/>
      <c r="WFH7" s="119"/>
      <c r="WFI7" s="119"/>
      <c r="WFJ7" s="119"/>
      <c r="WFK7" s="119"/>
      <c r="WFL7" s="119"/>
      <c r="WFM7" s="119"/>
      <c r="WFN7" s="119"/>
      <c r="WFO7" s="119"/>
      <c r="WFP7" s="119"/>
      <c r="WFQ7" s="119"/>
      <c r="WFR7" s="119"/>
      <c r="WFS7" s="119"/>
      <c r="WFT7" s="119"/>
      <c r="WFU7" s="119"/>
      <c r="WFV7" s="119"/>
      <c r="WFW7" s="119"/>
      <c r="WFX7" s="119"/>
      <c r="WFY7" s="119"/>
      <c r="WFZ7" s="119"/>
      <c r="WGA7" s="119"/>
      <c r="WGB7" s="119"/>
      <c r="WGC7" s="119"/>
      <c r="WGD7" s="119"/>
      <c r="WGE7" s="119"/>
      <c r="WGF7" s="119"/>
      <c r="WGG7" s="119"/>
      <c r="WGH7" s="119"/>
      <c r="WGI7" s="119"/>
      <c r="WGJ7" s="119"/>
      <c r="WGK7" s="119"/>
      <c r="WGL7" s="119"/>
      <c r="WGM7" s="119"/>
      <c r="WGN7" s="119"/>
      <c r="WGO7" s="119"/>
      <c r="WGP7" s="119"/>
      <c r="WGQ7" s="119"/>
      <c r="WGR7" s="119"/>
      <c r="WGS7" s="119"/>
      <c r="WGT7" s="119"/>
      <c r="WGU7" s="119"/>
      <c r="WGV7" s="119"/>
      <c r="WGW7" s="119"/>
      <c r="WGX7" s="119"/>
      <c r="WGY7" s="119"/>
      <c r="WGZ7" s="119"/>
      <c r="WHA7" s="119"/>
      <c r="WHB7" s="119"/>
      <c r="WHC7" s="119"/>
      <c r="WHD7" s="119"/>
      <c r="WHE7" s="119"/>
      <c r="WHF7" s="119"/>
      <c r="WHG7" s="119"/>
      <c r="WHH7" s="119"/>
      <c r="WHI7" s="119"/>
      <c r="WHJ7" s="119"/>
      <c r="WHK7" s="119"/>
      <c r="WHL7" s="119"/>
      <c r="WHM7" s="119"/>
      <c r="WHN7" s="119"/>
      <c r="WHO7" s="119"/>
      <c r="WHP7" s="119"/>
      <c r="WHQ7" s="119"/>
      <c r="WHR7" s="119"/>
      <c r="WHS7" s="119"/>
      <c r="WHT7" s="119"/>
      <c r="WHU7" s="119"/>
      <c r="WHV7" s="119"/>
      <c r="WHW7" s="119"/>
      <c r="WHX7" s="119"/>
      <c r="WHY7" s="119"/>
      <c r="WHZ7" s="119"/>
      <c r="WIA7" s="119"/>
      <c r="WIB7" s="119"/>
      <c r="WIC7" s="119"/>
      <c r="WID7" s="119"/>
      <c r="WIE7" s="119"/>
      <c r="WIF7" s="119"/>
      <c r="WIG7" s="119"/>
      <c r="WIH7" s="119"/>
      <c r="WII7" s="119"/>
      <c r="WIJ7" s="119"/>
      <c r="WIK7" s="119"/>
      <c r="WIL7" s="119"/>
      <c r="WIM7" s="119"/>
      <c r="WIN7" s="119"/>
      <c r="WIO7" s="119"/>
      <c r="WIP7" s="119"/>
      <c r="WIQ7" s="119"/>
      <c r="WIR7" s="119"/>
      <c r="WIS7" s="119"/>
      <c r="WIT7" s="119"/>
      <c r="WIU7" s="119"/>
      <c r="WIV7" s="119"/>
      <c r="WIW7" s="119"/>
      <c r="WIX7" s="119"/>
      <c r="WIY7" s="119"/>
      <c r="WIZ7" s="119"/>
      <c r="WJA7" s="119"/>
      <c r="WJB7" s="119"/>
      <c r="WJC7" s="119"/>
      <c r="WJD7" s="119"/>
      <c r="WJE7" s="119"/>
      <c r="WJF7" s="119"/>
      <c r="WJG7" s="119"/>
      <c r="WJH7" s="119"/>
      <c r="WJI7" s="119"/>
      <c r="WJJ7" s="119"/>
      <c r="WJK7" s="119"/>
      <c r="WJL7" s="119"/>
      <c r="WJM7" s="119"/>
      <c r="WJN7" s="119"/>
      <c r="WJO7" s="119"/>
      <c r="WJP7" s="119"/>
      <c r="WJQ7" s="119"/>
      <c r="WJR7" s="119"/>
      <c r="WJS7" s="119"/>
      <c r="WJT7" s="119"/>
      <c r="WJU7" s="119"/>
      <c r="WJV7" s="119"/>
      <c r="WJW7" s="119"/>
      <c r="WJX7" s="119"/>
      <c r="WJY7" s="119"/>
      <c r="WJZ7" s="119"/>
      <c r="WKA7" s="119"/>
      <c r="WKB7" s="119"/>
      <c r="WKC7" s="119"/>
      <c r="WKD7" s="119"/>
      <c r="WKE7" s="119"/>
      <c r="WKF7" s="119"/>
      <c r="WKG7" s="119"/>
      <c r="WKH7" s="119"/>
      <c r="WKI7" s="119"/>
      <c r="WKJ7" s="119"/>
      <c r="WKK7" s="119"/>
      <c r="WKL7" s="119"/>
      <c r="WKM7" s="119"/>
      <c r="WKN7" s="119"/>
      <c r="WKO7" s="119"/>
      <c r="WKP7" s="119"/>
      <c r="WKQ7" s="119"/>
      <c r="WKR7" s="119"/>
      <c r="WKS7" s="119"/>
      <c r="WKT7" s="119"/>
      <c r="WKU7" s="119"/>
      <c r="WKV7" s="119"/>
      <c r="WKW7" s="119"/>
      <c r="WKX7" s="119"/>
      <c r="WKY7" s="119"/>
      <c r="WKZ7" s="119"/>
      <c r="WLA7" s="119"/>
      <c r="WLB7" s="119"/>
      <c r="WLC7" s="119"/>
      <c r="WLD7" s="119"/>
      <c r="WLE7" s="119"/>
      <c r="WLF7" s="119"/>
      <c r="WLG7" s="119"/>
      <c r="WLH7" s="119"/>
      <c r="WLI7" s="119"/>
      <c r="WLJ7" s="119"/>
      <c r="WLK7" s="119"/>
      <c r="WLL7" s="119"/>
      <c r="WLM7" s="119"/>
      <c r="WLN7" s="119"/>
      <c r="WLO7" s="119"/>
      <c r="WLP7" s="119"/>
      <c r="WLQ7" s="119"/>
      <c r="WLR7" s="119"/>
      <c r="WLS7" s="119"/>
      <c r="WLT7" s="119"/>
      <c r="WLU7" s="119"/>
      <c r="WLV7" s="119"/>
      <c r="WLW7" s="119"/>
      <c r="WLX7" s="119"/>
      <c r="WLY7" s="119"/>
      <c r="WLZ7" s="119"/>
      <c r="WMA7" s="119"/>
      <c r="WMB7" s="119"/>
      <c r="WMC7" s="119"/>
      <c r="WMD7" s="119"/>
      <c r="WME7" s="119"/>
      <c r="WMF7" s="119"/>
      <c r="WMG7" s="119"/>
      <c r="WMH7" s="119"/>
      <c r="WMI7" s="119"/>
      <c r="WMJ7" s="119"/>
      <c r="WMK7" s="119"/>
      <c r="WML7" s="119"/>
      <c r="WMM7" s="119"/>
      <c r="WMN7" s="119"/>
      <c r="WMO7" s="119"/>
      <c r="WMP7" s="119"/>
      <c r="WMQ7" s="119"/>
      <c r="WMR7" s="119"/>
      <c r="WMS7" s="119"/>
      <c r="WMT7" s="119"/>
      <c r="WMU7" s="119"/>
      <c r="WMV7" s="119"/>
      <c r="WMW7" s="119"/>
      <c r="WMX7" s="119"/>
      <c r="WMY7" s="119"/>
      <c r="WMZ7" s="119"/>
      <c r="WNA7" s="119"/>
      <c r="WNB7" s="119"/>
      <c r="WNC7" s="119"/>
      <c r="WND7" s="119"/>
      <c r="WNE7" s="119"/>
      <c r="WNF7" s="119"/>
      <c r="WNG7" s="119"/>
      <c r="WNH7" s="119"/>
      <c r="WNI7" s="119"/>
      <c r="WNJ7" s="119"/>
      <c r="WNK7" s="119"/>
      <c r="WNL7" s="119"/>
      <c r="WNM7" s="119"/>
      <c r="WNN7" s="119"/>
      <c r="WNO7" s="119"/>
      <c r="WNP7" s="119"/>
      <c r="WNQ7" s="119"/>
      <c r="WNR7" s="119"/>
      <c r="WNS7" s="119"/>
      <c r="WNT7" s="119"/>
      <c r="WNU7" s="119"/>
      <c r="WNV7" s="119"/>
      <c r="WNW7" s="119"/>
      <c r="WNX7" s="119"/>
      <c r="WNY7" s="119"/>
      <c r="WNZ7" s="119"/>
      <c r="WOA7" s="119"/>
      <c r="WOB7" s="119"/>
      <c r="WOC7" s="119"/>
      <c r="WOD7" s="119"/>
      <c r="WOE7" s="119"/>
      <c r="WOF7" s="119"/>
      <c r="WOG7" s="119"/>
      <c r="WOH7" s="119"/>
      <c r="WOI7" s="119"/>
      <c r="WOJ7" s="119"/>
      <c r="WOK7" s="119"/>
      <c r="WOL7" s="119"/>
      <c r="WOM7" s="119"/>
      <c r="WON7" s="119"/>
      <c r="WOO7" s="119"/>
      <c r="WOP7" s="119"/>
      <c r="WOQ7" s="119"/>
      <c r="WOR7" s="119"/>
      <c r="WOS7" s="119"/>
      <c r="WOT7" s="119"/>
      <c r="WOU7" s="119"/>
      <c r="WOV7" s="119"/>
      <c r="WOW7" s="119"/>
      <c r="WOX7" s="119"/>
      <c r="WOY7" s="119"/>
      <c r="WOZ7" s="119"/>
      <c r="WPA7" s="119"/>
      <c r="WPB7" s="119"/>
      <c r="WPC7" s="119"/>
      <c r="WPD7" s="119"/>
      <c r="WPE7" s="119"/>
      <c r="WPF7" s="119"/>
      <c r="WPG7" s="119"/>
      <c r="WPH7" s="119"/>
      <c r="WPI7" s="119"/>
      <c r="WPJ7" s="119"/>
      <c r="WPK7" s="119"/>
      <c r="WPL7" s="119"/>
      <c r="WPM7" s="119"/>
      <c r="WPN7" s="119"/>
      <c r="WPO7" s="119"/>
      <c r="WPP7" s="119"/>
      <c r="WPQ7" s="119"/>
      <c r="WPR7" s="119"/>
      <c r="WPS7" s="119"/>
      <c r="WPT7" s="119"/>
      <c r="WPU7" s="119"/>
      <c r="WPV7" s="119"/>
      <c r="WPW7" s="119"/>
      <c r="WPX7" s="119"/>
      <c r="WPY7" s="119"/>
      <c r="WPZ7" s="119"/>
      <c r="WQA7" s="119"/>
      <c r="WQB7" s="119"/>
      <c r="WQC7" s="119"/>
      <c r="WQD7" s="119"/>
      <c r="WQE7" s="119"/>
      <c r="WQF7" s="119"/>
      <c r="WQG7" s="119"/>
      <c r="WQH7" s="119"/>
      <c r="WQI7" s="119"/>
      <c r="WQJ7" s="119"/>
      <c r="WQK7" s="119"/>
      <c r="WQL7" s="119"/>
      <c r="WQM7" s="119"/>
      <c r="WQN7" s="119"/>
      <c r="WQO7" s="119"/>
      <c r="WQP7" s="119"/>
      <c r="WQQ7" s="119"/>
      <c r="WQR7" s="119"/>
      <c r="WQS7" s="119"/>
      <c r="WQT7" s="119"/>
      <c r="WQU7" s="119"/>
      <c r="WQV7" s="119"/>
      <c r="WQW7" s="119"/>
      <c r="WQX7" s="119"/>
      <c r="WQY7" s="119"/>
      <c r="WQZ7" s="119"/>
      <c r="WRA7" s="119"/>
      <c r="WRB7" s="119"/>
      <c r="WRC7" s="119"/>
      <c r="WRD7" s="119"/>
      <c r="WRE7" s="119"/>
      <c r="WRF7" s="119"/>
      <c r="WRG7" s="119"/>
      <c r="WRH7" s="119"/>
      <c r="WRI7" s="119"/>
      <c r="WRJ7" s="119"/>
      <c r="WRK7" s="119"/>
      <c r="WRL7" s="119"/>
      <c r="WRM7" s="119"/>
      <c r="WRN7" s="119"/>
      <c r="WRO7" s="119"/>
      <c r="WRP7" s="119"/>
      <c r="WRQ7" s="119"/>
      <c r="WRR7" s="119"/>
      <c r="WRS7" s="119"/>
      <c r="WRT7" s="119"/>
      <c r="WRU7" s="119"/>
      <c r="WRV7" s="119"/>
      <c r="WRW7" s="119"/>
      <c r="WRX7" s="119"/>
      <c r="WRY7" s="119"/>
      <c r="WRZ7" s="119"/>
      <c r="WSA7" s="119"/>
      <c r="WSB7" s="119"/>
      <c r="WSC7" s="119"/>
      <c r="WSD7" s="119"/>
      <c r="WSE7" s="119"/>
      <c r="WSF7" s="119"/>
      <c r="WSG7" s="119"/>
      <c r="WSH7" s="119"/>
      <c r="WSI7" s="119"/>
      <c r="WSJ7" s="119"/>
      <c r="WSK7" s="119"/>
      <c r="WSL7" s="119"/>
      <c r="WSM7" s="119"/>
      <c r="WSN7" s="119"/>
      <c r="WSO7" s="119"/>
      <c r="WSP7" s="119"/>
      <c r="WSQ7" s="119"/>
      <c r="WSR7" s="119"/>
      <c r="WSS7" s="119"/>
      <c r="WST7" s="119"/>
      <c r="WSU7" s="119"/>
      <c r="WSV7" s="119"/>
      <c r="WSW7" s="119"/>
      <c r="WSX7" s="119"/>
      <c r="WSY7" s="119"/>
      <c r="WSZ7" s="119"/>
      <c r="WTA7" s="119"/>
      <c r="WTB7" s="119"/>
      <c r="WTC7" s="119"/>
      <c r="WTD7" s="119"/>
      <c r="WTE7" s="119"/>
      <c r="WTF7" s="119"/>
      <c r="WTG7" s="119"/>
      <c r="WTH7" s="119"/>
      <c r="WTI7" s="119"/>
      <c r="WTJ7" s="119"/>
      <c r="WTK7" s="119"/>
      <c r="WTL7" s="119"/>
      <c r="WTM7" s="119"/>
      <c r="WTN7" s="119"/>
      <c r="WTO7" s="119"/>
      <c r="WTP7" s="119"/>
      <c r="WTQ7" s="119"/>
      <c r="WTR7" s="119"/>
      <c r="WTS7" s="119"/>
      <c r="WTT7" s="119"/>
      <c r="WTU7" s="119"/>
      <c r="WTV7" s="119"/>
      <c r="WTW7" s="119"/>
      <c r="WTX7" s="119"/>
      <c r="WTY7" s="119"/>
      <c r="WTZ7" s="119"/>
      <c r="WUA7" s="119"/>
      <c r="WUB7" s="119"/>
      <c r="WUC7" s="119"/>
      <c r="WUD7" s="119"/>
      <c r="WUE7" s="119"/>
      <c r="WUF7" s="119"/>
      <c r="WUG7" s="119"/>
      <c r="WUH7" s="119"/>
      <c r="WUI7" s="119"/>
      <c r="WUJ7" s="119"/>
      <c r="WUK7" s="119"/>
      <c r="WUL7" s="119"/>
      <c r="WUM7" s="119"/>
      <c r="WUN7" s="119"/>
      <c r="WUO7" s="119"/>
      <c r="WUP7" s="119"/>
      <c r="WUQ7" s="119"/>
      <c r="WUR7" s="119"/>
      <c r="WUS7" s="119"/>
      <c r="WUT7" s="119"/>
      <c r="WUU7" s="119"/>
      <c r="WUV7" s="119"/>
      <c r="WUW7" s="119"/>
      <c r="WUX7" s="119"/>
      <c r="WUY7" s="119"/>
      <c r="WUZ7" s="119"/>
      <c r="WVA7" s="119"/>
      <c r="WVB7" s="119"/>
      <c r="WVC7" s="119"/>
      <c r="WVD7" s="119"/>
      <c r="WVE7" s="119"/>
      <c r="WVF7" s="119"/>
      <c r="WVG7" s="119"/>
      <c r="WVH7" s="119"/>
      <c r="WVI7" s="119"/>
      <c r="WVJ7" s="119"/>
      <c r="WVK7" s="119"/>
      <c r="WVL7" s="119"/>
      <c r="WVM7" s="119"/>
      <c r="WVN7" s="119"/>
      <c r="WVO7" s="119"/>
      <c r="WVP7" s="119"/>
      <c r="WVQ7" s="119"/>
      <c r="WVR7" s="119"/>
      <c r="WVS7" s="119"/>
      <c r="WVT7" s="119"/>
      <c r="WVU7" s="119"/>
      <c r="WVV7" s="119"/>
      <c r="WVW7" s="119"/>
      <c r="WVX7" s="119"/>
      <c r="WVY7" s="119"/>
      <c r="WVZ7" s="119"/>
      <c r="WWA7" s="119"/>
      <c r="WWB7" s="119"/>
      <c r="WWC7" s="119"/>
      <c r="WWD7" s="119"/>
      <c r="WWE7" s="119"/>
      <c r="WWF7" s="119"/>
      <c r="WWG7" s="119"/>
      <c r="WWH7" s="119"/>
      <c r="WWI7" s="119"/>
      <c r="WWJ7" s="119"/>
      <c r="WWK7" s="119"/>
      <c r="WWL7" s="119"/>
      <c r="WWM7" s="119"/>
      <c r="WWN7" s="119"/>
      <c r="WWO7" s="119"/>
      <c r="WWP7" s="119"/>
      <c r="WWQ7" s="119"/>
      <c r="WWR7" s="119"/>
      <c r="WWS7" s="119"/>
      <c r="WWT7" s="119"/>
      <c r="WWU7" s="119"/>
      <c r="WWV7" s="119"/>
      <c r="WWW7" s="119"/>
      <c r="WWX7" s="119"/>
      <c r="WWY7" s="119"/>
      <c r="WWZ7" s="119"/>
      <c r="WXA7" s="119"/>
      <c r="WXB7" s="119"/>
      <c r="WXC7" s="119"/>
      <c r="WXD7" s="119"/>
      <c r="WXE7" s="119"/>
      <c r="WXF7" s="119"/>
      <c r="WXG7" s="119"/>
      <c r="WXH7" s="119"/>
      <c r="WXI7" s="119"/>
      <c r="WXJ7" s="119"/>
      <c r="WXK7" s="119"/>
      <c r="WXL7" s="119"/>
      <c r="WXM7" s="119"/>
      <c r="WXN7" s="119"/>
      <c r="WXO7" s="119"/>
      <c r="WXP7" s="119"/>
      <c r="WXQ7" s="119"/>
      <c r="WXR7" s="119"/>
      <c r="WXS7" s="119"/>
      <c r="WXT7" s="119"/>
      <c r="WXU7" s="119"/>
      <c r="WXV7" s="119"/>
      <c r="WXW7" s="119"/>
      <c r="WXX7" s="119"/>
      <c r="WXY7" s="119"/>
      <c r="WXZ7" s="119"/>
      <c r="WYA7" s="119"/>
      <c r="WYB7" s="119"/>
      <c r="WYC7" s="119"/>
      <c r="WYD7" s="119"/>
      <c r="WYE7" s="119"/>
      <c r="WYF7" s="119"/>
      <c r="WYG7" s="119"/>
      <c r="WYH7" s="119"/>
      <c r="WYI7" s="119"/>
      <c r="WYJ7" s="119"/>
      <c r="WYK7" s="119"/>
      <c r="WYL7" s="119"/>
      <c r="WYM7" s="119"/>
      <c r="WYN7" s="119"/>
      <c r="WYO7" s="119"/>
      <c r="WYP7" s="119"/>
      <c r="WYQ7" s="119"/>
      <c r="WYR7" s="119"/>
      <c r="WYS7" s="119"/>
      <c r="WYT7" s="119"/>
      <c r="WYU7" s="119"/>
      <c r="WYV7" s="119"/>
      <c r="WYW7" s="119"/>
      <c r="WYX7" s="119"/>
      <c r="WYY7" s="119"/>
      <c r="WYZ7" s="119"/>
      <c r="WZA7" s="119"/>
      <c r="WZB7" s="119"/>
      <c r="WZC7" s="119"/>
      <c r="WZD7" s="119"/>
      <c r="WZE7" s="119"/>
      <c r="WZF7" s="119"/>
      <c r="WZG7" s="119"/>
      <c r="WZH7" s="119"/>
      <c r="WZI7" s="119"/>
      <c r="WZJ7" s="119"/>
      <c r="WZK7" s="119"/>
      <c r="WZL7" s="119"/>
      <c r="WZM7" s="119"/>
      <c r="WZN7" s="119"/>
      <c r="WZO7" s="119"/>
      <c r="WZP7" s="119"/>
      <c r="WZQ7" s="119"/>
      <c r="WZR7" s="119"/>
      <c r="WZS7" s="119"/>
      <c r="WZT7" s="119"/>
      <c r="WZU7" s="119"/>
      <c r="WZV7" s="119"/>
      <c r="WZW7" s="119"/>
      <c r="WZX7" s="119"/>
      <c r="WZY7" s="119"/>
      <c r="WZZ7" s="119"/>
      <c r="XAA7" s="119"/>
      <c r="XAB7" s="119"/>
      <c r="XAC7" s="119"/>
      <c r="XAD7" s="119"/>
      <c r="XAE7" s="119"/>
      <c r="XAF7" s="119"/>
      <c r="XAG7" s="119"/>
      <c r="XAH7" s="119"/>
      <c r="XAI7" s="119"/>
      <c r="XAJ7" s="119"/>
      <c r="XAK7" s="119"/>
      <c r="XAL7" s="119"/>
      <c r="XAM7" s="119"/>
      <c r="XAN7" s="119"/>
      <c r="XAO7" s="119"/>
      <c r="XAP7" s="119"/>
      <c r="XAQ7" s="119"/>
      <c r="XAR7" s="119"/>
      <c r="XAS7" s="119"/>
      <c r="XAT7" s="119"/>
      <c r="XAU7" s="119"/>
      <c r="XAV7" s="119"/>
      <c r="XAW7" s="119"/>
      <c r="XAX7" s="119"/>
      <c r="XAY7" s="119"/>
      <c r="XAZ7" s="119"/>
      <c r="XBA7" s="119"/>
      <c r="XBB7" s="119"/>
      <c r="XBC7" s="119"/>
      <c r="XBD7" s="119"/>
      <c r="XBE7" s="119"/>
      <c r="XBF7" s="119"/>
      <c r="XBG7" s="119"/>
      <c r="XBH7" s="119"/>
      <c r="XBI7" s="119"/>
      <c r="XBJ7" s="119"/>
      <c r="XBK7" s="119"/>
      <c r="XBL7" s="119"/>
      <c r="XBM7" s="119"/>
      <c r="XBN7" s="119"/>
      <c r="XBO7" s="119"/>
      <c r="XBP7" s="119"/>
      <c r="XBQ7" s="119"/>
      <c r="XBR7" s="119"/>
      <c r="XBS7" s="119"/>
      <c r="XBT7" s="119"/>
      <c r="XBU7" s="119"/>
      <c r="XBV7" s="119"/>
      <c r="XBW7" s="119"/>
      <c r="XBX7" s="119"/>
      <c r="XBY7" s="119"/>
      <c r="XBZ7" s="119"/>
      <c r="XCA7" s="119"/>
      <c r="XCB7" s="119"/>
      <c r="XCC7" s="119"/>
      <c r="XCD7" s="119"/>
      <c r="XCE7" s="119"/>
      <c r="XCF7" s="119"/>
      <c r="XCG7" s="119"/>
      <c r="XCH7" s="119"/>
      <c r="XCI7" s="119"/>
      <c r="XCJ7" s="119"/>
      <c r="XCK7" s="119"/>
      <c r="XCL7" s="119"/>
      <c r="XCM7" s="119"/>
      <c r="XCN7" s="119"/>
      <c r="XCO7" s="119"/>
      <c r="XCP7" s="119"/>
      <c r="XCQ7" s="119"/>
      <c r="XCR7" s="119"/>
      <c r="XCS7" s="119"/>
      <c r="XCT7" s="119"/>
      <c r="XCU7" s="119"/>
      <c r="XCV7" s="119"/>
      <c r="XCW7" s="119"/>
      <c r="XCX7" s="119"/>
      <c r="XCY7" s="119"/>
      <c r="XCZ7" s="119"/>
      <c r="XDA7" s="119"/>
      <c r="XDB7" s="119"/>
      <c r="XDC7" s="119"/>
      <c r="XDD7" s="119"/>
      <c r="XDE7" s="119"/>
      <c r="XDF7" s="119"/>
      <c r="XDG7" s="119"/>
      <c r="XDH7" s="119"/>
      <c r="XDI7" s="119"/>
      <c r="XDJ7" s="119"/>
      <c r="XDK7" s="119"/>
      <c r="XDL7" s="119"/>
      <c r="XDM7" s="119"/>
      <c r="XDN7" s="119"/>
      <c r="XDO7" s="119"/>
      <c r="XDP7" s="119"/>
      <c r="XDQ7" s="119"/>
      <c r="XDR7" s="119"/>
      <c r="XDS7" s="119"/>
      <c r="XDT7" s="119"/>
      <c r="XDU7" s="119"/>
      <c r="XDV7" s="119"/>
      <c r="XDW7" s="119"/>
      <c r="XDX7" s="119"/>
      <c r="XDY7" s="119"/>
      <c r="XDZ7" s="119"/>
      <c r="XEA7" s="119"/>
      <c r="XEB7" s="119"/>
      <c r="XEC7" s="119"/>
      <c r="XED7" s="119"/>
      <c r="XEE7" s="119"/>
      <c r="XEF7" s="119"/>
      <c r="XEG7" s="119"/>
      <c r="XEH7" s="119"/>
      <c r="XEI7" s="119"/>
      <c r="XEJ7" s="119"/>
      <c r="XEK7" s="119"/>
      <c r="XEL7" s="119"/>
      <c r="XEM7" s="119"/>
      <c r="XEN7" s="119"/>
      <c r="XEO7" s="119"/>
      <c r="XEP7" s="119"/>
      <c r="XEQ7" s="119"/>
      <c r="XER7" s="119"/>
      <c r="XES7" s="119"/>
      <c r="XET7" s="119"/>
      <c r="XEU7" s="119"/>
      <c r="XEV7" s="119"/>
      <c r="XEW7" s="119"/>
      <c r="XEX7" s="119"/>
      <c r="XEY7" s="119"/>
      <c r="XEZ7" s="119"/>
    </row>
    <row r="9" spans="1:16380" x14ac:dyDescent="0.2">
      <c r="A9" s="82"/>
      <c r="B9" s="107" t="s">
        <v>320</v>
      </c>
    </row>
    <row r="10" spans="1:16380" x14ac:dyDescent="0.2">
      <c r="A10" s="82"/>
      <c r="B10" s="106" t="s">
        <v>321</v>
      </c>
      <c r="D10" s="106" t="s">
        <v>2</v>
      </c>
      <c r="E10" s="108">
        <f>SUM(F10:L10)</f>
        <v>2722471329.7398953</v>
      </c>
      <c r="F10" s="109">
        <f>'Toetsen toepassing one-off'!L27</f>
        <v>16285731.089117546</v>
      </c>
      <c r="G10" s="109">
        <f>'Toetsen toepassing one-off'!M27</f>
        <v>72835033.104787558</v>
      </c>
      <c r="H10" s="109">
        <f>'Toetsen toepassing one-off'!N27</f>
        <v>885229472.80313599</v>
      </c>
      <c r="I10" s="109">
        <f>'Toetsen toepassing one-off'!O27</f>
        <v>1036621107.3757393</v>
      </c>
      <c r="J10" s="109">
        <f>'Toetsen toepassing one-off'!P27</f>
        <v>10865346.942688266</v>
      </c>
      <c r="K10" s="109">
        <f>'Toetsen toepassing one-off'!Q27</f>
        <v>657193567.51493335</v>
      </c>
      <c r="L10" s="109">
        <f>'Toetsen toepassing one-off'!R27</f>
        <v>43441070.909493476</v>
      </c>
      <c r="N10" s="76" t="s">
        <v>363</v>
      </c>
    </row>
    <row r="11" spans="1:16380" x14ac:dyDescent="0.2">
      <c r="A11" s="82"/>
      <c r="B11" s="106" t="s">
        <v>349</v>
      </c>
      <c r="D11" s="106" t="s">
        <v>2</v>
      </c>
      <c r="E11" s="108">
        <f>SUM(F11:L11)</f>
        <v>2235259163.0993638</v>
      </c>
      <c r="F11" s="109">
        <f>'X-factor + TI-bedragen'!L26</f>
        <v>12598958.151385283</v>
      </c>
      <c r="G11" s="109">
        <f>'X-factor + TI-bedragen'!M26</f>
        <v>62588976.921701662</v>
      </c>
      <c r="H11" s="109">
        <f>'X-factor + TI-bedragen'!N26</f>
        <v>705569460.80515218</v>
      </c>
      <c r="I11" s="109">
        <f>'X-factor + TI-bedragen'!O26</f>
        <v>869025115.13294744</v>
      </c>
      <c r="J11" s="109">
        <f>'X-factor + TI-bedragen'!P26</f>
        <v>8430590.7927646022</v>
      </c>
      <c r="K11" s="109">
        <f>'X-factor + TI-bedragen'!Q26</f>
        <v>544134577.28891611</v>
      </c>
      <c r="L11" s="109">
        <f>'X-factor + TI-bedragen'!R26</f>
        <v>32911484.006496608</v>
      </c>
    </row>
    <row r="12" spans="1:16380" x14ac:dyDescent="0.2">
      <c r="A12" s="82"/>
      <c r="B12" s="106" t="s">
        <v>350</v>
      </c>
      <c r="D12" s="106" t="s">
        <v>78</v>
      </c>
      <c r="E12" s="108">
        <f>SUM(F12:L12)</f>
        <v>2127165289.1791229</v>
      </c>
      <c r="F12" s="109">
        <f>'X-factor + TI-bedragen'!L38</f>
        <v>11859448.555336542</v>
      </c>
      <c r="G12" s="109">
        <f>'X-factor + TI-bedragen'!M38</f>
        <v>59775385.546949454</v>
      </c>
      <c r="H12" s="109">
        <f>'X-factor + TI-bedragen'!N38</f>
        <v>666784360.51222849</v>
      </c>
      <c r="I12" s="109">
        <f>'X-factor + TI-bedragen'!O38</f>
        <v>831634695.9845705</v>
      </c>
      <c r="J12" s="109">
        <f>'X-factor + TI-bedragen'!P38</f>
        <v>7971111.216508572</v>
      </c>
      <c r="K12" s="109">
        <f>'X-factor + TI-bedragen'!Q38</f>
        <v>518241433.81760222</v>
      </c>
      <c r="L12" s="109">
        <f>'X-factor + TI-bedragen'!R38</f>
        <v>30898853.545927249</v>
      </c>
    </row>
    <row r="13" spans="1:16380" x14ac:dyDescent="0.2">
      <c r="A13" s="82"/>
    </row>
    <row r="14" spans="1:16380" x14ac:dyDescent="0.2">
      <c r="A14" s="82"/>
      <c r="B14" s="106" t="s">
        <v>322</v>
      </c>
      <c r="F14" s="110">
        <f>'X-factor + TI-bedragen'!L42</f>
        <v>2.4</v>
      </c>
      <c r="G14" s="110">
        <f>'X-factor + TI-bedragen'!M42</f>
        <v>2.11</v>
      </c>
      <c r="H14" s="110">
        <f>'X-factor + TI-bedragen'!N42</f>
        <v>2.3199999999999998</v>
      </c>
      <c r="I14" s="110">
        <f>'X-factor + TI-bedragen'!O42</f>
        <v>2.0699999999999998</v>
      </c>
      <c r="J14" s="110">
        <f>'X-factor + TI-bedragen'!P42</f>
        <v>2.31</v>
      </c>
      <c r="K14" s="110">
        <f>'X-factor + TI-bedragen'!Q42</f>
        <v>2.17</v>
      </c>
      <c r="L14" s="110">
        <f>'X-factor + TI-bedragen'!R42</f>
        <v>2.4500000000000002</v>
      </c>
    </row>
    <row r="15" spans="1:16380" x14ac:dyDescent="0.2">
      <c r="A15" s="82"/>
    </row>
    <row r="16" spans="1:16380" x14ac:dyDescent="0.2">
      <c r="A16" s="82"/>
      <c r="B16" s="107" t="s">
        <v>323</v>
      </c>
    </row>
    <row r="17" spans="1:16380" x14ac:dyDescent="0.2">
      <c r="A17" s="82"/>
      <c r="B17" s="106" t="s">
        <v>345</v>
      </c>
      <c r="D17" s="106" t="s">
        <v>2</v>
      </c>
      <c r="E17" s="108">
        <f>SUM(F17:L17)</f>
        <v>2235259163.0993638</v>
      </c>
      <c r="F17" s="109">
        <f>'X-factor + TI-bedragen'!L26</f>
        <v>12598958.151385283</v>
      </c>
      <c r="G17" s="109">
        <f>'X-factor + TI-bedragen'!M26</f>
        <v>62588976.921701662</v>
      </c>
      <c r="H17" s="109">
        <f>'X-factor + TI-bedragen'!N26</f>
        <v>705569460.80515218</v>
      </c>
      <c r="I17" s="109">
        <f>'X-factor + TI-bedragen'!O26</f>
        <v>869025115.13294744</v>
      </c>
      <c r="J17" s="109">
        <f>'X-factor + TI-bedragen'!P26</f>
        <v>8430590.7927646022</v>
      </c>
      <c r="K17" s="109">
        <f>'X-factor + TI-bedragen'!Q26</f>
        <v>544134577.28891611</v>
      </c>
      <c r="L17" s="109">
        <f>'X-factor + TI-bedragen'!R26</f>
        <v>32911484.006496608</v>
      </c>
    </row>
    <row r="18" spans="1:16380" x14ac:dyDescent="0.2">
      <c r="A18" s="82"/>
    </row>
    <row r="19" spans="1:16380" x14ac:dyDescent="0.2">
      <c r="A19" s="82"/>
      <c r="B19" s="106" t="s">
        <v>324</v>
      </c>
      <c r="F19" s="110">
        <f>'X-factor + TI-bedragen'!L52</f>
        <v>0.97</v>
      </c>
      <c r="G19" s="110">
        <f>'X-factor + TI-bedragen'!M52</f>
        <v>0.38</v>
      </c>
      <c r="H19" s="110">
        <f>'X-factor + TI-bedragen'!N52</f>
        <v>0.05</v>
      </c>
      <c r="I19" s="110">
        <f>'X-factor + TI-bedragen'!O52</f>
        <v>0</v>
      </c>
      <c r="J19" s="110">
        <f>'X-factor + TI-bedragen'!P52</f>
        <v>0.27</v>
      </c>
      <c r="K19" s="110">
        <f>'X-factor + TI-bedragen'!Q52</f>
        <v>-0.13</v>
      </c>
      <c r="L19" s="110">
        <f>'X-factor + TI-bedragen'!R52</f>
        <v>0.19</v>
      </c>
    </row>
    <row r="21" spans="1:16380" x14ac:dyDescent="0.2">
      <c r="A21" s="119"/>
      <c r="B21" s="119" t="s">
        <v>325</v>
      </c>
      <c r="C21" s="119"/>
      <c r="D21" s="119" t="s">
        <v>1</v>
      </c>
      <c r="E21" s="119" t="s">
        <v>319</v>
      </c>
      <c r="F21" s="119" t="s">
        <v>362</v>
      </c>
      <c r="G21" s="119" t="s">
        <v>228</v>
      </c>
      <c r="H21" s="119" t="s">
        <v>5</v>
      </c>
      <c r="I21" s="119" t="s">
        <v>6</v>
      </c>
      <c r="J21" s="119" t="s">
        <v>7</v>
      </c>
      <c r="K21" s="119" t="s">
        <v>8</v>
      </c>
      <c r="L21" s="119" t="s">
        <v>9</v>
      </c>
      <c r="M21" s="119"/>
      <c r="N21" s="119"/>
      <c r="O21" s="119"/>
      <c r="P21" s="119"/>
      <c r="Q21" s="119"/>
      <c r="R21" s="119"/>
      <c r="S21" s="119"/>
      <c r="T21" s="119"/>
      <c r="U21" s="119"/>
      <c r="V21" s="119"/>
      <c r="W21" s="119"/>
      <c r="X21" s="119"/>
      <c r="Y21" s="119"/>
      <c r="Z21" s="119"/>
      <c r="AA21" s="119"/>
      <c r="AB21" s="119"/>
      <c r="AC21" s="119"/>
      <c r="AD21" s="119"/>
      <c r="AE21" s="119"/>
      <c r="AF21" s="119"/>
      <c r="AG21" s="119"/>
      <c r="AH21" s="119"/>
      <c r="AI21" s="119"/>
      <c r="AJ21" s="119"/>
      <c r="AK21" s="119"/>
      <c r="AL21" s="119"/>
      <c r="AM21" s="119"/>
      <c r="AN21" s="119"/>
      <c r="AO21" s="119"/>
      <c r="AP21" s="119"/>
      <c r="AQ21" s="119"/>
      <c r="AR21" s="119"/>
      <c r="AS21" s="119"/>
      <c r="AT21" s="119"/>
      <c r="AU21" s="119"/>
      <c r="AV21" s="119"/>
      <c r="AW21" s="119"/>
      <c r="AX21" s="119"/>
      <c r="AY21" s="119"/>
      <c r="AZ21" s="119"/>
      <c r="BA21" s="119"/>
      <c r="BB21" s="119"/>
      <c r="BC21" s="119"/>
      <c r="BD21" s="119"/>
      <c r="BE21" s="119"/>
      <c r="BF21" s="119"/>
      <c r="BG21" s="119"/>
      <c r="BH21" s="119"/>
      <c r="BI21" s="119"/>
      <c r="BJ21" s="119"/>
      <c r="BK21" s="119"/>
      <c r="BL21" s="119"/>
      <c r="BM21" s="119"/>
      <c r="BN21" s="119"/>
      <c r="BO21" s="119"/>
      <c r="BP21" s="119"/>
      <c r="BQ21" s="119"/>
      <c r="BR21" s="119"/>
      <c r="BS21" s="119"/>
      <c r="BT21" s="119"/>
      <c r="BU21" s="119"/>
      <c r="BV21" s="119"/>
      <c r="BW21" s="119"/>
      <c r="BX21" s="119"/>
      <c r="BY21" s="119"/>
      <c r="BZ21" s="119"/>
      <c r="CA21" s="119"/>
      <c r="CB21" s="119"/>
      <c r="CC21" s="119"/>
      <c r="CD21" s="119"/>
      <c r="CE21" s="119"/>
      <c r="CF21" s="119"/>
      <c r="CG21" s="119"/>
      <c r="CH21" s="119"/>
      <c r="CI21" s="119"/>
      <c r="CJ21" s="119"/>
      <c r="CK21" s="119"/>
      <c r="CL21" s="119"/>
      <c r="CM21" s="119"/>
      <c r="CN21" s="119"/>
      <c r="CO21" s="119"/>
      <c r="CP21" s="119"/>
      <c r="CQ21" s="119"/>
      <c r="CR21" s="119"/>
      <c r="CS21" s="119"/>
      <c r="CT21" s="119"/>
      <c r="CU21" s="119"/>
      <c r="CV21" s="119"/>
      <c r="CW21" s="119"/>
      <c r="CX21" s="119"/>
      <c r="CY21" s="119"/>
      <c r="CZ21" s="119"/>
      <c r="DA21" s="119"/>
      <c r="DB21" s="119"/>
      <c r="DC21" s="119"/>
      <c r="DD21" s="119"/>
      <c r="DE21" s="119"/>
      <c r="DF21" s="119"/>
      <c r="DG21" s="119"/>
      <c r="DH21" s="119"/>
      <c r="DI21" s="119"/>
      <c r="DJ21" s="119"/>
      <c r="DK21" s="119"/>
      <c r="DL21" s="119"/>
      <c r="DM21" s="119"/>
      <c r="DN21" s="119"/>
      <c r="DO21" s="119"/>
      <c r="DP21" s="119"/>
      <c r="DQ21" s="119"/>
      <c r="DR21" s="119"/>
      <c r="DS21" s="119"/>
      <c r="DT21" s="119"/>
      <c r="DU21" s="119"/>
      <c r="DV21" s="119"/>
      <c r="DW21" s="119"/>
      <c r="DX21" s="119"/>
      <c r="DY21" s="119"/>
      <c r="DZ21" s="119"/>
      <c r="EA21" s="119"/>
      <c r="EB21" s="119"/>
      <c r="EC21" s="119"/>
      <c r="ED21" s="119"/>
      <c r="EE21" s="119"/>
      <c r="EF21" s="119"/>
      <c r="EG21" s="119"/>
      <c r="EH21" s="119"/>
      <c r="EI21" s="119"/>
      <c r="EJ21" s="119"/>
      <c r="EK21" s="119"/>
      <c r="EL21" s="119"/>
      <c r="EM21" s="119"/>
      <c r="EN21" s="119"/>
      <c r="EO21" s="119"/>
      <c r="EP21" s="119"/>
      <c r="EQ21" s="119"/>
      <c r="ER21" s="119"/>
      <c r="ES21" s="119"/>
      <c r="ET21" s="119"/>
      <c r="EU21" s="119"/>
      <c r="EV21" s="119"/>
      <c r="EW21" s="119"/>
      <c r="EX21" s="119"/>
      <c r="EY21" s="119"/>
      <c r="EZ21" s="119"/>
      <c r="FA21" s="119"/>
      <c r="FB21" s="119"/>
      <c r="FC21" s="119"/>
      <c r="FD21" s="119"/>
      <c r="FE21" s="119"/>
      <c r="FF21" s="119"/>
      <c r="FG21" s="119"/>
      <c r="FH21" s="119"/>
      <c r="FI21" s="119"/>
      <c r="FJ21" s="119"/>
      <c r="FK21" s="119"/>
      <c r="FL21" s="119"/>
      <c r="FM21" s="119"/>
      <c r="FN21" s="119"/>
      <c r="FO21" s="119"/>
      <c r="FP21" s="119"/>
      <c r="FQ21" s="119"/>
      <c r="FR21" s="119"/>
      <c r="FS21" s="119"/>
      <c r="FT21" s="119"/>
      <c r="FU21" s="119"/>
      <c r="FV21" s="119"/>
      <c r="FW21" s="119"/>
      <c r="FX21" s="119"/>
      <c r="FY21" s="119"/>
      <c r="FZ21" s="119"/>
      <c r="GA21" s="119"/>
      <c r="GB21" s="119"/>
      <c r="GC21" s="119"/>
      <c r="GD21" s="119"/>
      <c r="GE21" s="119"/>
      <c r="GF21" s="119"/>
      <c r="GG21" s="119"/>
      <c r="GH21" s="119"/>
      <c r="GI21" s="119"/>
      <c r="GJ21" s="119"/>
      <c r="GK21" s="119"/>
      <c r="GL21" s="119"/>
      <c r="GM21" s="119"/>
      <c r="GN21" s="119"/>
      <c r="GO21" s="119"/>
      <c r="GP21" s="119"/>
      <c r="GQ21" s="119"/>
      <c r="GR21" s="119"/>
      <c r="GS21" s="119"/>
      <c r="GT21" s="119"/>
      <c r="GU21" s="119"/>
      <c r="GV21" s="119"/>
      <c r="GW21" s="119"/>
      <c r="GX21" s="119"/>
      <c r="GY21" s="119"/>
      <c r="GZ21" s="119"/>
      <c r="HA21" s="119"/>
      <c r="HB21" s="119"/>
      <c r="HC21" s="119"/>
      <c r="HD21" s="119"/>
      <c r="HE21" s="119"/>
      <c r="HF21" s="119"/>
      <c r="HG21" s="119"/>
      <c r="HH21" s="119"/>
      <c r="HI21" s="119"/>
      <c r="HJ21" s="119"/>
      <c r="HK21" s="119"/>
      <c r="HL21" s="119"/>
      <c r="HM21" s="119"/>
      <c r="HN21" s="119"/>
      <c r="HO21" s="119"/>
      <c r="HP21" s="119"/>
      <c r="HQ21" s="119"/>
      <c r="HR21" s="119"/>
      <c r="HS21" s="119"/>
      <c r="HT21" s="119"/>
      <c r="HU21" s="119"/>
      <c r="HV21" s="119"/>
      <c r="HW21" s="119"/>
      <c r="HX21" s="119"/>
      <c r="HY21" s="119"/>
      <c r="HZ21" s="119"/>
      <c r="IA21" s="119"/>
      <c r="IB21" s="119"/>
      <c r="IC21" s="119"/>
      <c r="ID21" s="119"/>
      <c r="IE21" s="119"/>
      <c r="IF21" s="119"/>
      <c r="IG21" s="119"/>
      <c r="IH21" s="119"/>
      <c r="II21" s="119"/>
      <c r="IJ21" s="119"/>
      <c r="IK21" s="119"/>
      <c r="IL21" s="119"/>
      <c r="IM21" s="119"/>
      <c r="IN21" s="119"/>
      <c r="IO21" s="119"/>
      <c r="IP21" s="119"/>
      <c r="IQ21" s="119"/>
      <c r="IR21" s="119"/>
      <c r="IS21" s="119"/>
      <c r="IT21" s="119"/>
      <c r="IU21" s="119"/>
      <c r="IV21" s="119"/>
      <c r="IW21" s="119"/>
      <c r="IX21" s="119"/>
      <c r="IY21" s="119"/>
      <c r="IZ21" s="119"/>
      <c r="JA21" s="119"/>
      <c r="JB21" s="119"/>
      <c r="JC21" s="119"/>
      <c r="JD21" s="119"/>
      <c r="JE21" s="119"/>
      <c r="JF21" s="119"/>
      <c r="JG21" s="119"/>
      <c r="JH21" s="119"/>
      <c r="JI21" s="119"/>
      <c r="JJ21" s="119"/>
      <c r="JK21" s="119"/>
      <c r="JL21" s="119"/>
      <c r="JM21" s="119"/>
      <c r="JN21" s="119"/>
      <c r="JO21" s="119"/>
      <c r="JP21" s="119"/>
      <c r="JQ21" s="119"/>
      <c r="JR21" s="119"/>
      <c r="JS21" s="119"/>
      <c r="JT21" s="119"/>
      <c r="JU21" s="119"/>
      <c r="JV21" s="119"/>
      <c r="JW21" s="119"/>
      <c r="JX21" s="119"/>
      <c r="JY21" s="119"/>
      <c r="JZ21" s="119"/>
      <c r="KA21" s="119"/>
      <c r="KB21" s="119"/>
      <c r="KC21" s="119"/>
      <c r="KD21" s="119"/>
      <c r="KE21" s="119"/>
      <c r="KF21" s="119"/>
      <c r="KG21" s="119"/>
      <c r="KH21" s="119"/>
      <c r="KI21" s="119"/>
      <c r="KJ21" s="119"/>
      <c r="KK21" s="119"/>
      <c r="KL21" s="119"/>
      <c r="KM21" s="119"/>
      <c r="KN21" s="119"/>
      <c r="KO21" s="119"/>
      <c r="KP21" s="119"/>
      <c r="KQ21" s="119"/>
      <c r="KR21" s="119"/>
      <c r="KS21" s="119"/>
      <c r="KT21" s="119"/>
      <c r="KU21" s="119"/>
      <c r="KV21" s="119"/>
      <c r="KW21" s="119"/>
      <c r="KX21" s="119"/>
      <c r="KY21" s="119"/>
      <c r="KZ21" s="119"/>
      <c r="LA21" s="119"/>
      <c r="LB21" s="119"/>
      <c r="LC21" s="119"/>
      <c r="LD21" s="119"/>
      <c r="LE21" s="119"/>
      <c r="LF21" s="119"/>
      <c r="LG21" s="119"/>
      <c r="LH21" s="119"/>
      <c r="LI21" s="119"/>
      <c r="LJ21" s="119"/>
      <c r="LK21" s="119"/>
      <c r="LL21" s="119"/>
      <c r="LM21" s="119"/>
      <c r="LN21" s="119"/>
      <c r="LO21" s="119"/>
      <c r="LP21" s="119"/>
      <c r="LQ21" s="119"/>
      <c r="LR21" s="119"/>
      <c r="LS21" s="119"/>
      <c r="LT21" s="119"/>
      <c r="LU21" s="119"/>
      <c r="LV21" s="119"/>
      <c r="LW21" s="119"/>
      <c r="LX21" s="119"/>
      <c r="LY21" s="119"/>
      <c r="LZ21" s="119"/>
      <c r="MA21" s="119"/>
      <c r="MB21" s="119"/>
      <c r="MC21" s="119"/>
      <c r="MD21" s="119"/>
      <c r="ME21" s="119"/>
      <c r="MF21" s="119"/>
      <c r="MG21" s="119"/>
      <c r="MH21" s="119"/>
      <c r="MI21" s="119"/>
      <c r="MJ21" s="119"/>
      <c r="MK21" s="119"/>
      <c r="ML21" s="119"/>
      <c r="MM21" s="119"/>
      <c r="MN21" s="119"/>
      <c r="MO21" s="119"/>
      <c r="MP21" s="119"/>
      <c r="MQ21" s="119"/>
      <c r="MR21" s="119"/>
      <c r="MS21" s="119"/>
      <c r="MT21" s="119"/>
      <c r="MU21" s="119"/>
      <c r="MV21" s="119"/>
      <c r="MW21" s="119"/>
      <c r="MX21" s="119"/>
      <c r="MY21" s="119"/>
      <c r="MZ21" s="119"/>
      <c r="NA21" s="119"/>
      <c r="NB21" s="119"/>
      <c r="NC21" s="119"/>
      <c r="ND21" s="119"/>
      <c r="NE21" s="119"/>
      <c r="NF21" s="119"/>
      <c r="NG21" s="119"/>
      <c r="NH21" s="119"/>
      <c r="NI21" s="119"/>
      <c r="NJ21" s="119"/>
      <c r="NK21" s="119"/>
      <c r="NL21" s="119"/>
      <c r="NM21" s="119"/>
      <c r="NN21" s="119"/>
      <c r="NO21" s="119"/>
      <c r="NP21" s="119"/>
      <c r="NQ21" s="119"/>
      <c r="NR21" s="119"/>
      <c r="NS21" s="119"/>
      <c r="NT21" s="119"/>
      <c r="NU21" s="119"/>
      <c r="NV21" s="119"/>
      <c r="NW21" s="119"/>
      <c r="NX21" s="119"/>
      <c r="NY21" s="119"/>
      <c r="NZ21" s="119"/>
      <c r="OA21" s="119"/>
      <c r="OB21" s="119"/>
      <c r="OC21" s="119"/>
      <c r="OD21" s="119"/>
      <c r="OE21" s="119"/>
      <c r="OF21" s="119"/>
      <c r="OG21" s="119"/>
      <c r="OH21" s="119"/>
      <c r="OI21" s="119"/>
      <c r="OJ21" s="119"/>
      <c r="OK21" s="119"/>
      <c r="OL21" s="119"/>
      <c r="OM21" s="119"/>
      <c r="ON21" s="119"/>
      <c r="OO21" s="119"/>
      <c r="OP21" s="119"/>
      <c r="OQ21" s="119"/>
      <c r="OR21" s="119"/>
      <c r="OS21" s="119"/>
      <c r="OT21" s="119"/>
      <c r="OU21" s="119"/>
      <c r="OV21" s="119"/>
      <c r="OW21" s="119"/>
      <c r="OX21" s="119"/>
      <c r="OY21" s="119"/>
      <c r="OZ21" s="119"/>
      <c r="PA21" s="119"/>
      <c r="PB21" s="119"/>
      <c r="PC21" s="119"/>
      <c r="PD21" s="119"/>
      <c r="PE21" s="119"/>
      <c r="PF21" s="119"/>
      <c r="PG21" s="119"/>
      <c r="PH21" s="119"/>
      <c r="PI21" s="119"/>
      <c r="PJ21" s="119"/>
      <c r="PK21" s="119"/>
      <c r="PL21" s="119"/>
      <c r="PM21" s="119"/>
      <c r="PN21" s="119"/>
      <c r="PO21" s="119"/>
      <c r="PP21" s="119"/>
      <c r="PQ21" s="119"/>
      <c r="PR21" s="119"/>
      <c r="PS21" s="119"/>
      <c r="PT21" s="119"/>
      <c r="PU21" s="119"/>
      <c r="PV21" s="119"/>
      <c r="PW21" s="119"/>
      <c r="PX21" s="119"/>
      <c r="PY21" s="119"/>
      <c r="PZ21" s="119"/>
      <c r="QA21" s="119"/>
      <c r="QB21" s="119"/>
      <c r="QC21" s="119"/>
      <c r="QD21" s="119"/>
      <c r="QE21" s="119"/>
      <c r="QF21" s="119"/>
      <c r="QG21" s="119"/>
      <c r="QH21" s="119"/>
      <c r="QI21" s="119"/>
      <c r="QJ21" s="119"/>
      <c r="QK21" s="119"/>
      <c r="QL21" s="119"/>
      <c r="QM21" s="119"/>
      <c r="QN21" s="119"/>
      <c r="QO21" s="119"/>
      <c r="QP21" s="119"/>
      <c r="QQ21" s="119"/>
      <c r="QR21" s="119"/>
      <c r="QS21" s="119"/>
      <c r="QT21" s="119"/>
      <c r="QU21" s="119"/>
      <c r="QV21" s="119"/>
      <c r="QW21" s="119"/>
      <c r="QX21" s="119"/>
      <c r="QY21" s="119"/>
      <c r="QZ21" s="119"/>
      <c r="RA21" s="119"/>
      <c r="RB21" s="119"/>
      <c r="RC21" s="119"/>
      <c r="RD21" s="119"/>
      <c r="RE21" s="119"/>
      <c r="RF21" s="119"/>
      <c r="RG21" s="119"/>
      <c r="RH21" s="119"/>
      <c r="RI21" s="119"/>
      <c r="RJ21" s="119"/>
      <c r="RK21" s="119"/>
      <c r="RL21" s="119"/>
      <c r="RM21" s="119"/>
      <c r="RN21" s="119"/>
      <c r="RO21" s="119"/>
      <c r="RP21" s="119"/>
      <c r="RQ21" s="119"/>
      <c r="RR21" s="119"/>
      <c r="RS21" s="119"/>
      <c r="RT21" s="119"/>
      <c r="RU21" s="119"/>
      <c r="RV21" s="119"/>
      <c r="RW21" s="119"/>
      <c r="RX21" s="119"/>
      <c r="RY21" s="119"/>
      <c r="RZ21" s="119"/>
      <c r="SA21" s="119"/>
      <c r="SB21" s="119"/>
      <c r="SC21" s="119"/>
      <c r="SD21" s="119"/>
      <c r="SE21" s="119"/>
      <c r="SF21" s="119"/>
      <c r="SG21" s="119"/>
      <c r="SH21" s="119"/>
      <c r="SI21" s="119"/>
      <c r="SJ21" s="119"/>
      <c r="SK21" s="119"/>
      <c r="SL21" s="119"/>
      <c r="SM21" s="119"/>
      <c r="SN21" s="119"/>
      <c r="SO21" s="119"/>
      <c r="SP21" s="119"/>
      <c r="SQ21" s="119"/>
      <c r="SR21" s="119"/>
      <c r="SS21" s="119"/>
      <c r="ST21" s="119"/>
      <c r="SU21" s="119"/>
      <c r="SV21" s="119"/>
      <c r="SW21" s="119"/>
      <c r="SX21" s="119"/>
      <c r="SY21" s="119"/>
      <c r="SZ21" s="119"/>
      <c r="TA21" s="119"/>
      <c r="TB21" s="119"/>
      <c r="TC21" s="119"/>
      <c r="TD21" s="119"/>
      <c r="TE21" s="119"/>
      <c r="TF21" s="119"/>
      <c r="TG21" s="119"/>
      <c r="TH21" s="119"/>
      <c r="TI21" s="119"/>
      <c r="TJ21" s="119"/>
      <c r="TK21" s="119"/>
      <c r="TL21" s="119"/>
      <c r="TM21" s="119"/>
      <c r="TN21" s="119"/>
      <c r="TO21" s="119"/>
      <c r="TP21" s="119"/>
      <c r="TQ21" s="119"/>
      <c r="TR21" s="119"/>
      <c r="TS21" s="119"/>
      <c r="TT21" s="119"/>
      <c r="TU21" s="119"/>
      <c r="TV21" s="119"/>
      <c r="TW21" s="119"/>
      <c r="TX21" s="119"/>
      <c r="TY21" s="119"/>
      <c r="TZ21" s="119"/>
      <c r="UA21" s="119"/>
      <c r="UB21" s="119"/>
      <c r="UC21" s="119"/>
      <c r="UD21" s="119"/>
      <c r="UE21" s="119"/>
      <c r="UF21" s="119"/>
      <c r="UG21" s="119"/>
      <c r="UH21" s="119"/>
      <c r="UI21" s="119"/>
      <c r="UJ21" s="119"/>
      <c r="UK21" s="119"/>
      <c r="UL21" s="119"/>
      <c r="UM21" s="119"/>
      <c r="UN21" s="119"/>
      <c r="UO21" s="119"/>
      <c r="UP21" s="119"/>
      <c r="UQ21" s="119"/>
      <c r="UR21" s="119"/>
      <c r="US21" s="119"/>
      <c r="UT21" s="119"/>
      <c r="UU21" s="119"/>
      <c r="UV21" s="119"/>
      <c r="UW21" s="119"/>
      <c r="UX21" s="119"/>
      <c r="UY21" s="119"/>
      <c r="UZ21" s="119"/>
      <c r="VA21" s="119"/>
      <c r="VB21" s="119"/>
      <c r="VC21" s="119"/>
      <c r="VD21" s="119"/>
      <c r="VE21" s="119"/>
      <c r="VF21" s="119"/>
      <c r="VG21" s="119"/>
      <c r="VH21" s="119"/>
      <c r="VI21" s="119"/>
      <c r="VJ21" s="119"/>
      <c r="VK21" s="119"/>
      <c r="VL21" s="119"/>
      <c r="VM21" s="119"/>
      <c r="VN21" s="119"/>
      <c r="VO21" s="119"/>
      <c r="VP21" s="119"/>
      <c r="VQ21" s="119"/>
      <c r="VR21" s="119"/>
      <c r="VS21" s="119"/>
      <c r="VT21" s="119"/>
      <c r="VU21" s="119"/>
      <c r="VV21" s="119"/>
      <c r="VW21" s="119"/>
      <c r="VX21" s="119"/>
      <c r="VY21" s="119"/>
      <c r="VZ21" s="119"/>
      <c r="WA21" s="119"/>
      <c r="WB21" s="119"/>
      <c r="WC21" s="119"/>
      <c r="WD21" s="119"/>
      <c r="WE21" s="119"/>
      <c r="WF21" s="119"/>
      <c r="WG21" s="119"/>
      <c r="WH21" s="119"/>
      <c r="WI21" s="119"/>
      <c r="WJ21" s="119"/>
      <c r="WK21" s="119"/>
      <c r="WL21" s="119"/>
      <c r="WM21" s="119"/>
      <c r="WN21" s="119"/>
      <c r="WO21" s="119"/>
      <c r="WP21" s="119"/>
      <c r="WQ21" s="119"/>
      <c r="WR21" s="119"/>
      <c r="WS21" s="119"/>
      <c r="WT21" s="119"/>
      <c r="WU21" s="119"/>
      <c r="WV21" s="119"/>
      <c r="WW21" s="119"/>
      <c r="WX21" s="119"/>
      <c r="WY21" s="119"/>
      <c r="WZ21" s="119"/>
      <c r="XA21" s="119"/>
      <c r="XB21" s="119"/>
      <c r="XC21" s="119"/>
      <c r="XD21" s="119"/>
      <c r="XE21" s="119"/>
      <c r="XF21" s="119"/>
      <c r="XG21" s="119"/>
      <c r="XH21" s="119"/>
      <c r="XI21" s="119"/>
      <c r="XJ21" s="119"/>
      <c r="XK21" s="119"/>
      <c r="XL21" s="119"/>
      <c r="XM21" s="119"/>
      <c r="XN21" s="119"/>
      <c r="XO21" s="119"/>
      <c r="XP21" s="119"/>
      <c r="XQ21" s="119"/>
      <c r="XR21" s="119"/>
      <c r="XS21" s="119"/>
      <c r="XT21" s="119"/>
      <c r="XU21" s="119"/>
      <c r="XV21" s="119"/>
      <c r="XW21" s="119"/>
      <c r="XX21" s="119"/>
      <c r="XY21" s="119"/>
      <c r="XZ21" s="119"/>
      <c r="YA21" s="119"/>
      <c r="YB21" s="119"/>
      <c r="YC21" s="119"/>
      <c r="YD21" s="119"/>
      <c r="YE21" s="119"/>
      <c r="YF21" s="119"/>
      <c r="YG21" s="119"/>
      <c r="YH21" s="119"/>
      <c r="YI21" s="119"/>
      <c r="YJ21" s="119"/>
      <c r="YK21" s="119"/>
      <c r="YL21" s="119"/>
      <c r="YM21" s="119"/>
      <c r="YN21" s="119"/>
      <c r="YO21" s="119"/>
      <c r="YP21" s="119"/>
      <c r="YQ21" s="119"/>
      <c r="YR21" s="119"/>
      <c r="YS21" s="119"/>
      <c r="YT21" s="119"/>
      <c r="YU21" s="119"/>
      <c r="YV21" s="119"/>
      <c r="YW21" s="119"/>
      <c r="YX21" s="119"/>
      <c r="YY21" s="119"/>
      <c r="YZ21" s="119"/>
      <c r="ZA21" s="119"/>
      <c r="ZB21" s="119"/>
      <c r="ZC21" s="119"/>
      <c r="ZD21" s="119"/>
      <c r="ZE21" s="119"/>
      <c r="ZF21" s="119"/>
      <c r="ZG21" s="119"/>
      <c r="ZH21" s="119"/>
      <c r="ZI21" s="119"/>
      <c r="ZJ21" s="119"/>
      <c r="ZK21" s="119"/>
      <c r="ZL21" s="119"/>
      <c r="ZM21" s="119"/>
      <c r="ZN21" s="119"/>
      <c r="ZO21" s="119"/>
      <c r="ZP21" s="119"/>
      <c r="ZQ21" s="119"/>
      <c r="ZR21" s="119"/>
      <c r="ZS21" s="119"/>
      <c r="ZT21" s="119"/>
      <c r="ZU21" s="119"/>
      <c r="ZV21" s="119"/>
      <c r="ZW21" s="119"/>
      <c r="ZX21" s="119"/>
      <c r="ZY21" s="119"/>
      <c r="ZZ21" s="119"/>
      <c r="AAA21" s="119"/>
      <c r="AAB21" s="119"/>
      <c r="AAC21" s="119"/>
      <c r="AAD21" s="119"/>
      <c r="AAE21" s="119"/>
      <c r="AAF21" s="119"/>
      <c r="AAG21" s="119"/>
      <c r="AAH21" s="119"/>
      <c r="AAI21" s="119"/>
      <c r="AAJ21" s="119"/>
      <c r="AAK21" s="119"/>
      <c r="AAL21" s="119"/>
      <c r="AAM21" s="119"/>
      <c r="AAN21" s="119"/>
      <c r="AAO21" s="119"/>
      <c r="AAP21" s="119"/>
      <c r="AAQ21" s="119"/>
      <c r="AAR21" s="119"/>
      <c r="AAS21" s="119"/>
      <c r="AAT21" s="119"/>
      <c r="AAU21" s="119"/>
      <c r="AAV21" s="119"/>
      <c r="AAW21" s="119"/>
      <c r="AAX21" s="119"/>
      <c r="AAY21" s="119"/>
      <c r="AAZ21" s="119"/>
      <c r="ABA21" s="119"/>
      <c r="ABB21" s="119"/>
      <c r="ABC21" s="119"/>
      <c r="ABD21" s="119"/>
      <c r="ABE21" s="119"/>
      <c r="ABF21" s="119"/>
      <c r="ABG21" s="119"/>
      <c r="ABH21" s="119"/>
      <c r="ABI21" s="119"/>
      <c r="ABJ21" s="119"/>
      <c r="ABK21" s="119"/>
      <c r="ABL21" s="119"/>
      <c r="ABM21" s="119"/>
      <c r="ABN21" s="119"/>
      <c r="ABO21" s="119"/>
      <c r="ABP21" s="119"/>
      <c r="ABQ21" s="119"/>
      <c r="ABR21" s="119"/>
      <c r="ABS21" s="119"/>
      <c r="ABT21" s="119"/>
      <c r="ABU21" s="119"/>
      <c r="ABV21" s="119"/>
      <c r="ABW21" s="119"/>
      <c r="ABX21" s="119"/>
      <c r="ABY21" s="119"/>
      <c r="ABZ21" s="119"/>
      <c r="ACA21" s="119"/>
      <c r="ACB21" s="119"/>
      <c r="ACC21" s="119"/>
      <c r="ACD21" s="119"/>
      <c r="ACE21" s="119"/>
      <c r="ACF21" s="119"/>
      <c r="ACG21" s="119"/>
      <c r="ACH21" s="119"/>
      <c r="ACI21" s="119"/>
      <c r="ACJ21" s="119"/>
      <c r="ACK21" s="119"/>
      <c r="ACL21" s="119"/>
      <c r="ACM21" s="119"/>
      <c r="ACN21" s="119"/>
      <c r="ACO21" s="119"/>
      <c r="ACP21" s="119"/>
      <c r="ACQ21" s="119"/>
      <c r="ACR21" s="119"/>
      <c r="ACS21" s="119"/>
      <c r="ACT21" s="119"/>
      <c r="ACU21" s="119"/>
      <c r="ACV21" s="119"/>
      <c r="ACW21" s="119"/>
      <c r="ACX21" s="119"/>
      <c r="ACY21" s="119"/>
      <c r="ACZ21" s="119"/>
      <c r="ADA21" s="119"/>
      <c r="ADB21" s="119"/>
      <c r="ADC21" s="119"/>
      <c r="ADD21" s="119"/>
      <c r="ADE21" s="119"/>
      <c r="ADF21" s="119"/>
      <c r="ADG21" s="119"/>
      <c r="ADH21" s="119"/>
      <c r="ADI21" s="119"/>
      <c r="ADJ21" s="119"/>
      <c r="ADK21" s="119"/>
      <c r="ADL21" s="119"/>
      <c r="ADM21" s="119"/>
      <c r="ADN21" s="119"/>
      <c r="ADO21" s="119"/>
      <c r="ADP21" s="119"/>
      <c r="ADQ21" s="119"/>
      <c r="ADR21" s="119"/>
      <c r="ADS21" s="119"/>
      <c r="ADT21" s="119"/>
      <c r="ADU21" s="119"/>
      <c r="ADV21" s="119"/>
      <c r="ADW21" s="119"/>
      <c r="ADX21" s="119"/>
      <c r="ADY21" s="119"/>
      <c r="ADZ21" s="119"/>
      <c r="AEA21" s="119"/>
      <c r="AEB21" s="119"/>
      <c r="AEC21" s="119"/>
      <c r="AED21" s="119"/>
      <c r="AEE21" s="119"/>
      <c r="AEF21" s="119"/>
      <c r="AEG21" s="119"/>
      <c r="AEH21" s="119"/>
      <c r="AEI21" s="119"/>
      <c r="AEJ21" s="119"/>
      <c r="AEK21" s="119"/>
      <c r="AEL21" s="119"/>
      <c r="AEM21" s="119"/>
      <c r="AEN21" s="119"/>
      <c r="AEO21" s="119"/>
      <c r="AEP21" s="119"/>
      <c r="AEQ21" s="119"/>
      <c r="AER21" s="119"/>
      <c r="AES21" s="119"/>
      <c r="AET21" s="119"/>
      <c r="AEU21" s="119"/>
      <c r="AEV21" s="119"/>
      <c r="AEW21" s="119"/>
      <c r="AEX21" s="119"/>
      <c r="AEY21" s="119"/>
      <c r="AEZ21" s="119"/>
      <c r="AFA21" s="119"/>
      <c r="AFB21" s="119"/>
      <c r="AFC21" s="119"/>
      <c r="AFD21" s="119"/>
      <c r="AFE21" s="119"/>
      <c r="AFF21" s="119"/>
      <c r="AFG21" s="119"/>
      <c r="AFH21" s="119"/>
      <c r="AFI21" s="119"/>
      <c r="AFJ21" s="119"/>
      <c r="AFK21" s="119"/>
      <c r="AFL21" s="119"/>
      <c r="AFM21" s="119"/>
      <c r="AFN21" s="119"/>
      <c r="AFO21" s="119"/>
      <c r="AFP21" s="119"/>
      <c r="AFQ21" s="119"/>
      <c r="AFR21" s="119"/>
      <c r="AFS21" s="119"/>
      <c r="AFT21" s="119"/>
      <c r="AFU21" s="119"/>
      <c r="AFV21" s="119"/>
      <c r="AFW21" s="119"/>
      <c r="AFX21" s="119"/>
      <c r="AFY21" s="119"/>
      <c r="AFZ21" s="119"/>
      <c r="AGA21" s="119"/>
      <c r="AGB21" s="119"/>
      <c r="AGC21" s="119"/>
      <c r="AGD21" s="119"/>
      <c r="AGE21" s="119"/>
      <c r="AGF21" s="119"/>
      <c r="AGG21" s="119"/>
      <c r="AGH21" s="119"/>
      <c r="AGI21" s="119"/>
      <c r="AGJ21" s="119"/>
      <c r="AGK21" s="119"/>
      <c r="AGL21" s="119"/>
      <c r="AGM21" s="119"/>
      <c r="AGN21" s="119"/>
      <c r="AGO21" s="119"/>
      <c r="AGP21" s="119"/>
      <c r="AGQ21" s="119"/>
      <c r="AGR21" s="119"/>
      <c r="AGS21" s="119"/>
      <c r="AGT21" s="119"/>
      <c r="AGU21" s="119"/>
      <c r="AGV21" s="119"/>
      <c r="AGW21" s="119"/>
      <c r="AGX21" s="119"/>
      <c r="AGY21" s="119"/>
      <c r="AGZ21" s="119"/>
      <c r="AHA21" s="119"/>
      <c r="AHB21" s="119"/>
      <c r="AHC21" s="119"/>
      <c r="AHD21" s="119"/>
      <c r="AHE21" s="119"/>
      <c r="AHF21" s="119"/>
      <c r="AHG21" s="119"/>
      <c r="AHH21" s="119"/>
      <c r="AHI21" s="119"/>
      <c r="AHJ21" s="119"/>
      <c r="AHK21" s="119"/>
      <c r="AHL21" s="119"/>
      <c r="AHM21" s="119"/>
      <c r="AHN21" s="119"/>
      <c r="AHO21" s="119"/>
      <c r="AHP21" s="119"/>
      <c r="AHQ21" s="119"/>
      <c r="AHR21" s="119"/>
      <c r="AHS21" s="119"/>
      <c r="AHT21" s="119"/>
      <c r="AHU21" s="119"/>
      <c r="AHV21" s="119"/>
      <c r="AHW21" s="119"/>
      <c r="AHX21" s="119"/>
      <c r="AHY21" s="119"/>
      <c r="AHZ21" s="119"/>
      <c r="AIA21" s="119"/>
      <c r="AIB21" s="119"/>
      <c r="AIC21" s="119"/>
      <c r="AID21" s="119"/>
      <c r="AIE21" s="119"/>
      <c r="AIF21" s="119"/>
      <c r="AIG21" s="119"/>
      <c r="AIH21" s="119"/>
      <c r="AII21" s="119"/>
      <c r="AIJ21" s="119"/>
      <c r="AIK21" s="119"/>
      <c r="AIL21" s="119"/>
      <c r="AIM21" s="119"/>
      <c r="AIN21" s="119"/>
      <c r="AIO21" s="119"/>
      <c r="AIP21" s="119"/>
      <c r="AIQ21" s="119"/>
      <c r="AIR21" s="119"/>
      <c r="AIS21" s="119"/>
      <c r="AIT21" s="119"/>
      <c r="AIU21" s="119"/>
      <c r="AIV21" s="119"/>
      <c r="AIW21" s="119"/>
      <c r="AIX21" s="119"/>
      <c r="AIY21" s="119"/>
      <c r="AIZ21" s="119"/>
      <c r="AJA21" s="119"/>
      <c r="AJB21" s="119"/>
      <c r="AJC21" s="119"/>
      <c r="AJD21" s="119"/>
      <c r="AJE21" s="119"/>
      <c r="AJF21" s="119"/>
      <c r="AJG21" s="119"/>
      <c r="AJH21" s="119"/>
      <c r="AJI21" s="119"/>
      <c r="AJJ21" s="119"/>
      <c r="AJK21" s="119"/>
      <c r="AJL21" s="119"/>
      <c r="AJM21" s="119"/>
      <c r="AJN21" s="119"/>
      <c r="AJO21" s="119"/>
      <c r="AJP21" s="119"/>
      <c r="AJQ21" s="119"/>
      <c r="AJR21" s="119"/>
      <c r="AJS21" s="119"/>
      <c r="AJT21" s="119"/>
      <c r="AJU21" s="119"/>
      <c r="AJV21" s="119"/>
      <c r="AJW21" s="119"/>
      <c r="AJX21" s="119"/>
      <c r="AJY21" s="119"/>
      <c r="AJZ21" s="119"/>
      <c r="AKA21" s="119"/>
      <c r="AKB21" s="119"/>
      <c r="AKC21" s="119"/>
      <c r="AKD21" s="119"/>
      <c r="AKE21" s="119"/>
      <c r="AKF21" s="119"/>
      <c r="AKG21" s="119"/>
      <c r="AKH21" s="119"/>
      <c r="AKI21" s="119"/>
      <c r="AKJ21" s="119"/>
      <c r="AKK21" s="119"/>
      <c r="AKL21" s="119"/>
      <c r="AKM21" s="119"/>
      <c r="AKN21" s="119"/>
      <c r="AKO21" s="119"/>
      <c r="AKP21" s="119"/>
      <c r="AKQ21" s="119"/>
      <c r="AKR21" s="119"/>
      <c r="AKS21" s="119"/>
      <c r="AKT21" s="119"/>
      <c r="AKU21" s="119"/>
      <c r="AKV21" s="119"/>
      <c r="AKW21" s="119"/>
      <c r="AKX21" s="119"/>
      <c r="AKY21" s="119"/>
      <c r="AKZ21" s="119"/>
      <c r="ALA21" s="119"/>
      <c r="ALB21" s="119"/>
      <c r="ALC21" s="119"/>
      <c r="ALD21" s="119"/>
      <c r="ALE21" s="119"/>
      <c r="ALF21" s="119"/>
      <c r="ALG21" s="119"/>
      <c r="ALH21" s="119"/>
      <c r="ALI21" s="119"/>
      <c r="ALJ21" s="119"/>
      <c r="ALK21" s="119"/>
      <c r="ALL21" s="119"/>
      <c r="ALM21" s="119"/>
      <c r="ALN21" s="119"/>
      <c r="ALO21" s="119"/>
      <c r="ALP21" s="119"/>
      <c r="ALQ21" s="119"/>
      <c r="ALR21" s="119"/>
      <c r="ALS21" s="119"/>
      <c r="ALT21" s="119"/>
      <c r="ALU21" s="119"/>
      <c r="ALV21" s="119"/>
      <c r="ALW21" s="119"/>
      <c r="ALX21" s="119"/>
      <c r="ALY21" s="119"/>
      <c r="ALZ21" s="119"/>
      <c r="AMA21" s="119"/>
      <c r="AMB21" s="119"/>
      <c r="AMC21" s="119"/>
      <c r="AMD21" s="119"/>
      <c r="AME21" s="119"/>
      <c r="AMF21" s="119"/>
      <c r="AMG21" s="119"/>
      <c r="AMH21" s="119"/>
      <c r="AMI21" s="119"/>
      <c r="AMJ21" s="119"/>
      <c r="AMK21" s="119"/>
      <c r="AML21" s="119"/>
      <c r="AMM21" s="119"/>
      <c r="AMN21" s="119"/>
      <c r="AMO21" s="119"/>
      <c r="AMP21" s="119"/>
      <c r="AMQ21" s="119"/>
      <c r="AMR21" s="119"/>
      <c r="AMS21" s="119"/>
      <c r="AMT21" s="119"/>
      <c r="AMU21" s="119"/>
      <c r="AMV21" s="119"/>
      <c r="AMW21" s="119"/>
      <c r="AMX21" s="119"/>
      <c r="AMY21" s="119"/>
      <c r="AMZ21" s="119"/>
      <c r="ANA21" s="119"/>
      <c r="ANB21" s="119"/>
      <c r="ANC21" s="119"/>
      <c r="AND21" s="119"/>
      <c r="ANE21" s="119"/>
      <c r="ANF21" s="119"/>
      <c r="ANG21" s="119"/>
      <c r="ANH21" s="119"/>
      <c r="ANI21" s="119"/>
      <c r="ANJ21" s="119"/>
      <c r="ANK21" s="119"/>
      <c r="ANL21" s="119"/>
      <c r="ANM21" s="119"/>
      <c r="ANN21" s="119"/>
      <c r="ANO21" s="119"/>
      <c r="ANP21" s="119"/>
      <c r="ANQ21" s="119"/>
      <c r="ANR21" s="119"/>
      <c r="ANS21" s="119"/>
      <c r="ANT21" s="119"/>
      <c r="ANU21" s="119"/>
      <c r="ANV21" s="119"/>
      <c r="ANW21" s="119"/>
      <c r="ANX21" s="119"/>
      <c r="ANY21" s="119"/>
      <c r="ANZ21" s="119"/>
      <c r="AOA21" s="119"/>
      <c r="AOB21" s="119"/>
      <c r="AOC21" s="119"/>
      <c r="AOD21" s="119"/>
      <c r="AOE21" s="119"/>
      <c r="AOF21" s="119"/>
      <c r="AOG21" s="119"/>
      <c r="AOH21" s="119"/>
      <c r="AOI21" s="119"/>
      <c r="AOJ21" s="119"/>
      <c r="AOK21" s="119"/>
      <c r="AOL21" s="119"/>
      <c r="AOM21" s="119"/>
      <c r="AON21" s="119"/>
      <c r="AOO21" s="119"/>
      <c r="AOP21" s="119"/>
      <c r="AOQ21" s="119"/>
      <c r="AOR21" s="119"/>
      <c r="AOS21" s="119"/>
      <c r="AOT21" s="119"/>
      <c r="AOU21" s="119"/>
      <c r="AOV21" s="119"/>
      <c r="AOW21" s="119"/>
      <c r="AOX21" s="119"/>
      <c r="AOY21" s="119"/>
      <c r="AOZ21" s="119"/>
      <c r="APA21" s="119"/>
      <c r="APB21" s="119"/>
      <c r="APC21" s="119"/>
      <c r="APD21" s="119"/>
      <c r="APE21" s="119"/>
      <c r="APF21" s="119"/>
      <c r="APG21" s="119"/>
      <c r="APH21" s="119"/>
      <c r="API21" s="119"/>
      <c r="APJ21" s="119"/>
      <c r="APK21" s="119"/>
      <c r="APL21" s="119"/>
      <c r="APM21" s="119"/>
      <c r="APN21" s="119"/>
      <c r="APO21" s="119"/>
      <c r="APP21" s="119"/>
      <c r="APQ21" s="119"/>
      <c r="APR21" s="119"/>
      <c r="APS21" s="119"/>
      <c r="APT21" s="119"/>
      <c r="APU21" s="119"/>
      <c r="APV21" s="119"/>
      <c r="APW21" s="119"/>
      <c r="APX21" s="119"/>
      <c r="APY21" s="119"/>
      <c r="APZ21" s="119"/>
      <c r="AQA21" s="119"/>
      <c r="AQB21" s="119"/>
      <c r="AQC21" s="119"/>
      <c r="AQD21" s="119"/>
      <c r="AQE21" s="119"/>
      <c r="AQF21" s="119"/>
      <c r="AQG21" s="119"/>
      <c r="AQH21" s="119"/>
      <c r="AQI21" s="119"/>
      <c r="AQJ21" s="119"/>
      <c r="AQK21" s="119"/>
      <c r="AQL21" s="119"/>
      <c r="AQM21" s="119"/>
      <c r="AQN21" s="119"/>
      <c r="AQO21" s="119"/>
      <c r="AQP21" s="119"/>
      <c r="AQQ21" s="119"/>
      <c r="AQR21" s="119"/>
      <c r="AQS21" s="119"/>
      <c r="AQT21" s="119"/>
      <c r="AQU21" s="119"/>
      <c r="AQV21" s="119"/>
      <c r="AQW21" s="119"/>
      <c r="AQX21" s="119"/>
      <c r="AQY21" s="119"/>
      <c r="AQZ21" s="119"/>
      <c r="ARA21" s="119"/>
      <c r="ARB21" s="119"/>
      <c r="ARC21" s="119"/>
      <c r="ARD21" s="119"/>
      <c r="ARE21" s="119"/>
      <c r="ARF21" s="119"/>
      <c r="ARG21" s="119"/>
      <c r="ARH21" s="119"/>
      <c r="ARI21" s="119"/>
      <c r="ARJ21" s="119"/>
      <c r="ARK21" s="119"/>
      <c r="ARL21" s="119"/>
      <c r="ARM21" s="119"/>
      <c r="ARN21" s="119"/>
      <c r="ARO21" s="119"/>
      <c r="ARP21" s="119"/>
      <c r="ARQ21" s="119"/>
      <c r="ARR21" s="119"/>
      <c r="ARS21" s="119"/>
      <c r="ART21" s="119"/>
      <c r="ARU21" s="119"/>
      <c r="ARV21" s="119"/>
      <c r="ARW21" s="119"/>
      <c r="ARX21" s="119"/>
      <c r="ARY21" s="119"/>
      <c r="ARZ21" s="119"/>
      <c r="ASA21" s="119"/>
      <c r="ASB21" s="119"/>
      <c r="ASC21" s="119"/>
      <c r="ASD21" s="119"/>
      <c r="ASE21" s="119"/>
      <c r="ASF21" s="119"/>
      <c r="ASG21" s="119"/>
      <c r="ASH21" s="119"/>
      <c r="ASI21" s="119"/>
      <c r="ASJ21" s="119"/>
      <c r="ASK21" s="119"/>
      <c r="ASL21" s="119"/>
      <c r="ASM21" s="119"/>
      <c r="ASN21" s="119"/>
      <c r="ASO21" s="119"/>
      <c r="ASP21" s="119"/>
      <c r="ASQ21" s="119"/>
      <c r="ASR21" s="119"/>
      <c r="ASS21" s="119"/>
      <c r="AST21" s="119"/>
      <c r="ASU21" s="119"/>
      <c r="ASV21" s="119"/>
      <c r="ASW21" s="119"/>
      <c r="ASX21" s="119"/>
      <c r="ASY21" s="119"/>
      <c r="ASZ21" s="119"/>
      <c r="ATA21" s="119"/>
      <c r="ATB21" s="119"/>
      <c r="ATC21" s="119"/>
      <c r="ATD21" s="119"/>
      <c r="ATE21" s="119"/>
      <c r="ATF21" s="119"/>
      <c r="ATG21" s="119"/>
      <c r="ATH21" s="119"/>
      <c r="ATI21" s="119"/>
      <c r="ATJ21" s="119"/>
      <c r="ATK21" s="119"/>
      <c r="ATL21" s="119"/>
      <c r="ATM21" s="119"/>
      <c r="ATN21" s="119"/>
      <c r="ATO21" s="119"/>
      <c r="ATP21" s="119"/>
      <c r="ATQ21" s="119"/>
      <c r="ATR21" s="119"/>
      <c r="ATS21" s="119"/>
      <c r="ATT21" s="119"/>
      <c r="ATU21" s="119"/>
      <c r="ATV21" s="119"/>
      <c r="ATW21" s="119"/>
      <c r="ATX21" s="119"/>
      <c r="ATY21" s="119"/>
      <c r="ATZ21" s="119"/>
      <c r="AUA21" s="119"/>
      <c r="AUB21" s="119"/>
      <c r="AUC21" s="119"/>
      <c r="AUD21" s="119"/>
      <c r="AUE21" s="119"/>
      <c r="AUF21" s="119"/>
      <c r="AUG21" s="119"/>
      <c r="AUH21" s="119"/>
      <c r="AUI21" s="119"/>
      <c r="AUJ21" s="119"/>
      <c r="AUK21" s="119"/>
      <c r="AUL21" s="119"/>
      <c r="AUM21" s="119"/>
      <c r="AUN21" s="119"/>
      <c r="AUO21" s="119"/>
      <c r="AUP21" s="119"/>
      <c r="AUQ21" s="119"/>
      <c r="AUR21" s="119"/>
      <c r="AUS21" s="119"/>
      <c r="AUT21" s="119"/>
      <c r="AUU21" s="119"/>
      <c r="AUV21" s="119"/>
      <c r="AUW21" s="119"/>
      <c r="AUX21" s="119"/>
      <c r="AUY21" s="119"/>
      <c r="AUZ21" s="119"/>
      <c r="AVA21" s="119"/>
      <c r="AVB21" s="119"/>
      <c r="AVC21" s="119"/>
      <c r="AVD21" s="119"/>
      <c r="AVE21" s="119"/>
      <c r="AVF21" s="119"/>
      <c r="AVG21" s="119"/>
      <c r="AVH21" s="119"/>
      <c r="AVI21" s="119"/>
      <c r="AVJ21" s="119"/>
      <c r="AVK21" s="119"/>
      <c r="AVL21" s="119"/>
      <c r="AVM21" s="119"/>
      <c r="AVN21" s="119"/>
      <c r="AVO21" s="119"/>
      <c r="AVP21" s="119"/>
      <c r="AVQ21" s="119"/>
      <c r="AVR21" s="119"/>
      <c r="AVS21" s="119"/>
      <c r="AVT21" s="119"/>
      <c r="AVU21" s="119"/>
      <c r="AVV21" s="119"/>
      <c r="AVW21" s="119"/>
      <c r="AVX21" s="119"/>
      <c r="AVY21" s="119"/>
      <c r="AVZ21" s="119"/>
      <c r="AWA21" s="119"/>
      <c r="AWB21" s="119"/>
      <c r="AWC21" s="119"/>
      <c r="AWD21" s="119"/>
      <c r="AWE21" s="119"/>
      <c r="AWF21" s="119"/>
      <c r="AWG21" s="119"/>
      <c r="AWH21" s="119"/>
      <c r="AWI21" s="119"/>
      <c r="AWJ21" s="119"/>
      <c r="AWK21" s="119"/>
      <c r="AWL21" s="119"/>
      <c r="AWM21" s="119"/>
      <c r="AWN21" s="119"/>
      <c r="AWO21" s="119"/>
      <c r="AWP21" s="119"/>
      <c r="AWQ21" s="119"/>
      <c r="AWR21" s="119"/>
      <c r="AWS21" s="119"/>
      <c r="AWT21" s="119"/>
      <c r="AWU21" s="119"/>
      <c r="AWV21" s="119"/>
      <c r="AWW21" s="119"/>
      <c r="AWX21" s="119"/>
      <c r="AWY21" s="119"/>
      <c r="AWZ21" s="119"/>
      <c r="AXA21" s="119"/>
      <c r="AXB21" s="119"/>
      <c r="AXC21" s="119"/>
      <c r="AXD21" s="119"/>
      <c r="AXE21" s="119"/>
      <c r="AXF21" s="119"/>
      <c r="AXG21" s="119"/>
      <c r="AXH21" s="119"/>
      <c r="AXI21" s="119"/>
      <c r="AXJ21" s="119"/>
      <c r="AXK21" s="119"/>
      <c r="AXL21" s="119"/>
      <c r="AXM21" s="119"/>
      <c r="AXN21" s="119"/>
      <c r="AXO21" s="119"/>
      <c r="AXP21" s="119"/>
      <c r="AXQ21" s="119"/>
      <c r="AXR21" s="119"/>
      <c r="AXS21" s="119"/>
      <c r="AXT21" s="119"/>
      <c r="AXU21" s="119"/>
      <c r="AXV21" s="119"/>
      <c r="AXW21" s="119"/>
      <c r="AXX21" s="119"/>
      <c r="AXY21" s="119"/>
      <c r="AXZ21" s="119"/>
      <c r="AYA21" s="119"/>
      <c r="AYB21" s="119"/>
      <c r="AYC21" s="119"/>
      <c r="AYD21" s="119"/>
      <c r="AYE21" s="119"/>
      <c r="AYF21" s="119"/>
      <c r="AYG21" s="119"/>
      <c r="AYH21" s="119"/>
      <c r="AYI21" s="119"/>
      <c r="AYJ21" s="119"/>
      <c r="AYK21" s="119"/>
      <c r="AYL21" s="119"/>
      <c r="AYM21" s="119"/>
      <c r="AYN21" s="119"/>
      <c r="AYO21" s="119"/>
      <c r="AYP21" s="119"/>
      <c r="AYQ21" s="119"/>
      <c r="AYR21" s="119"/>
      <c r="AYS21" s="119"/>
      <c r="AYT21" s="119"/>
      <c r="AYU21" s="119"/>
      <c r="AYV21" s="119"/>
      <c r="AYW21" s="119"/>
      <c r="AYX21" s="119"/>
      <c r="AYY21" s="119"/>
      <c r="AYZ21" s="119"/>
      <c r="AZA21" s="119"/>
      <c r="AZB21" s="119"/>
      <c r="AZC21" s="119"/>
      <c r="AZD21" s="119"/>
      <c r="AZE21" s="119"/>
      <c r="AZF21" s="119"/>
      <c r="AZG21" s="119"/>
      <c r="AZH21" s="119"/>
      <c r="AZI21" s="119"/>
      <c r="AZJ21" s="119"/>
      <c r="AZK21" s="119"/>
      <c r="AZL21" s="119"/>
      <c r="AZM21" s="119"/>
      <c r="AZN21" s="119"/>
      <c r="AZO21" s="119"/>
      <c r="AZP21" s="119"/>
      <c r="AZQ21" s="119"/>
      <c r="AZR21" s="119"/>
      <c r="AZS21" s="119"/>
      <c r="AZT21" s="119"/>
      <c r="AZU21" s="119"/>
      <c r="AZV21" s="119"/>
      <c r="AZW21" s="119"/>
      <c r="AZX21" s="119"/>
      <c r="AZY21" s="119"/>
      <c r="AZZ21" s="119"/>
      <c r="BAA21" s="119"/>
      <c r="BAB21" s="119"/>
      <c r="BAC21" s="119"/>
      <c r="BAD21" s="119"/>
      <c r="BAE21" s="119"/>
      <c r="BAF21" s="119"/>
      <c r="BAG21" s="119"/>
      <c r="BAH21" s="119"/>
      <c r="BAI21" s="119"/>
      <c r="BAJ21" s="119"/>
      <c r="BAK21" s="119"/>
      <c r="BAL21" s="119"/>
      <c r="BAM21" s="119"/>
      <c r="BAN21" s="119"/>
      <c r="BAO21" s="119"/>
      <c r="BAP21" s="119"/>
      <c r="BAQ21" s="119"/>
      <c r="BAR21" s="119"/>
      <c r="BAS21" s="119"/>
      <c r="BAT21" s="119"/>
      <c r="BAU21" s="119"/>
      <c r="BAV21" s="119"/>
      <c r="BAW21" s="119"/>
      <c r="BAX21" s="119"/>
      <c r="BAY21" s="119"/>
      <c r="BAZ21" s="119"/>
      <c r="BBA21" s="119"/>
      <c r="BBB21" s="119"/>
      <c r="BBC21" s="119"/>
      <c r="BBD21" s="119"/>
      <c r="BBE21" s="119"/>
      <c r="BBF21" s="119"/>
      <c r="BBG21" s="119"/>
      <c r="BBH21" s="119"/>
      <c r="BBI21" s="119"/>
      <c r="BBJ21" s="119"/>
      <c r="BBK21" s="119"/>
      <c r="BBL21" s="119"/>
      <c r="BBM21" s="119"/>
      <c r="BBN21" s="119"/>
      <c r="BBO21" s="119"/>
      <c r="BBP21" s="119"/>
      <c r="BBQ21" s="119"/>
      <c r="BBR21" s="119"/>
      <c r="BBS21" s="119"/>
      <c r="BBT21" s="119"/>
      <c r="BBU21" s="119"/>
      <c r="BBV21" s="119"/>
      <c r="BBW21" s="119"/>
      <c r="BBX21" s="119"/>
      <c r="BBY21" s="119"/>
      <c r="BBZ21" s="119"/>
      <c r="BCA21" s="119"/>
      <c r="BCB21" s="119"/>
      <c r="BCC21" s="119"/>
      <c r="BCD21" s="119"/>
      <c r="BCE21" s="119"/>
      <c r="BCF21" s="119"/>
      <c r="BCG21" s="119"/>
      <c r="BCH21" s="119"/>
      <c r="BCI21" s="119"/>
      <c r="BCJ21" s="119"/>
      <c r="BCK21" s="119"/>
      <c r="BCL21" s="119"/>
      <c r="BCM21" s="119"/>
      <c r="BCN21" s="119"/>
      <c r="BCO21" s="119"/>
      <c r="BCP21" s="119"/>
      <c r="BCQ21" s="119"/>
      <c r="BCR21" s="119"/>
      <c r="BCS21" s="119"/>
      <c r="BCT21" s="119"/>
      <c r="BCU21" s="119"/>
      <c r="BCV21" s="119"/>
      <c r="BCW21" s="119"/>
      <c r="BCX21" s="119"/>
      <c r="BCY21" s="119"/>
      <c r="BCZ21" s="119"/>
      <c r="BDA21" s="119"/>
      <c r="BDB21" s="119"/>
      <c r="BDC21" s="119"/>
      <c r="BDD21" s="119"/>
      <c r="BDE21" s="119"/>
      <c r="BDF21" s="119"/>
      <c r="BDG21" s="119"/>
      <c r="BDH21" s="119"/>
      <c r="BDI21" s="119"/>
      <c r="BDJ21" s="119"/>
      <c r="BDK21" s="119"/>
      <c r="BDL21" s="119"/>
      <c r="BDM21" s="119"/>
      <c r="BDN21" s="119"/>
      <c r="BDO21" s="119"/>
      <c r="BDP21" s="119"/>
      <c r="BDQ21" s="119"/>
      <c r="BDR21" s="119"/>
      <c r="BDS21" s="119"/>
      <c r="BDT21" s="119"/>
      <c r="BDU21" s="119"/>
      <c r="BDV21" s="119"/>
      <c r="BDW21" s="119"/>
      <c r="BDX21" s="119"/>
      <c r="BDY21" s="119"/>
      <c r="BDZ21" s="119"/>
      <c r="BEA21" s="119"/>
      <c r="BEB21" s="119"/>
      <c r="BEC21" s="119"/>
      <c r="BED21" s="119"/>
      <c r="BEE21" s="119"/>
      <c r="BEF21" s="119"/>
      <c r="BEG21" s="119"/>
      <c r="BEH21" s="119"/>
      <c r="BEI21" s="119"/>
      <c r="BEJ21" s="119"/>
      <c r="BEK21" s="119"/>
      <c r="BEL21" s="119"/>
      <c r="BEM21" s="119"/>
      <c r="BEN21" s="119"/>
      <c r="BEO21" s="119"/>
      <c r="BEP21" s="119"/>
      <c r="BEQ21" s="119"/>
      <c r="BER21" s="119"/>
      <c r="BES21" s="119"/>
      <c r="BET21" s="119"/>
      <c r="BEU21" s="119"/>
      <c r="BEV21" s="119"/>
      <c r="BEW21" s="119"/>
      <c r="BEX21" s="119"/>
      <c r="BEY21" s="119"/>
      <c r="BEZ21" s="119"/>
      <c r="BFA21" s="119"/>
      <c r="BFB21" s="119"/>
      <c r="BFC21" s="119"/>
      <c r="BFD21" s="119"/>
      <c r="BFE21" s="119"/>
      <c r="BFF21" s="119"/>
      <c r="BFG21" s="119"/>
      <c r="BFH21" s="119"/>
      <c r="BFI21" s="119"/>
      <c r="BFJ21" s="119"/>
      <c r="BFK21" s="119"/>
      <c r="BFL21" s="119"/>
      <c r="BFM21" s="119"/>
      <c r="BFN21" s="119"/>
      <c r="BFO21" s="119"/>
      <c r="BFP21" s="119"/>
      <c r="BFQ21" s="119"/>
      <c r="BFR21" s="119"/>
      <c r="BFS21" s="119"/>
      <c r="BFT21" s="119"/>
      <c r="BFU21" s="119"/>
      <c r="BFV21" s="119"/>
      <c r="BFW21" s="119"/>
      <c r="BFX21" s="119"/>
      <c r="BFY21" s="119"/>
      <c r="BFZ21" s="119"/>
      <c r="BGA21" s="119"/>
      <c r="BGB21" s="119"/>
      <c r="BGC21" s="119"/>
      <c r="BGD21" s="119"/>
      <c r="BGE21" s="119"/>
      <c r="BGF21" s="119"/>
      <c r="BGG21" s="119"/>
      <c r="BGH21" s="119"/>
      <c r="BGI21" s="119"/>
      <c r="BGJ21" s="119"/>
      <c r="BGK21" s="119"/>
      <c r="BGL21" s="119"/>
      <c r="BGM21" s="119"/>
      <c r="BGN21" s="119"/>
      <c r="BGO21" s="119"/>
      <c r="BGP21" s="119"/>
      <c r="BGQ21" s="119"/>
      <c r="BGR21" s="119"/>
      <c r="BGS21" s="119"/>
      <c r="BGT21" s="119"/>
      <c r="BGU21" s="119"/>
      <c r="BGV21" s="119"/>
      <c r="BGW21" s="119"/>
      <c r="BGX21" s="119"/>
      <c r="BGY21" s="119"/>
      <c r="BGZ21" s="119"/>
      <c r="BHA21" s="119"/>
      <c r="BHB21" s="119"/>
      <c r="BHC21" s="119"/>
      <c r="BHD21" s="119"/>
      <c r="BHE21" s="119"/>
      <c r="BHF21" s="119"/>
      <c r="BHG21" s="119"/>
      <c r="BHH21" s="119"/>
      <c r="BHI21" s="119"/>
      <c r="BHJ21" s="119"/>
      <c r="BHK21" s="119"/>
      <c r="BHL21" s="119"/>
      <c r="BHM21" s="119"/>
      <c r="BHN21" s="119"/>
      <c r="BHO21" s="119"/>
      <c r="BHP21" s="119"/>
      <c r="BHQ21" s="119"/>
      <c r="BHR21" s="119"/>
      <c r="BHS21" s="119"/>
      <c r="BHT21" s="119"/>
      <c r="BHU21" s="119"/>
      <c r="BHV21" s="119"/>
      <c r="BHW21" s="119"/>
      <c r="BHX21" s="119"/>
      <c r="BHY21" s="119"/>
      <c r="BHZ21" s="119"/>
      <c r="BIA21" s="119"/>
      <c r="BIB21" s="119"/>
      <c r="BIC21" s="119"/>
      <c r="BID21" s="119"/>
      <c r="BIE21" s="119"/>
      <c r="BIF21" s="119"/>
      <c r="BIG21" s="119"/>
      <c r="BIH21" s="119"/>
      <c r="BII21" s="119"/>
      <c r="BIJ21" s="119"/>
      <c r="BIK21" s="119"/>
      <c r="BIL21" s="119"/>
      <c r="BIM21" s="119"/>
      <c r="BIN21" s="119"/>
      <c r="BIO21" s="119"/>
      <c r="BIP21" s="119"/>
      <c r="BIQ21" s="119"/>
      <c r="BIR21" s="119"/>
      <c r="BIS21" s="119"/>
      <c r="BIT21" s="119"/>
      <c r="BIU21" s="119"/>
      <c r="BIV21" s="119"/>
      <c r="BIW21" s="119"/>
      <c r="BIX21" s="119"/>
      <c r="BIY21" s="119"/>
      <c r="BIZ21" s="119"/>
      <c r="BJA21" s="119"/>
      <c r="BJB21" s="119"/>
      <c r="BJC21" s="119"/>
      <c r="BJD21" s="119"/>
      <c r="BJE21" s="119"/>
      <c r="BJF21" s="119"/>
      <c r="BJG21" s="119"/>
      <c r="BJH21" s="119"/>
      <c r="BJI21" s="119"/>
      <c r="BJJ21" s="119"/>
      <c r="BJK21" s="119"/>
      <c r="BJL21" s="119"/>
      <c r="BJM21" s="119"/>
      <c r="BJN21" s="119"/>
      <c r="BJO21" s="119"/>
      <c r="BJP21" s="119"/>
      <c r="BJQ21" s="119"/>
      <c r="BJR21" s="119"/>
      <c r="BJS21" s="119"/>
      <c r="BJT21" s="119"/>
      <c r="BJU21" s="119"/>
      <c r="BJV21" s="119"/>
      <c r="BJW21" s="119"/>
      <c r="BJX21" s="119"/>
      <c r="BJY21" s="119"/>
      <c r="BJZ21" s="119"/>
      <c r="BKA21" s="119"/>
      <c r="BKB21" s="119"/>
      <c r="BKC21" s="119"/>
      <c r="BKD21" s="119"/>
      <c r="BKE21" s="119"/>
      <c r="BKF21" s="119"/>
      <c r="BKG21" s="119"/>
      <c r="BKH21" s="119"/>
      <c r="BKI21" s="119"/>
      <c r="BKJ21" s="119"/>
      <c r="BKK21" s="119"/>
      <c r="BKL21" s="119"/>
      <c r="BKM21" s="119"/>
      <c r="BKN21" s="119"/>
      <c r="BKO21" s="119"/>
      <c r="BKP21" s="119"/>
      <c r="BKQ21" s="119"/>
      <c r="BKR21" s="119"/>
      <c r="BKS21" s="119"/>
      <c r="BKT21" s="119"/>
      <c r="BKU21" s="119"/>
      <c r="BKV21" s="119"/>
      <c r="BKW21" s="119"/>
      <c r="BKX21" s="119"/>
      <c r="BKY21" s="119"/>
      <c r="BKZ21" s="119"/>
      <c r="BLA21" s="119"/>
      <c r="BLB21" s="119"/>
      <c r="BLC21" s="119"/>
      <c r="BLD21" s="119"/>
      <c r="BLE21" s="119"/>
      <c r="BLF21" s="119"/>
      <c r="BLG21" s="119"/>
      <c r="BLH21" s="119"/>
      <c r="BLI21" s="119"/>
      <c r="BLJ21" s="119"/>
      <c r="BLK21" s="119"/>
      <c r="BLL21" s="119"/>
      <c r="BLM21" s="119"/>
      <c r="BLN21" s="119"/>
      <c r="BLO21" s="119"/>
      <c r="BLP21" s="119"/>
      <c r="BLQ21" s="119"/>
      <c r="BLR21" s="119"/>
      <c r="BLS21" s="119"/>
      <c r="BLT21" s="119"/>
      <c r="BLU21" s="119"/>
      <c r="BLV21" s="119"/>
      <c r="BLW21" s="119"/>
      <c r="BLX21" s="119"/>
      <c r="BLY21" s="119"/>
      <c r="BLZ21" s="119"/>
      <c r="BMA21" s="119"/>
      <c r="BMB21" s="119"/>
      <c r="BMC21" s="119"/>
      <c r="BMD21" s="119"/>
      <c r="BME21" s="119"/>
      <c r="BMF21" s="119"/>
      <c r="BMG21" s="119"/>
      <c r="BMH21" s="119"/>
      <c r="BMI21" s="119"/>
      <c r="BMJ21" s="119"/>
      <c r="BMK21" s="119"/>
      <c r="BML21" s="119"/>
      <c r="BMM21" s="119"/>
      <c r="BMN21" s="119"/>
      <c r="BMO21" s="119"/>
      <c r="BMP21" s="119"/>
      <c r="BMQ21" s="119"/>
      <c r="BMR21" s="119"/>
      <c r="BMS21" s="119"/>
      <c r="BMT21" s="119"/>
      <c r="BMU21" s="119"/>
      <c r="BMV21" s="119"/>
      <c r="BMW21" s="119"/>
      <c r="BMX21" s="119"/>
      <c r="BMY21" s="119"/>
      <c r="BMZ21" s="119"/>
      <c r="BNA21" s="119"/>
      <c r="BNB21" s="119"/>
      <c r="BNC21" s="119"/>
      <c r="BND21" s="119"/>
      <c r="BNE21" s="119"/>
      <c r="BNF21" s="119"/>
      <c r="BNG21" s="119"/>
      <c r="BNH21" s="119"/>
      <c r="BNI21" s="119"/>
      <c r="BNJ21" s="119"/>
      <c r="BNK21" s="119"/>
      <c r="BNL21" s="119"/>
      <c r="BNM21" s="119"/>
      <c r="BNN21" s="119"/>
      <c r="BNO21" s="119"/>
      <c r="BNP21" s="119"/>
      <c r="BNQ21" s="119"/>
      <c r="BNR21" s="119"/>
      <c r="BNS21" s="119"/>
      <c r="BNT21" s="119"/>
      <c r="BNU21" s="119"/>
      <c r="BNV21" s="119"/>
      <c r="BNW21" s="119"/>
      <c r="BNX21" s="119"/>
      <c r="BNY21" s="119"/>
      <c r="BNZ21" s="119"/>
      <c r="BOA21" s="119"/>
      <c r="BOB21" s="119"/>
      <c r="BOC21" s="119"/>
      <c r="BOD21" s="119"/>
      <c r="BOE21" s="119"/>
      <c r="BOF21" s="119"/>
      <c r="BOG21" s="119"/>
      <c r="BOH21" s="119"/>
      <c r="BOI21" s="119"/>
      <c r="BOJ21" s="119"/>
      <c r="BOK21" s="119"/>
      <c r="BOL21" s="119"/>
      <c r="BOM21" s="119"/>
      <c r="BON21" s="119"/>
      <c r="BOO21" s="119"/>
      <c r="BOP21" s="119"/>
      <c r="BOQ21" s="119"/>
      <c r="BOR21" s="119"/>
      <c r="BOS21" s="119"/>
      <c r="BOT21" s="119"/>
      <c r="BOU21" s="119"/>
      <c r="BOV21" s="119"/>
      <c r="BOW21" s="119"/>
      <c r="BOX21" s="119"/>
      <c r="BOY21" s="119"/>
      <c r="BOZ21" s="119"/>
      <c r="BPA21" s="119"/>
      <c r="BPB21" s="119"/>
      <c r="BPC21" s="119"/>
      <c r="BPD21" s="119"/>
      <c r="BPE21" s="119"/>
      <c r="BPF21" s="119"/>
      <c r="BPG21" s="119"/>
      <c r="BPH21" s="119"/>
      <c r="BPI21" s="119"/>
      <c r="BPJ21" s="119"/>
      <c r="BPK21" s="119"/>
      <c r="BPL21" s="119"/>
      <c r="BPM21" s="119"/>
      <c r="BPN21" s="119"/>
      <c r="BPO21" s="119"/>
      <c r="BPP21" s="119"/>
      <c r="BPQ21" s="119"/>
      <c r="BPR21" s="119"/>
      <c r="BPS21" s="119"/>
      <c r="BPT21" s="119"/>
      <c r="BPU21" s="119"/>
      <c r="BPV21" s="119"/>
      <c r="BPW21" s="119"/>
      <c r="BPX21" s="119"/>
      <c r="BPY21" s="119"/>
      <c r="BPZ21" s="119"/>
      <c r="BQA21" s="119"/>
      <c r="BQB21" s="119"/>
      <c r="BQC21" s="119"/>
      <c r="BQD21" s="119"/>
      <c r="BQE21" s="119"/>
      <c r="BQF21" s="119"/>
      <c r="BQG21" s="119"/>
      <c r="BQH21" s="119"/>
      <c r="BQI21" s="119"/>
      <c r="BQJ21" s="119"/>
      <c r="BQK21" s="119"/>
      <c r="BQL21" s="119"/>
      <c r="BQM21" s="119"/>
      <c r="BQN21" s="119"/>
      <c r="BQO21" s="119"/>
      <c r="BQP21" s="119"/>
      <c r="BQQ21" s="119"/>
      <c r="BQR21" s="119"/>
      <c r="BQS21" s="119"/>
      <c r="BQT21" s="119"/>
      <c r="BQU21" s="119"/>
      <c r="BQV21" s="119"/>
      <c r="BQW21" s="119"/>
      <c r="BQX21" s="119"/>
      <c r="BQY21" s="119"/>
      <c r="BQZ21" s="119"/>
      <c r="BRA21" s="119"/>
      <c r="BRB21" s="119"/>
      <c r="BRC21" s="119"/>
      <c r="BRD21" s="119"/>
      <c r="BRE21" s="119"/>
      <c r="BRF21" s="119"/>
      <c r="BRG21" s="119"/>
      <c r="BRH21" s="119"/>
      <c r="BRI21" s="119"/>
      <c r="BRJ21" s="119"/>
      <c r="BRK21" s="119"/>
      <c r="BRL21" s="119"/>
      <c r="BRM21" s="119"/>
      <c r="BRN21" s="119"/>
      <c r="BRO21" s="119"/>
      <c r="BRP21" s="119"/>
      <c r="BRQ21" s="119"/>
      <c r="BRR21" s="119"/>
      <c r="BRS21" s="119"/>
      <c r="BRT21" s="119"/>
      <c r="BRU21" s="119"/>
      <c r="BRV21" s="119"/>
      <c r="BRW21" s="119"/>
      <c r="BRX21" s="119"/>
      <c r="BRY21" s="119"/>
      <c r="BRZ21" s="119"/>
      <c r="BSA21" s="119"/>
      <c r="BSB21" s="119"/>
      <c r="BSC21" s="119"/>
      <c r="BSD21" s="119"/>
      <c r="BSE21" s="119"/>
      <c r="BSF21" s="119"/>
      <c r="BSG21" s="119"/>
      <c r="BSH21" s="119"/>
      <c r="BSI21" s="119"/>
      <c r="BSJ21" s="119"/>
      <c r="BSK21" s="119"/>
      <c r="BSL21" s="119"/>
      <c r="BSM21" s="119"/>
      <c r="BSN21" s="119"/>
      <c r="BSO21" s="119"/>
      <c r="BSP21" s="119"/>
      <c r="BSQ21" s="119"/>
      <c r="BSR21" s="119"/>
      <c r="BSS21" s="119"/>
      <c r="BST21" s="119"/>
      <c r="BSU21" s="119"/>
      <c r="BSV21" s="119"/>
      <c r="BSW21" s="119"/>
      <c r="BSX21" s="119"/>
      <c r="BSY21" s="119"/>
      <c r="BSZ21" s="119"/>
      <c r="BTA21" s="119"/>
      <c r="BTB21" s="119"/>
      <c r="BTC21" s="119"/>
      <c r="BTD21" s="119"/>
      <c r="BTE21" s="119"/>
      <c r="BTF21" s="119"/>
      <c r="BTG21" s="119"/>
      <c r="BTH21" s="119"/>
      <c r="BTI21" s="119"/>
      <c r="BTJ21" s="119"/>
      <c r="BTK21" s="119"/>
      <c r="BTL21" s="119"/>
      <c r="BTM21" s="119"/>
      <c r="BTN21" s="119"/>
      <c r="BTO21" s="119"/>
      <c r="BTP21" s="119"/>
      <c r="BTQ21" s="119"/>
      <c r="BTR21" s="119"/>
      <c r="BTS21" s="119"/>
      <c r="BTT21" s="119"/>
      <c r="BTU21" s="119"/>
      <c r="BTV21" s="119"/>
      <c r="BTW21" s="119"/>
      <c r="BTX21" s="119"/>
      <c r="BTY21" s="119"/>
      <c r="BTZ21" s="119"/>
      <c r="BUA21" s="119"/>
      <c r="BUB21" s="119"/>
      <c r="BUC21" s="119"/>
      <c r="BUD21" s="119"/>
      <c r="BUE21" s="119"/>
      <c r="BUF21" s="119"/>
      <c r="BUG21" s="119"/>
      <c r="BUH21" s="119"/>
      <c r="BUI21" s="119"/>
      <c r="BUJ21" s="119"/>
      <c r="BUK21" s="119"/>
      <c r="BUL21" s="119"/>
      <c r="BUM21" s="119"/>
      <c r="BUN21" s="119"/>
      <c r="BUO21" s="119"/>
      <c r="BUP21" s="119"/>
      <c r="BUQ21" s="119"/>
      <c r="BUR21" s="119"/>
      <c r="BUS21" s="119"/>
      <c r="BUT21" s="119"/>
      <c r="BUU21" s="119"/>
      <c r="BUV21" s="119"/>
      <c r="BUW21" s="119"/>
      <c r="BUX21" s="119"/>
      <c r="BUY21" s="119"/>
      <c r="BUZ21" s="119"/>
      <c r="BVA21" s="119"/>
      <c r="BVB21" s="119"/>
      <c r="BVC21" s="119"/>
      <c r="BVD21" s="119"/>
      <c r="BVE21" s="119"/>
      <c r="BVF21" s="119"/>
      <c r="BVG21" s="119"/>
      <c r="BVH21" s="119"/>
      <c r="BVI21" s="119"/>
      <c r="BVJ21" s="119"/>
      <c r="BVK21" s="119"/>
      <c r="BVL21" s="119"/>
      <c r="BVM21" s="119"/>
      <c r="BVN21" s="119"/>
      <c r="BVO21" s="119"/>
      <c r="BVP21" s="119"/>
      <c r="BVQ21" s="119"/>
      <c r="BVR21" s="119"/>
      <c r="BVS21" s="119"/>
      <c r="BVT21" s="119"/>
      <c r="BVU21" s="119"/>
      <c r="BVV21" s="119"/>
      <c r="BVW21" s="119"/>
      <c r="BVX21" s="119"/>
      <c r="BVY21" s="119"/>
      <c r="BVZ21" s="119"/>
      <c r="BWA21" s="119"/>
      <c r="BWB21" s="119"/>
      <c r="BWC21" s="119"/>
      <c r="BWD21" s="119"/>
      <c r="BWE21" s="119"/>
      <c r="BWF21" s="119"/>
      <c r="BWG21" s="119"/>
      <c r="BWH21" s="119"/>
      <c r="BWI21" s="119"/>
      <c r="BWJ21" s="119"/>
      <c r="BWK21" s="119"/>
      <c r="BWL21" s="119"/>
      <c r="BWM21" s="119"/>
      <c r="BWN21" s="119"/>
      <c r="BWO21" s="119"/>
      <c r="BWP21" s="119"/>
      <c r="BWQ21" s="119"/>
      <c r="BWR21" s="119"/>
      <c r="BWS21" s="119"/>
      <c r="BWT21" s="119"/>
      <c r="BWU21" s="119"/>
      <c r="BWV21" s="119"/>
      <c r="BWW21" s="119"/>
      <c r="BWX21" s="119"/>
      <c r="BWY21" s="119"/>
      <c r="BWZ21" s="119"/>
      <c r="BXA21" s="119"/>
      <c r="BXB21" s="119"/>
      <c r="BXC21" s="119"/>
      <c r="BXD21" s="119"/>
      <c r="BXE21" s="119"/>
      <c r="BXF21" s="119"/>
      <c r="BXG21" s="119"/>
      <c r="BXH21" s="119"/>
      <c r="BXI21" s="119"/>
      <c r="BXJ21" s="119"/>
      <c r="BXK21" s="119"/>
      <c r="BXL21" s="119"/>
      <c r="BXM21" s="119"/>
      <c r="BXN21" s="119"/>
      <c r="BXO21" s="119"/>
      <c r="BXP21" s="119"/>
      <c r="BXQ21" s="119"/>
      <c r="BXR21" s="119"/>
      <c r="BXS21" s="119"/>
      <c r="BXT21" s="119"/>
      <c r="BXU21" s="119"/>
      <c r="BXV21" s="119"/>
      <c r="BXW21" s="119"/>
      <c r="BXX21" s="119"/>
      <c r="BXY21" s="119"/>
      <c r="BXZ21" s="119"/>
      <c r="BYA21" s="119"/>
      <c r="BYB21" s="119"/>
      <c r="BYC21" s="119"/>
      <c r="BYD21" s="119"/>
      <c r="BYE21" s="119"/>
      <c r="BYF21" s="119"/>
      <c r="BYG21" s="119"/>
      <c r="BYH21" s="119"/>
      <c r="BYI21" s="119"/>
      <c r="BYJ21" s="119"/>
      <c r="BYK21" s="119"/>
      <c r="BYL21" s="119"/>
      <c r="BYM21" s="119"/>
      <c r="BYN21" s="119"/>
      <c r="BYO21" s="119"/>
      <c r="BYP21" s="119"/>
      <c r="BYQ21" s="119"/>
      <c r="BYR21" s="119"/>
      <c r="BYS21" s="119"/>
      <c r="BYT21" s="119"/>
      <c r="BYU21" s="119"/>
      <c r="BYV21" s="119"/>
      <c r="BYW21" s="119"/>
      <c r="BYX21" s="119"/>
      <c r="BYY21" s="119"/>
      <c r="BYZ21" s="119"/>
      <c r="BZA21" s="119"/>
      <c r="BZB21" s="119"/>
      <c r="BZC21" s="119"/>
      <c r="BZD21" s="119"/>
      <c r="BZE21" s="119"/>
      <c r="BZF21" s="119"/>
      <c r="BZG21" s="119"/>
      <c r="BZH21" s="119"/>
      <c r="BZI21" s="119"/>
      <c r="BZJ21" s="119"/>
      <c r="BZK21" s="119"/>
      <c r="BZL21" s="119"/>
      <c r="BZM21" s="119"/>
      <c r="BZN21" s="119"/>
      <c r="BZO21" s="119"/>
      <c r="BZP21" s="119"/>
      <c r="BZQ21" s="119"/>
      <c r="BZR21" s="119"/>
      <c r="BZS21" s="119"/>
      <c r="BZT21" s="119"/>
      <c r="BZU21" s="119"/>
      <c r="BZV21" s="119"/>
      <c r="BZW21" s="119"/>
      <c r="BZX21" s="119"/>
      <c r="BZY21" s="119"/>
      <c r="BZZ21" s="119"/>
      <c r="CAA21" s="119"/>
      <c r="CAB21" s="119"/>
      <c r="CAC21" s="119"/>
      <c r="CAD21" s="119"/>
      <c r="CAE21" s="119"/>
      <c r="CAF21" s="119"/>
      <c r="CAG21" s="119"/>
      <c r="CAH21" s="119"/>
      <c r="CAI21" s="119"/>
      <c r="CAJ21" s="119"/>
      <c r="CAK21" s="119"/>
      <c r="CAL21" s="119"/>
      <c r="CAM21" s="119"/>
      <c r="CAN21" s="119"/>
      <c r="CAO21" s="119"/>
      <c r="CAP21" s="119"/>
      <c r="CAQ21" s="119"/>
      <c r="CAR21" s="119"/>
      <c r="CAS21" s="119"/>
      <c r="CAT21" s="119"/>
      <c r="CAU21" s="119"/>
      <c r="CAV21" s="119"/>
      <c r="CAW21" s="119"/>
      <c r="CAX21" s="119"/>
      <c r="CAY21" s="119"/>
      <c r="CAZ21" s="119"/>
      <c r="CBA21" s="119"/>
      <c r="CBB21" s="119"/>
      <c r="CBC21" s="119"/>
      <c r="CBD21" s="119"/>
      <c r="CBE21" s="119"/>
      <c r="CBF21" s="119"/>
      <c r="CBG21" s="119"/>
      <c r="CBH21" s="119"/>
      <c r="CBI21" s="119"/>
      <c r="CBJ21" s="119"/>
      <c r="CBK21" s="119"/>
      <c r="CBL21" s="119"/>
      <c r="CBM21" s="119"/>
      <c r="CBN21" s="119"/>
      <c r="CBO21" s="119"/>
      <c r="CBP21" s="119"/>
      <c r="CBQ21" s="119"/>
      <c r="CBR21" s="119"/>
      <c r="CBS21" s="119"/>
      <c r="CBT21" s="119"/>
      <c r="CBU21" s="119"/>
      <c r="CBV21" s="119"/>
      <c r="CBW21" s="119"/>
      <c r="CBX21" s="119"/>
      <c r="CBY21" s="119"/>
      <c r="CBZ21" s="119"/>
      <c r="CCA21" s="119"/>
      <c r="CCB21" s="119"/>
      <c r="CCC21" s="119"/>
      <c r="CCD21" s="119"/>
      <c r="CCE21" s="119"/>
      <c r="CCF21" s="119"/>
      <c r="CCG21" s="119"/>
      <c r="CCH21" s="119"/>
      <c r="CCI21" s="119"/>
      <c r="CCJ21" s="119"/>
      <c r="CCK21" s="119"/>
      <c r="CCL21" s="119"/>
      <c r="CCM21" s="119"/>
      <c r="CCN21" s="119"/>
      <c r="CCO21" s="119"/>
      <c r="CCP21" s="119"/>
      <c r="CCQ21" s="119"/>
      <c r="CCR21" s="119"/>
      <c r="CCS21" s="119"/>
      <c r="CCT21" s="119"/>
      <c r="CCU21" s="119"/>
      <c r="CCV21" s="119"/>
      <c r="CCW21" s="119"/>
      <c r="CCX21" s="119"/>
      <c r="CCY21" s="119"/>
      <c r="CCZ21" s="119"/>
      <c r="CDA21" s="119"/>
      <c r="CDB21" s="119"/>
      <c r="CDC21" s="119"/>
      <c r="CDD21" s="119"/>
      <c r="CDE21" s="119"/>
      <c r="CDF21" s="119"/>
      <c r="CDG21" s="119"/>
      <c r="CDH21" s="119"/>
      <c r="CDI21" s="119"/>
      <c r="CDJ21" s="119"/>
      <c r="CDK21" s="119"/>
      <c r="CDL21" s="119"/>
      <c r="CDM21" s="119"/>
      <c r="CDN21" s="119"/>
      <c r="CDO21" s="119"/>
      <c r="CDP21" s="119"/>
      <c r="CDQ21" s="119"/>
      <c r="CDR21" s="119"/>
      <c r="CDS21" s="119"/>
      <c r="CDT21" s="119"/>
      <c r="CDU21" s="119"/>
      <c r="CDV21" s="119"/>
      <c r="CDW21" s="119"/>
      <c r="CDX21" s="119"/>
      <c r="CDY21" s="119"/>
      <c r="CDZ21" s="119"/>
      <c r="CEA21" s="119"/>
      <c r="CEB21" s="119"/>
      <c r="CEC21" s="119"/>
      <c r="CED21" s="119"/>
      <c r="CEE21" s="119"/>
      <c r="CEF21" s="119"/>
      <c r="CEG21" s="119"/>
      <c r="CEH21" s="119"/>
      <c r="CEI21" s="119"/>
      <c r="CEJ21" s="119"/>
      <c r="CEK21" s="119"/>
      <c r="CEL21" s="119"/>
      <c r="CEM21" s="119"/>
      <c r="CEN21" s="119"/>
      <c r="CEO21" s="119"/>
      <c r="CEP21" s="119"/>
      <c r="CEQ21" s="119"/>
      <c r="CER21" s="119"/>
      <c r="CES21" s="119"/>
      <c r="CET21" s="119"/>
      <c r="CEU21" s="119"/>
      <c r="CEV21" s="119"/>
      <c r="CEW21" s="119"/>
      <c r="CEX21" s="119"/>
      <c r="CEY21" s="119"/>
      <c r="CEZ21" s="119"/>
      <c r="CFA21" s="119"/>
      <c r="CFB21" s="119"/>
      <c r="CFC21" s="119"/>
      <c r="CFD21" s="119"/>
      <c r="CFE21" s="119"/>
      <c r="CFF21" s="119"/>
      <c r="CFG21" s="119"/>
      <c r="CFH21" s="119"/>
      <c r="CFI21" s="119"/>
      <c r="CFJ21" s="119"/>
      <c r="CFK21" s="119"/>
      <c r="CFL21" s="119"/>
      <c r="CFM21" s="119"/>
      <c r="CFN21" s="119"/>
      <c r="CFO21" s="119"/>
      <c r="CFP21" s="119"/>
      <c r="CFQ21" s="119"/>
      <c r="CFR21" s="119"/>
      <c r="CFS21" s="119"/>
      <c r="CFT21" s="119"/>
      <c r="CFU21" s="119"/>
      <c r="CFV21" s="119"/>
      <c r="CFW21" s="119"/>
      <c r="CFX21" s="119"/>
      <c r="CFY21" s="119"/>
      <c r="CFZ21" s="119"/>
      <c r="CGA21" s="119"/>
      <c r="CGB21" s="119"/>
      <c r="CGC21" s="119"/>
      <c r="CGD21" s="119"/>
      <c r="CGE21" s="119"/>
      <c r="CGF21" s="119"/>
      <c r="CGG21" s="119"/>
      <c r="CGH21" s="119"/>
      <c r="CGI21" s="119"/>
      <c r="CGJ21" s="119"/>
      <c r="CGK21" s="119"/>
      <c r="CGL21" s="119"/>
      <c r="CGM21" s="119"/>
      <c r="CGN21" s="119"/>
      <c r="CGO21" s="119"/>
      <c r="CGP21" s="119"/>
      <c r="CGQ21" s="119"/>
      <c r="CGR21" s="119"/>
      <c r="CGS21" s="119"/>
      <c r="CGT21" s="119"/>
      <c r="CGU21" s="119"/>
      <c r="CGV21" s="119"/>
      <c r="CGW21" s="119"/>
      <c r="CGX21" s="119"/>
      <c r="CGY21" s="119"/>
      <c r="CGZ21" s="119"/>
      <c r="CHA21" s="119"/>
      <c r="CHB21" s="119"/>
      <c r="CHC21" s="119"/>
      <c r="CHD21" s="119"/>
      <c r="CHE21" s="119"/>
      <c r="CHF21" s="119"/>
      <c r="CHG21" s="119"/>
      <c r="CHH21" s="119"/>
      <c r="CHI21" s="119"/>
      <c r="CHJ21" s="119"/>
      <c r="CHK21" s="119"/>
      <c r="CHL21" s="119"/>
      <c r="CHM21" s="119"/>
      <c r="CHN21" s="119"/>
      <c r="CHO21" s="119"/>
      <c r="CHP21" s="119"/>
      <c r="CHQ21" s="119"/>
      <c r="CHR21" s="119"/>
      <c r="CHS21" s="119"/>
      <c r="CHT21" s="119"/>
      <c r="CHU21" s="119"/>
      <c r="CHV21" s="119"/>
      <c r="CHW21" s="119"/>
      <c r="CHX21" s="119"/>
      <c r="CHY21" s="119"/>
      <c r="CHZ21" s="119"/>
      <c r="CIA21" s="119"/>
      <c r="CIB21" s="119"/>
      <c r="CIC21" s="119"/>
      <c r="CID21" s="119"/>
      <c r="CIE21" s="119"/>
      <c r="CIF21" s="119"/>
      <c r="CIG21" s="119"/>
      <c r="CIH21" s="119"/>
      <c r="CII21" s="119"/>
      <c r="CIJ21" s="119"/>
      <c r="CIK21" s="119"/>
      <c r="CIL21" s="119"/>
      <c r="CIM21" s="119"/>
      <c r="CIN21" s="119"/>
      <c r="CIO21" s="119"/>
      <c r="CIP21" s="119"/>
      <c r="CIQ21" s="119"/>
      <c r="CIR21" s="119"/>
      <c r="CIS21" s="119"/>
      <c r="CIT21" s="119"/>
      <c r="CIU21" s="119"/>
      <c r="CIV21" s="119"/>
      <c r="CIW21" s="119"/>
      <c r="CIX21" s="119"/>
      <c r="CIY21" s="119"/>
      <c r="CIZ21" s="119"/>
      <c r="CJA21" s="119"/>
      <c r="CJB21" s="119"/>
      <c r="CJC21" s="119"/>
      <c r="CJD21" s="119"/>
      <c r="CJE21" s="119"/>
      <c r="CJF21" s="119"/>
      <c r="CJG21" s="119"/>
      <c r="CJH21" s="119"/>
      <c r="CJI21" s="119"/>
      <c r="CJJ21" s="119"/>
      <c r="CJK21" s="119"/>
      <c r="CJL21" s="119"/>
      <c r="CJM21" s="119"/>
      <c r="CJN21" s="119"/>
      <c r="CJO21" s="119"/>
      <c r="CJP21" s="119"/>
      <c r="CJQ21" s="119"/>
      <c r="CJR21" s="119"/>
      <c r="CJS21" s="119"/>
      <c r="CJT21" s="119"/>
      <c r="CJU21" s="119"/>
      <c r="CJV21" s="119"/>
      <c r="CJW21" s="119"/>
      <c r="CJX21" s="119"/>
      <c r="CJY21" s="119"/>
      <c r="CJZ21" s="119"/>
      <c r="CKA21" s="119"/>
      <c r="CKB21" s="119"/>
      <c r="CKC21" s="119"/>
      <c r="CKD21" s="119"/>
      <c r="CKE21" s="119"/>
      <c r="CKF21" s="119"/>
      <c r="CKG21" s="119"/>
      <c r="CKH21" s="119"/>
      <c r="CKI21" s="119"/>
      <c r="CKJ21" s="119"/>
      <c r="CKK21" s="119"/>
      <c r="CKL21" s="119"/>
      <c r="CKM21" s="119"/>
      <c r="CKN21" s="119"/>
      <c r="CKO21" s="119"/>
      <c r="CKP21" s="119"/>
      <c r="CKQ21" s="119"/>
      <c r="CKR21" s="119"/>
      <c r="CKS21" s="119"/>
      <c r="CKT21" s="119"/>
      <c r="CKU21" s="119"/>
      <c r="CKV21" s="119"/>
      <c r="CKW21" s="119"/>
      <c r="CKX21" s="119"/>
      <c r="CKY21" s="119"/>
      <c r="CKZ21" s="119"/>
      <c r="CLA21" s="119"/>
      <c r="CLB21" s="119"/>
      <c r="CLC21" s="119"/>
      <c r="CLD21" s="119"/>
      <c r="CLE21" s="119"/>
      <c r="CLF21" s="119"/>
      <c r="CLG21" s="119"/>
      <c r="CLH21" s="119"/>
      <c r="CLI21" s="119"/>
      <c r="CLJ21" s="119"/>
      <c r="CLK21" s="119"/>
      <c r="CLL21" s="119"/>
      <c r="CLM21" s="119"/>
      <c r="CLN21" s="119"/>
      <c r="CLO21" s="119"/>
      <c r="CLP21" s="119"/>
      <c r="CLQ21" s="119"/>
      <c r="CLR21" s="119"/>
      <c r="CLS21" s="119"/>
      <c r="CLT21" s="119"/>
      <c r="CLU21" s="119"/>
      <c r="CLV21" s="119"/>
      <c r="CLW21" s="119"/>
      <c r="CLX21" s="119"/>
      <c r="CLY21" s="119"/>
      <c r="CLZ21" s="119"/>
      <c r="CMA21" s="119"/>
      <c r="CMB21" s="119"/>
      <c r="CMC21" s="119"/>
      <c r="CMD21" s="119"/>
      <c r="CME21" s="119"/>
      <c r="CMF21" s="119"/>
      <c r="CMG21" s="119"/>
      <c r="CMH21" s="119"/>
      <c r="CMI21" s="119"/>
      <c r="CMJ21" s="119"/>
      <c r="CMK21" s="119"/>
      <c r="CML21" s="119"/>
      <c r="CMM21" s="119"/>
      <c r="CMN21" s="119"/>
      <c r="CMO21" s="119"/>
      <c r="CMP21" s="119"/>
      <c r="CMQ21" s="119"/>
      <c r="CMR21" s="119"/>
      <c r="CMS21" s="119"/>
      <c r="CMT21" s="119"/>
      <c r="CMU21" s="119"/>
      <c r="CMV21" s="119"/>
      <c r="CMW21" s="119"/>
      <c r="CMX21" s="119"/>
      <c r="CMY21" s="119"/>
      <c r="CMZ21" s="119"/>
      <c r="CNA21" s="119"/>
      <c r="CNB21" s="119"/>
      <c r="CNC21" s="119"/>
      <c r="CND21" s="119"/>
      <c r="CNE21" s="119"/>
      <c r="CNF21" s="119"/>
      <c r="CNG21" s="119"/>
      <c r="CNH21" s="119"/>
      <c r="CNI21" s="119"/>
      <c r="CNJ21" s="119"/>
      <c r="CNK21" s="119"/>
      <c r="CNL21" s="119"/>
      <c r="CNM21" s="119"/>
      <c r="CNN21" s="119"/>
      <c r="CNO21" s="119"/>
      <c r="CNP21" s="119"/>
      <c r="CNQ21" s="119"/>
      <c r="CNR21" s="119"/>
      <c r="CNS21" s="119"/>
      <c r="CNT21" s="119"/>
      <c r="CNU21" s="119"/>
      <c r="CNV21" s="119"/>
      <c r="CNW21" s="119"/>
      <c r="CNX21" s="119"/>
      <c r="CNY21" s="119"/>
      <c r="CNZ21" s="119"/>
      <c r="COA21" s="119"/>
      <c r="COB21" s="119"/>
      <c r="COC21" s="119"/>
      <c r="COD21" s="119"/>
      <c r="COE21" s="119"/>
      <c r="COF21" s="119"/>
      <c r="COG21" s="119"/>
      <c r="COH21" s="119"/>
      <c r="COI21" s="119"/>
      <c r="COJ21" s="119"/>
      <c r="COK21" s="119"/>
      <c r="COL21" s="119"/>
      <c r="COM21" s="119"/>
      <c r="CON21" s="119"/>
      <c r="COO21" s="119"/>
      <c r="COP21" s="119"/>
      <c r="COQ21" s="119"/>
      <c r="COR21" s="119"/>
      <c r="COS21" s="119"/>
      <c r="COT21" s="119"/>
      <c r="COU21" s="119"/>
      <c r="COV21" s="119"/>
      <c r="COW21" s="119"/>
      <c r="COX21" s="119"/>
      <c r="COY21" s="119"/>
      <c r="COZ21" s="119"/>
      <c r="CPA21" s="119"/>
      <c r="CPB21" s="119"/>
      <c r="CPC21" s="119"/>
      <c r="CPD21" s="119"/>
      <c r="CPE21" s="119"/>
      <c r="CPF21" s="119"/>
      <c r="CPG21" s="119"/>
      <c r="CPH21" s="119"/>
      <c r="CPI21" s="119"/>
      <c r="CPJ21" s="119"/>
      <c r="CPK21" s="119"/>
      <c r="CPL21" s="119"/>
      <c r="CPM21" s="119"/>
      <c r="CPN21" s="119"/>
      <c r="CPO21" s="119"/>
      <c r="CPP21" s="119"/>
      <c r="CPQ21" s="119"/>
      <c r="CPR21" s="119"/>
      <c r="CPS21" s="119"/>
      <c r="CPT21" s="119"/>
      <c r="CPU21" s="119"/>
      <c r="CPV21" s="119"/>
      <c r="CPW21" s="119"/>
      <c r="CPX21" s="119"/>
      <c r="CPY21" s="119"/>
      <c r="CPZ21" s="119"/>
      <c r="CQA21" s="119"/>
      <c r="CQB21" s="119"/>
      <c r="CQC21" s="119"/>
      <c r="CQD21" s="119"/>
      <c r="CQE21" s="119"/>
      <c r="CQF21" s="119"/>
      <c r="CQG21" s="119"/>
      <c r="CQH21" s="119"/>
      <c r="CQI21" s="119"/>
      <c r="CQJ21" s="119"/>
      <c r="CQK21" s="119"/>
      <c r="CQL21" s="119"/>
      <c r="CQM21" s="119"/>
      <c r="CQN21" s="119"/>
      <c r="CQO21" s="119"/>
      <c r="CQP21" s="119"/>
      <c r="CQQ21" s="119"/>
      <c r="CQR21" s="119"/>
      <c r="CQS21" s="119"/>
      <c r="CQT21" s="119"/>
      <c r="CQU21" s="119"/>
      <c r="CQV21" s="119"/>
      <c r="CQW21" s="119"/>
      <c r="CQX21" s="119"/>
      <c r="CQY21" s="119"/>
      <c r="CQZ21" s="119"/>
      <c r="CRA21" s="119"/>
      <c r="CRB21" s="119"/>
      <c r="CRC21" s="119"/>
      <c r="CRD21" s="119"/>
      <c r="CRE21" s="119"/>
      <c r="CRF21" s="119"/>
      <c r="CRG21" s="119"/>
      <c r="CRH21" s="119"/>
      <c r="CRI21" s="119"/>
      <c r="CRJ21" s="119"/>
      <c r="CRK21" s="119"/>
      <c r="CRL21" s="119"/>
      <c r="CRM21" s="119"/>
      <c r="CRN21" s="119"/>
      <c r="CRO21" s="119"/>
      <c r="CRP21" s="119"/>
      <c r="CRQ21" s="119"/>
      <c r="CRR21" s="119"/>
      <c r="CRS21" s="119"/>
      <c r="CRT21" s="119"/>
      <c r="CRU21" s="119"/>
      <c r="CRV21" s="119"/>
      <c r="CRW21" s="119"/>
      <c r="CRX21" s="119"/>
      <c r="CRY21" s="119"/>
      <c r="CRZ21" s="119"/>
      <c r="CSA21" s="119"/>
      <c r="CSB21" s="119"/>
      <c r="CSC21" s="119"/>
      <c r="CSD21" s="119"/>
      <c r="CSE21" s="119"/>
      <c r="CSF21" s="119"/>
      <c r="CSG21" s="119"/>
      <c r="CSH21" s="119"/>
      <c r="CSI21" s="119"/>
      <c r="CSJ21" s="119"/>
      <c r="CSK21" s="119"/>
      <c r="CSL21" s="119"/>
      <c r="CSM21" s="119"/>
      <c r="CSN21" s="119"/>
      <c r="CSO21" s="119"/>
      <c r="CSP21" s="119"/>
      <c r="CSQ21" s="119"/>
      <c r="CSR21" s="119"/>
      <c r="CSS21" s="119"/>
      <c r="CST21" s="119"/>
      <c r="CSU21" s="119"/>
      <c r="CSV21" s="119"/>
      <c r="CSW21" s="119"/>
      <c r="CSX21" s="119"/>
      <c r="CSY21" s="119"/>
      <c r="CSZ21" s="119"/>
      <c r="CTA21" s="119"/>
      <c r="CTB21" s="119"/>
      <c r="CTC21" s="119"/>
      <c r="CTD21" s="119"/>
      <c r="CTE21" s="119"/>
      <c r="CTF21" s="119"/>
      <c r="CTG21" s="119"/>
      <c r="CTH21" s="119"/>
      <c r="CTI21" s="119"/>
      <c r="CTJ21" s="119"/>
      <c r="CTK21" s="119"/>
      <c r="CTL21" s="119"/>
      <c r="CTM21" s="119"/>
      <c r="CTN21" s="119"/>
      <c r="CTO21" s="119"/>
      <c r="CTP21" s="119"/>
      <c r="CTQ21" s="119"/>
      <c r="CTR21" s="119"/>
      <c r="CTS21" s="119"/>
      <c r="CTT21" s="119"/>
      <c r="CTU21" s="119"/>
      <c r="CTV21" s="119"/>
      <c r="CTW21" s="119"/>
      <c r="CTX21" s="119"/>
      <c r="CTY21" s="119"/>
      <c r="CTZ21" s="119"/>
      <c r="CUA21" s="119"/>
      <c r="CUB21" s="119"/>
      <c r="CUC21" s="119"/>
      <c r="CUD21" s="119"/>
      <c r="CUE21" s="119"/>
      <c r="CUF21" s="119"/>
      <c r="CUG21" s="119"/>
      <c r="CUH21" s="119"/>
      <c r="CUI21" s="119"/>
      <c r="CUJ21" s="119"/>
      <c r="CUK21" s="119"/>
      <c r="CUL21" s="119"/>
      <c r="CUM21" s="119"/>
      <c r="CUN21" s="119"/>
      <c r="CUO21" s="119"/>
      <c r="CUP21" s="119"/>
      <c r="CUQ21" s="119"/>
      <c r="CUR21" s="119"/>
      <c r="CUS21" s="119"/>
      <c r="CUT21" s="119"/>
      <c r="CUU21" s="119"/>
      <c r="CUV21" s="119"/>
      <c r="CUW21" s="119"/>
      <c r="CUX21" s="119"/>
      <c r="CUY21" s="119"/>
      <c r="CUZ21" s="119"/>
      <c r="CVA21" s="119"/>
      <c r="CVB21" s="119"/>
      <c r="CVC21" s="119"/>
      <c r="CVD21" s="119"/>
      <c r="CVE21" s="119"/>
      <c r="CVF21" s="119"/>
      <c r="CVG21" s="119"/>
      <c r="CVH21" s="119"/>
      <c r="CVI21" s="119"/>
      <c r="CVJ21" s="119"/>
      <c r="CVK21" s="119"/>
      <c r="CVL21" s="119"/>
      <c r="CVM21" s="119"/>
      <c r="CVN21" s="119"/>
      <c r="CVO21" s="119"/>
      <c r="CVP21" s="119"/>
      <c r="CVQ21" s="119"/>
      <c r="CVR21" s="119"/>
      <c r="CVS21" s="119"/>
      <c r="CVT21" s="119"/>
      <c r="CVU21" s="119"/>
      <c r="CVV21" s="119"/>
      <c r="CVW21" s="119"/>
      <c r="CVX21" s="119"/>
      <c r="CVY21" s="119"/>
      <c r="CVZ21" s="119"/>
      <c r="CWA21" s="119"/>
      <c r="CWB21" s="119"/>
      <c r="CWC21" s="119"/>
      <c r="CWD21" s="119"/>
      <c r="CWE21" s="119"/>
      <c r="CWF21" s="119"/>
      <c r="CWG21" s="119"/>
      <c r="CWH21" s="119"/>
      <c r="CWI21" s="119"/>
      <c r="CWJ21" s="119"/>
      <c r="CWK21" s="119"/>
      <c r="CWL21" s="119"/>
      <c r="CWM21" s="119"/>
      <c r="CWN21" s="119"/>
      <c r="CWO21" s="119"/>
      <c r="CWP21" s="119"/>
      <c r="CWQ21" s="119"/>
      <c r="CWR21" s="119"/>
      <c r="CWS21" s="119"/>
      <c r="CWT21" s="119"/>
      <c r="CWU21" s="119"/>
      <c r="CWV21" s="119"/>
      <c r="CWW21" s="119"/>
      <c r="CWX21" s="119"/>
      <c r="CWY21" s="119"/>
      <c r="CWZ21" s="119"/>
      <c r="CXA21" s="119"/>
      <c r="CXB21" s="119"/>
      <c r="CXC21" s="119"/>
      <c r="CXD21" s="119"/>
      <c r="CXE21" s="119"/>
      <c r="CXF21" s="119"/>
      <c r="CXG21" s="119"/>
      <c r="CXH21" s="119"/>
      <c r="CXI21" s="119"/>
      <c r="CXJ21" s="119"/>
      <c r="CXK21" s="119"/>
      <c r="CXL21" s="119"/>
      <c r="CXM21" s="119"/>
      <c r="CXN21" s="119"/>
      <c r="CXO21" s="119"/>
      <c r="CXP21" s="119"/>
      <c r="CXQ21" s="119"/>
      <c r="CXR21" s="119"/>
      <c r="CXS21" s="119"/>
      <c r="CXT21" s="119"/>
      <c r="CXU21" s="119"/>
      <c r="CXV21" s="119"/>
      <c r="CXW21" s="119"/>
      <c r="CXX21" s="119"/>
      <c r="CXY21" s="119"/>
      <c r="CXZ21" s="119"/>
      <c r="CYA21" s="119"/>
      <c r="CYB21" s="119"/>
      <c r="CYC21" s="119"/>
      <c r="CYD21" s="119"/>
      <c r="CYE21" s="119"/>
      <c r="CYF21" s="119"/>
      <c r="CYG21" s="119"/>
      <c r="CYH21" s="119"/>
      <c r="CYI21" s="119"/>
      <c r="CYJ21" s="119"/>
      <c r="CYK21" s="119"/>
      <c r="CYL21" s="119"/>
      <c r="CYM21" s="119"/>
      <c r="CYN21" s="119"/>
      <c r="CYO21" s="119"/>
      <c r="CYP21" s="119"/>
      <c r="CYQ21" s="119"/>
      <c r="CYR21" s="119"/>
      <c r="CYS21" s="119"/>
      <c r="CYT21" s="119"/>
      <c r="CYU21" s="119"/>
      <c r="CYV21" s="119"/>
      <c r="CYW21" s="119"/>
      <c r="CYX21" s="119"/>
      <c r="CYY21" s="119"/>
      <c r="CYZ21" s="119"/>
      <c r="CZA21" s="119"/>
      <c r="CZB21" s="119"/>
      <c r="CZC21" s="119"/>
      <c r="CZD21" s="119"/>
      <c r="CZE21" s="119"/>
      <c r="CZF21" s="119"/>
      <c r="CZG21" s="119"/>
      <c r="CZH21" s="119"/>
      <c r="CZI21" s="119"/>
      <c r="CZJ21" s="119"/>
      <c r="CZK21" s="119"/>
      <c r="CZL21" s="119"/>
      <c r="CZM21" s="119"/>
      <c r="CZN21" s="119"/>
      <c r="CZO21" s="119"/>
      <c r="CZP21" s="119"/>
      <c r="CZQ21" s="119"/>
      <c r="CZR21" s="119"/>
      <c r="CZS21" s="119"/>
      <c r="CZT21" s="119"/>
      <c r="CZU21" s="119"/>
      <c r="CZV21" s="119"/>
      <c r="CZW21" s="119"/>
      <c r="CZX21" s="119"/>
      <c r="CZY21" s="119"/>
      <c r="CZZ21" s="119"/>
      <c r="DAA21" s="119"/>
      <c r="DAB21" s="119"/>
      <c r="DAC21" s="119"/>
      <c r="DAD21" s="119"/>
      <c r="DAE21" s="119"/>
      <c r="DAF21" s="119"/>
      <c r="DAG21" s="119"/>
      <c r="DAH21" s="119"/>
      <c r="DAI21" s="119"/>
      <c r="DAJ21" s="119"/>
      <c r="DAK21" s="119"/>
      <c r="DAL21" s="119"/>
      <c r="DAM21" s="119"/>
      <c r="DAN21" s="119"/>
      <c r="DAO21" s="119"/>
      <c r="DAP21" s="119"/>
      <c r="DAQ21" s="119"/>
      <c r="DAR21" s="119"/>
      <c r="DAS21" s="119"/>
      <c r="DAT21" s="119"/>
      <c r="DAU21" s="119"/>
      <c r="DAV21" s="119"/>
      <c r="DAW21" s="119"/>
      <c r="DAX21" s="119"/>
      <c r="DAY21" s="119"/>
      <c r="DAZ21" s="119"/>
      <c r="DBA21" s="119"/>
      <c r="DBB21" s="119"/>
      <c r="DBC21" s="119"/>
      <c r="DBD21" s="119"/>
      <c r="DBE21" s="119"/>
      <c r="DBF21" s="119"/>
      <c r="DBG21" s="119"/>
      <c r="DBH21" s="119"/>
      <c r="DBI21" s="119"/>
      <c r="DBJ21" s="119"/>
      <c r="DBK21" s="119"/>
      <c r="DBL21" s="119"/>
      <c r="DBM21" s="119"/>
      <c r="DBN21" s="119"/>
      <c r="DBO21" s="119"/>
      <c r="DBP21" s="119"/>
      <c r="DBQ21" s="119"/>
      <c r="DBR21" s="119"/>
      <c r="DBS21" s="119"/>
      <c r="DBT21" s="119"/>
      <c r="DBU21" s="119"/>
      <c r="DBV21" s="119"/>
      <c r="DBW21" s="119"/>
      <c r="DBX21" s="119"/>
      <c r="DBY21" s="119"/>
      <c r="DBZ21" s="119"/>
      <c r="DCA21" s="119"/>
      <c r="DCB21" s="119"/>
      <c r="DCC21" s="119"/>
      <c r="DCD21" s="119"/>
      <c r="DCE21" s="119"/>
      <c r="DCF21" s="119"/>
      <c r="DCG21" s="119"/>
      <c r="DCH21" s="119"/>
      <c r="DCI21" s="119"/>
      <c r="DCJ21" s="119"/>
      <c r="DCK21" s="119"/>
      <c r="DCL21" s="119"/>
      <c r="DCM21" s="119"/>
      <c r="DCN21" s="119"/>
      <c r="DCO21" s="119"/>
      <c r="DCP21" s="119"/>
      <c r="DCQ21" s="119"/>
      <c r="DCR21" s="119"/>
      <c r="DCS21" s="119"/>
      <c r="DCT21" s="119"/>
      <c r="DCU21" s="119"/>
      <c r="DCV21" s="119"/>
      <c r="DCW21" s="119"/>
      <c r="DCX21" s="119"/>
      <c r="DCY21" s="119"/>
      <c r="DCZ21" s="119"/>
      <c r="DDA21" s="119"/>
      <c r="DDB21" s="119"/>
      <c r="DDC21" s="119"/>
      <c r="DDD21" s="119"/>
      <c r="DDE21" s="119"/>
      <c r="DDF21" s="119"/>
      <c r="DDG21" s="119"/>
      <c r="DDH21" s="119"/>
      <c r="DDI21" s="119"/>
      <c r="DDJ21" s="119"/>
      <c r="DDK21" s="119"/>
      <c r="DDL21" s="119"/>
      <c r="DDM21" s="119"/>
      <c r="DDN21" s="119"/>
      <c r="DDO21" s="119"/>
      <c r="DDP21" s="119"/>
      <c r="DDQ21" s="119"/>
      <c r="DDR21" s="119"/>
      <c r="DDS21" s="119"/>
      <c r="DDT21" s="119"/>
      <c r="DDU21" s="119"/>
      <c r="DDV21" s="119"/>
      <c r="DDW21" s="119"/>
      <c r="DDX21" s="119"/>
      <c r="DDY21" s="119"/>
      <c r="DDZ21" s="119"/>
      <c r="DEA21" s="119"/>
      <c r="DEB21" s="119"/>
      <c r="DEC21" s="119"/>
      <c r="DED21" s="119"/>
      <c r="DEE21" s="119"/>
      <c r="DEF21" s="119"/>
      <c r="DEG21" s="119"/>
      <c r="DEH21" s="119"/>
      <c r="DEI21" s="119"/>
      <c r="DEJ21" s="119"/>
      <c r="DEK21" s="119"/>
      <c r="DEL21" s="119"/>
      <c r="DEM21" s="119"/>
      <c r="DEN21" s="119"/>
      <c r="DEO21" s="119"/>
      <c r="DEP21" s="119"/>
      <c r="DEQ21" s="119"/>
      <c r="DER21" s="119"/>
      <c r="DES21" s="119"/>
      <c r="DET21" s="119"/>
      <c r="DEU21" s="119"/>
      <c r="DEV21" s="119"/>
      <c r="DEW21" s="119"/>
      <c r="DEX21" s="119"/>
      <c r="DEY21" s="119"/>
      <c r="DEZ21" s="119"/>
      <c r="DFA21" s="119"/>
      <c r="DFB21" s="119"/>
      <c r="DFC21" s="119"/>
      <c r="DFD21" s="119"/>
      <c r="DFE21" s="119"/>
      <c r="DFF21" s="119"/>
      <c r="DFG21" s="119"/>
      <c r="DFH21" s="119"/>
      <c r="DFI21" s="119"/>
      <c r="DFJ21" s="119"/>
      <c r="DFK21" s="119"/>
      <c r="DFL21" s="119"/>
      <c r="DFM21" s="119"/>
      <c r="DFN21" s="119"/>
      <c r="DFO21" s="119"/>
      <c r="DFP21" s="119"/>
      <c r="DFQ21" s="119"/>
      <c r="DFR21" s="119"/>
      <c r="DFS21" s="119"/>
      <c r="DFT21" s="119"/>
      <c r="DFU21" s="119"/>
      <c r="DFV21" s="119"/>
      <c r="DFW21" s="119"/>
      <c r="DFX21" s="119"/>
      <c r="DFY21" s="119"/>
      <c r="DFZ21" s="119"/>
      <c r="DGA21" s="119"/>
      <c r="DGB21" s="119"/>
      <c r="DGC21" s="119"/>
      <c r="DGD21" s="119"/>
      <c r="DGE21" s="119"/>
      <c r="DGF21" s="119"/>
      <c r="DGG21" s="119"/>
      <c r="DGH21" s="119"/>
      <c r="DGI21" s="119"/>
      <c r="DGJ21" s="119"/>
      <c r="DGK21" s="119"/>
      <c r="DGL21" s="119"/>
      <c r="DGM21" s="119"/>
      <c r="DGN21" s="119"/>
      <c r="DGO21" s="119"/>
      <c r="DGP21" s="119"/>
      <c r="DGQ21" s="119"/>
      <c r="DGR21" s="119"/>
      <c r="DGS21" s="119"/>
      <c r="DGT21" s="119"/>
      <c r="DGU21" s="119"/>
      <c r="DGV21" s="119"/>
      <c r="DGW21" s="119"/>
      <c r="DGX21" s="119"/>
      <c r="DGY21" s="119"/>
      <c r="DGZ21" s="119"/>
      <c r="DHA21" s="119"/>
      <c r="DHB21" s="119"/>
      <c r="DHC21" s="119"/>
      <c r="DHD21" s="119"/>
      <c r="DHE21" s="119"/>
      <c r="DHF21" s="119"/>
      <c r="DHG21" s="119"/>
      <c r="DHH21" s="119"/>
      <c r="DHI21" s="119"/>
      <c r="DHJ21" s="119"/>
      <c r="DHK21" s="119"/>
      <c r="DHL21" s="119"/>
      <c r="DHM21" s="119"/>
      <c r="DHN21" s="119"/>
      <c r="DHO21" s="119"/>
      <c r="DHP21" s="119"/>
      <c r="DHQ21" s="119"/>
      <c r="DHR21" s="119"/>
      <c r="DHS21" s="119"/>
      <c r="DHT21" s="119"/>
      <c r="DHU21" s="119"/>
      <c r="DHV21" s="119"/>
      <c r="DHW21" s="119"/>
      <c r="DHX21" s="119"/>
      <c r="DHY21" s="119"/>
      <c r="DHZ21" s="119"/>
      <c r="DIA21" s="119"/>
      <c r="DIB21" s="119"/>
      <c r="DIC21" s="119"/>
      <c r="DID21" s="119"/>
      <c r="DIE21" s="119"/>
      <c r="DIF21" s="119"/>
      <c r="DIG21" s="119"/>
      <c r="DIH21" s="119"/>
      <c r="DII21" s="119"/>
      <c r="DIJ21" s="119"/>
      <c r="DIK21" s="119"/>
      <c r="DIL21" s="119"/>
      <c r="DIM21" s="119"/>
      <c r="DIN21" s="119"/>
      <c r="DIO21" s="119"/>
      <c r="DIP21" s="119"/>
      <c r="DIQ21" s="119"/>
      <c r="DIR21" s="119"/>
      <c r="DIS21" s="119"/>
      <c r="DIT21" s="119"/>
      <c r="DIU21" s="119"/>
      <c r="DIV21" s="119"/>
      <c r="DIW21" s="119"/>
      <c r="DIX21" s="119"/>
      <c r="DIY21" s="119"/>
      <c r="DIZ21" s="119"/>
      <c r="DJA21" s="119"/>
      <c r="DJB21" s="119"/>
      <c r="DJC21" s="119"/>
      <c r="DJD21" s="119"/>
      <c r="DJE21" s="119"/>
      <c r="DJF21" s="119"/>
      <c r="DJG21" s="119"/>
      <c r="DJH21" s="119"/>
      <c r="DJI21" s="119"/>
      <c r="DJJ21" s="119"/>
      <c r="DJK21" s="119"/>
      <c r="DJL21" s="119"/>
      <c r="DJM21" s="119"/>
      <c r="DJN21" s="119"/>
      <c r="DJO21" s="119"/>
      <c r="DJP21" s="119"/>
      <c r="DJQ21" s="119"/>
      <c r="DJR21" s="119"/>
      <c r="DJS21" s="119"/>
      <c r="DJT21" s="119"/>
      <c r="DJU21" s="119"/>
      <c r="DJV21" s="119"/>
      <c r="DJW21" s="119"/>
      <c r="DJX21" s="119"/>
      <c r="DJY21" s="119"/>
      <c r="DJZ21" s="119"/>
      <c r="DKA21" s="119"/>
      <c r="DKB21" s="119"/>
      <c r="DKC21" s="119"/>
      <c r="DKD21" s="119"/>
      <c r="DKE21" s="119"/>
      <c r="DKF21" s="119"/>
      <c r="DKG21" s="119"/>
      <c r="DKH21" s="119"/>
      <c r="DKI21" s="119"/>
      <c r="DKJ21" s="119"/>
      <c r="DKK21" s="119"/>
      <c r="DKL21" s="119"/>
      <c r="DKM21" s="119"/>
      <c r="DKN21" s="119"/>
      <c r="DKO21" s="119"/>
      <c r="DKP21" s="119"/>
      <c r="DKQ21" s="119"/>
      <c r="DKR21" s="119"/>
      <c r="DKS21" s="119"/>
      <c r="DKT21" s="119"/>
      <c r="DKU21" s="119"/>
      <c r="DKV21" s="119"/>
      <c r="DKW21" s="119"/>
      <c r="DKX21" s="119"/>
      <c r="DKY21" s="119"/>
      <c r="DKZ21" s="119"/>
      <c r="DLA21" s="119"/>
      <c r="DLB21" s="119"/>
      <c r="DLC21" s="119"/>
      <c r="DLD21" s="119"/>
      <c r="DLE21" s="119"/>
      <c r="DLF21" s="119"/>
      <c r="DLG21" s="119"/>
      <c r="DLH21" s="119"/>
      <c r="DLI21" s="119"/>
      <c r="DLJ21" s="119"/>
      <c r="DLK21" s="119"/>
      <c r="DLL21" s="119"/>
      <c r="DLM21" s="119"/>
      <c r="DLN21" s="119"/>
      <c r="DLO21" s="119"/>
      <c r="DLP21" s="119"/>
      <c r="DLQ21" s="119"/>
      <c r="DLR21" s="119"/>
      <c r="DLS21" s="119"/>
      <c r="DLT21" s="119"/>
      <c r="DLU21" s="119"/>
      <c r="DLV21" s="119"/>
      <c r="DLW21" s="119"/>
      <c r="DLX21" s="119"/>
      <c r="DLY21" s="119"/>
      <c r="DLZ21" s="119"/>
      <c r="DMA21" s="119"/>
      <c r="DMB21" s="119"/>
      <c r="DMC21" s="119"/>
      <c r="DMD21" s="119"/>
      <c r="DME21" s="119"/>
      <c r="DMF21" s="119"/>
      <c r="DMG21" s="119"/>
      <c r="DMH21" s="119"/>
      <c r="DMI21" s="119"/>
      <c r="DMJ21" s="119"/>
      <c r="DMK21" s="119"/>
      <c r="DML21" s="119"/>
      <c r="DMM21" s="119"/>
      <c r="DMN21" s="119"/>
      <c r="DMO21" s="119"/>
      <c r="DMP21" s="119"/>
      <c r="DMQ21" s="119"/>
      <c r="DMR21" s="119"/>
      <c r="DMS21" s="119"/>
      <c r="DMT21" s="119"/>
      <c r="DMU21" s="119"/>
      <c r="DMV21" s="119"/>
      <c r="DMW21" s="119"/>
      <c r="DMX21" s="119"/>
      <c r="DMY21" s="119"/>
      <c r="DMZ21" s="119"/>
      <c r="DNA21" s="119"/>
      <c r="DNB21" s="119"/>
      <c r="DNC21" s="119"/>
      <c r="DND21" s="119"/>
      <c r="DNE21" s="119"/>
      <c r="DNF21" s="119"/>
      <c r="DNG21" s="119"/>
      <c r="DNH21" s="119"/>
      <c r="DNI21" s="119"/>
      <c r="DNJ21" s="119"/>
      <c r="DNK21" s="119"/>
      <c r="DNL21" s="119"/>
      <c r="DNM21" s="119"/>
      <c r="DNN21" s="119"/>
      <c r="DNO21" s="119"/>
      <c r="DNP21" s="119"/>
      <c r="DNQ21" s="119"/>
      <c r="DNR21" s="119"/>
      <c r="DNS21" s="119"/>
      <c r="DNT21" s="119"/>
      <c r="DNU21" s="119"/>
      <c r="DNV21" s="119"/>
      <c r="DNW21" s="119"/>
      <c r="DNX21" s="119"/>
      <c r="DNY21" s="119"/>
      <c r="DNZ21" s="119"/>
      <c r="DOA21" s="119"/>
      <c r="DOB21" s="119"/>
      <c r="DOC21" s="119"/>
      <c r="DOD21" s="119"/>
      <c r="DOE21" s="119"/>
      <c r="DOF21" s="119"/>
      <c r="DOG21" s="119"/>
      <c r="DOH21" s="119"/>
      <c r="DOI21" s="119"/>
      <c r="DOJ21" s="119"/>
      <c r="DOK21" s="119"/>
      <c r="DOL21" s="119"/>
      <c r="DOM21" s="119"/>
      <c r="DON21" s="119"/>
      <c r="DOO21" s="119"/>
      <c r="DOP21" s="119"/>
      <c r="DOQ21" s="119"/>
      <c r="DOR21" s="119"/>
      <c r="DOS21" s="119"/>
      <c r="DOT21" s="119"/>
      <c r="DOU21" s="119"/>
      <c r="DOV21" s="119"/>
      <c r="DOW21" s="119"/>
      <c r="DOX21" s="119"/>
      <c r="DOY21" s="119"/>
      <c r="DOZ21" s="119"/>
      <c r="DPA21" s="119"/>
      <c r="DPB21" s="119"/>
      <c r="DPC21" s="119"/>
      <c r="DPD21" s="119"/>
      <c r="DPE21" s="119"/>
      <c r="DPF21" s="119"/>
      <c r="DPG21" s="119"/>
      <c r="DPH21" s="119"/>
      <c r="DPI21" s="119"/>
      <c r="DPJ21" s="119"/>
      <c r="DPK21" s="119"/>
      <c r="DPL21" s="119"/>
      <c r="DPM21" s="119"/>
      <c r="DPN21" s="119"/>
      <c r="DPO21" s="119"/>
      <c r="DPP21" s="119"/>
      <c r="DPQ21" s="119"/>
      <c r="DPR21" s="119"/>
      <c r="DPS21" s="119"/>
      <c r="DPT21" s="119"/>
      <c r="DPU21" s="119"/>
      <c r="DPV21" s="119"/>
      <c r="DPW21" s="119"/>
      <c r="DPX21" s="119"/>
      <c r="DPY21" s="119"/>
      <c r="DPZ21" s="119"/>
      <c r="DQA21" s="119"/>
      <c r="DQB21" s="119"/>
      <c r="DQC21" s="119"/>
      <c r="DQD21" s="119"/>
      <c r="DQE21" s="119"/>
      <c r="DQF21" s="119"/>
      <c r="DQG21" s="119"/>
      <c r="DQH21" s="119"/>
      <c r="DQI21" s="119"/>
      <c r="DQJ21" s="119"/>
      <c r="DQK21" s="119"/>
      <c r="DQL21" s="119"/>
      <c r="DQM21" s="119"/>
      <c r="DQN21" s="119"/>
      <c r="DQO21" s="119"/>
      <c r="DQP21" s="119"/>
      <c r="DQQ21" s="119"/>
      <c r="DQR21" s="119"/>
      <c r="DQS21" s="119"/>
      <c r="DQT21" s="119"/>
      <c r="DQU21" s="119"/>
      <c r="DQV21" s="119"/>
      <c r="DQW21" s="119"/>
      <c r="DQX21" s="119"/>
      <c r="DQY21" s="119"/>
      <c r="DQZ21" s="119"/>
      <c r="DRA21" s="119"/>
      <c r="DRB21" s="119"/>
      <c r="DRC21" s="119"/>
      <c r="DRD21" s="119"/>
      <c r="DRE21" s="119"/>
      <c r="DRF21" s="119"/>
      <c r="DRG21" s="119"/>
      <c r="DRH21" s="119"/>
      <c r="DRI21" s="119"/>
      <c r="DRJ21" s="119"/>
      <c r="DRK21" s="119"/>
      <c r="DRL21" s="119"/>
      <c r="DRM21" s="119"/>
      <c r="DRN21" s="119"/>
      <c r="DRO21" s="119"/>
      <c r="DRP21" s="119"/>
      <c r="DRQ21" s="119"/>
      <c r="DRR21" s="119"/>
      <c r="DRS21" s="119"/>
      <c r="DRT21" s="119"/>
      <c r="DRU21" s="119"/>
      <c r="DRV21" s="119"/>
      <c r="DRW21" s="119"/>
      <c r="DRX21" s="119"/>
      <c r="DRY21" s="119"/>
      <c r="DRZ21" s="119"/>
      <c r="DSA21" s="119"/>
      <c r="DSB21" s="119"/>
      <c r="DSC21" s="119"/>
      <c r="DSD21" s="119"/>
      <c r="DSE21" s="119"/>
      <c r="DSF21" s="119"/>
      <c r="DSG21" s="119"/>
      <c r="DSH21" s="119"/>
      <c r="DSI21" s="119"/>
      <c r="DSJ21" s="119"/>
      <c r="DSK21" s="119"/>
      <c r="DSL21" s="119"/>
      <c r="DSM21" s="119"/>
      <c r="DSN21" s="119"/>
      <c r="DSO21" s="119"/>
      <c r="DSP21" s="119"/>
      <c r="DSQ21" s="119"/>
      <c r="DSR21" s="119"/>
      <c r="DSS21" s="119"/>
      <c r="DST21" s="119"/>
      <c r="DSU21" s="119"/>
      <c r="DSV21" s="119"/>
      <c r="DSW21" s="119"/>
      <c r="DSX21" s="119"/>
      <c r="DSY21" s="119"/>
      <c r="DSZ21" s="119"/>
      <c r="DTA21" s="119"/>
      <c r="DTB21" s="119"/>
      <c r="DTC21" s="119"/>
      <c r="DTD21" s="119"/>
      <c r="DTE21" s="119"/>
      <c r="DTF21" s="119"/>
      <c r="DTG21" s="119"/>
      <c r="DTH21" s="119"/>
      <c r="DTI21" s="119"/>
      <c r="DTJ21" s="119"/>
      <c r="DTK21" s="119"/>
      <c r="DTL21" s="119"/>
      <c r="DTM21" s="119"/>
      <c r="DTN21" s="119"/>
      <c r="DTO21" s="119"/>
      <c r="DTP21" s="119"/>
      <c r="DTQ21" s="119"/>
      <c r="DTR21" s="119"/>
      <c r="DTS21" s="119"/>
      <c r="DTT21" s="119"/>
      <c r="DTU21" s="119"/>
      <c r="DTV21" s="119"/>
      <c r="DTW21" s="119"/>
      <c r="DTX21" s="119"/>
      <c r="DTY21" s="119"/>
      <c r="DTZ21" s="119"/>
      <c r="DUA21" s="119"/>
      <c r="DUB21" s="119"/>
      <c r="DUC21" s="119"/>
      <c r="DUD21" s="119"/>
      <c r="DUE21" s="119"/>
      <c r="DUF21" s="119"/>
      <c r="DUG21" s="119"/>
      <c r="DUH21" s="119"/>
      <c r="DUI21" s="119"/>
      <c r="DUJ21" s="119"/>
      <c r="DUK21" s="119"/>
      <c r="DUL21" s="119"/>
      <c r="DUM21" s="119"/>
      <c r="DUN21" s="119"/>
      <c r="DUO21" s="119"/>
      <c r="DUP21" s="119"/>
      <c r="DUQ21" s="119"/>
      <c r="DUR21" s="119"/>
      <c r="DUS21" s="119"/>
      <c r="DUT21" s="119"/>
      <c r="DUU21" s="119"/>
      <c r="DUV21" s="119"/>
      <c r="DUW21" s="119"/>
      <c r="DUX21" s="119"/>
      <c r="DUY21" s="119"/>
      <c r="DUZ21" s="119"/>
      <c r="DVA21" s="119"/>
      <c r="DVB21" s="119"/>
      <c r="DVC21" s="119"/>
      <c r="DVD21" s="119"/>
      <c r="DVE21" s="119"/>
      <c r="DVF21" s="119"/>
      <c r="DVG21" s="119"/>
      <c r="DVH21" s="119"/>
      <c r="DVI21" s="119"/>
      <c r="DVJ21" s="119"/>
      <c r="DVK21" s="119"/>
      <c r="DVL21" s="119"/>
      <c r="DVM21" s="119"/>
      <c r="DVN21" s="119"/>
      <c r="DVO21" s="119"/>
      <c r="DVP21" s="119"/>
      <c r="DVQ21" s="119"/>
      <c r="DVR21" s="119"/>
      <c r="DVS21" s="119"/>
      <c r="DVT21" s="119"/>
      <c r="DVU21" s="119"/>
      <c r="DVV21" s="119"/>
      <c r="DVW21" s="119"/>
      <c r="DVX21" s="119"/>
      <c r="DVY21" s="119"/>
      <c r="DVZ21" s="119"/>
      <c r="DWA21" s="119"/>
      <c r="DWB21" s="119"/>
      <c r="DWC21" s="119"/>
      <c r="DWD21" s="119"/>
      <c r="DWE21" s="119"/>
      <c r="DWF21" s="119"/>
      <c r="DWG21" s="119"/>
      <c r="DWH21" s="119"/>
      <c r="DWI21" s="119"/>
      <c r="DWJ21" s="119"/>
      <c r="DWK21" s="119"/>
      <c r="DWL21" s="119"/>
      <c r="DWM21" s="119"/>
      <c r="DWN21" s="119"/>
      <c r="DWO21" s="119"/>
      <c r="DWP21" s="119"/>
      <c r="DWQ21" s="119"/>
      <c r="DWR21" s="119"/>
      <c r="DWS21" s="119"/>
      <c r="DWT21" s="119"/>
      <c r="DWU21" s="119"/>
      <c r="DWV21" s="119"/>
      <c r="DWW21" s="119"/>
      <c r="DWX21" s="119"/>
      <c r="DWY21" s="119"/>
      <c r="DWZ21" s="119"/>
      <c r="DXA21" s="119"/>
      <c r="DXB21" s="119"/>
      <c r="DXC21" s="119"/>
      <c r="DXD21" s="119"/>
      <c r="DXE21" s="119"/>
      <c r="DXF21" s="119"/>
      <c r="DXG21" s="119"/>
      <c r="DXH21" s="119"/>
      <c r="DXI21" s="119"/>
      <c r="DXJ21" s="119"/>
      <c r="DXK21" s="119"/>
      <c r="DXL21" s="119"/>
      <c r="DXM21" s="119"/>
      <c r="DXN21" s="119"/>
      <c r="DXO21" s="119"/>
      <c r="DXP21" s="119"/>
      <c r="DXQ21" s="119"/>
      <c r="DXR21" s="119"/>
      <c r="DXS21" s="119"/>
      <c r="DXT21" s="119"/>
      <c r="DXU21" s="119"/>
      <c r="DXV21" s="119"/>
      <c r="DXW21" s="119"/>
      <c r="DXX21" s="119"/>
      <c r="DXY21" s="119"/>
      <c r="DXZ21" s="119"/>
      <c r="DYA21" s="119"/>
      <c r="DYB21" s="119"/>
      <c r="DYC21" s="119"/>
      <c r="DYD21" s="119"/>
      <c r="DYE21" s="119"/>
      <c r="DYF21" s="119"/>
      <c r="DYG21" s="119"/>
      <c r="DYH21" s="119"/>
      <c r="DYI21" s="119"/>
      <c r="DYJ21" s="119"/>
      <c r="DYK21" s="119"/>
      <c r="DYL21" s="119"/>
      <c r="DYM21" s="119"/>
      <c r="DYN21" s="119"/>
      <c r="DYO21" s="119"/>
      <c r="DYP21" s="119"/>
      <c r="DYQ21" s="119"/>
      <c r="DYR21" s="119"/>
      <c r="DYS21" s="119"/>
      <c r="DYT21" s="119"/>
      <c r="DYU21" s="119"/>
      <c r="DYV21" s="119"/>
      <c r="DYW21" s="119"/>
      <c r="DYX21" s="119"/>
      <c r="DYY21" s="119"/>
      <c r="DYZ21" s="119"/>
      <c r="DZA21" s="119"/>
      <c r="DZB21" s="119"/>
      <c r="DZC21" s="119"/>
      <c r="DZD21" s="119"/>
      <c r="DZE21" s="119"/>
      <c r="DZF21" s="119"/>
      <c r="DZG21" s="119"/>
      <c r="DZH21" s="119"/>
      <c r="DZI21" s="119"/>
      <c r="DZJ21" s="119"/>
      <c r="DZK21" s="119"/>
      <c r="DZL21" s="119"/>
      <c r="DZM21" s="119"/>
      <c r="DZN21" s="119"/>
      <c r="DZO21" s="119"/>
      <c r="DZP21" s="119"/>
      <c r="DZQ21" s="119"/>
      <c r="DZR21" s="119"/>
      <c r="DZS21" s="119"/>
      <c r="DZT21" s="119"/>
      <c r="DZU21" s="119"/>
      <c r="DZV21" s="119"/>
      <c r="DZW21" s="119"/>
      <c r="DZX21" s="119"/>
      <c r="DZY21" s="119"/>
      <c r="DZZ21" s="119"/>
      <c r="EAA21" s="119"/>
      <c r="EAB21" s="119"/>
      <c r="EAC21" s="119"/>
      <c r="EAD21" s="119"/>
      <c r="EAE21" s="119"/>
      <c r="EAF21" s="119"/>
      <c r="EAG21" s="119"/>
      <c r="EAH21" s="119"/>
      <c r="EAI21" s="119"/>
      <c r="EAJ21" s="119"/>
      <c r="EAK21" s="119"/>
      <c r="EAL21" s="119"/>
      <c r="EAM21" s="119"/>
      <c r="EAN21" s="119"/>
      <c r="EAO21" s="119"/>
      <c r="EAP21" s="119"/>
      <c r="EAQ21" s="119"/>
      <c r="EAR21" s="119"/>
      <c r="EAS21" s="119"/>
      <c r="EAT21" s="119"/>
      <c r="EAU21" s="119"/>
      <c r="EAV21" s="119"/>
      <c r="EAW21" s="119"/>
      <c r="EAX21" s="119"/>
      <c r="EAY21" s="119"/>
      <c r="EAZ21" s="119"/>
      <c r="EBA21" s="119"/>
      <c r="EBB21" s="119"/>
      <c r="EBC21" s="119"/>
      <c r="EBD21" s="119"/>
      <c r="EBE21" s="119"/>
      <c r="EBF21" s="119"/>
      <c r="EBG21" s="119"/>
      <c r="EBH21" s="119"/>
      <c r="EBI21" s="119"/>
      <c r="EBJ21" s="119"/>
      <c r="EBK21" s="119"/>
      <c r="EBL21" s="119"/>
      <c r="EBM21" s="119"/>
      <c r="EBN21" s="119"/>
      <c r="EBO21" s="119"/>
      <c r="EBP21" s="119"/>
      <c r="EBQ21" s="119"/>
      <c r="EBR21" s="119"/>
      <c r="EBS21" s="119"/>
      <c r="EBT21" s="119"/>
      <c r="EBU21" s="119"/>
      <c r="EBV21" s="119"/>
      <c r="EBW21" s="119"/>
      <c r="EBX21" s="119"/>
      <c r="EBY21" s="119"/>
      <c r="EBZ21" s="119"/>
      <c r="ECA21" s="119"/>
      <c r="ECB21" s="119"/>
      <c r="ECC21" s="119"/>
      <c r="ECD21" s="119"/>
      <c r="ECE21" s="119"/>
      <c r="ECF21" s="119"/>
      <c r="ECG21" s="119"/>
      <c r="ECH21" s="119"/>
      <c r="ECI21" s="119"/>
      <c r="ECJ21" s="119"/>
      <c r="ECK21" s="119"/>
      <c r="ECL21" s="119"/>
      <c r="ECM21" s="119"/>
      <c r="ECN21" s="119"/>
      <c r="ECO21" s="119"/>
      <c r="ECP21" s="119"/>
      <c r="ECQ21" s="119"/>
      <c r="ECR21" s="119"/>
      <c r="ECS21" s="119"/>
      <c r="ECT21" s="119"/>
      <c r="ECU21" s="119"/>
      <c r="ECV21" s="119"/>
      <c r="ECW21" s="119"/>
      <c r="ECX21" s="119"/>
      <c r="ECY21" s="119"/>
      <c r="ECZ21" s="119"/>
      <c r="EDA21" s="119"/>
      <c r="EDB21" s="119"/>
      <c r="EDC21" s="119"/>
      <c r="EDD21" s="119"/>
      <c r="EDE21" s="119"/>
      <c r="EDF21" s="119"/>
      <c r="EDG21" s="119"/>
      <c r="EDH21" s="119"/>
      <c r="EDI21" s="119"/>
      <c r="EDJ21" s="119"/>
      <c r="EDK21" s="119"/>
      <c r="EDL21" s="119"/>
      <c r="EDM21" s="119"/>
      <c r="EDN21" s="119"/>
      <c r="EDO21" s="119"/>
      <c r="EDP21" s="119"/>
      <c r="EDQ21" s="119"/>
      <c r="EDR21" s="119"/>
      <c r="EDS21" s="119"/>
      <c r="EDT21" s="119"/>
      <c r="EDU21" s="119"/>
      <c r="EDV21" s="119"/>
      <c r="EDW21" s="119"/>
      <c r="EDX21" s="119"/>
      <c r="EDY21" s="119"/>
      <c r="EDZ21" s="119"/>
      <c r="EEA21" s="119"/>
      <c r="EEB21" s="119"/>
      <c r="EEC21" s="119"/>
      <c r="EED21" s="119"/>
      <c r="EEE21" s="119"/>
      <c r="EEF21" s="119"/>
      <c r="EEG21" s="119"/>
      <c r="EEH21" s="119"/>
      <c r="EEI21" s="119"/>
      <c r="EEJ21" s="119"/>
      <c r="EEK21" s="119"/>
      <c r="EEL21" s="119"/>
      <c r="EEM21" s="119"/>
      <c r="EEN21" s="119"/>
      <c r="EEO21" s="119"/>
      <c r="EEP21" s="119"/>
      <c r="EEQ21" s="119"/>
      <c r="EER21" s="119"/>
      <c r="EES21" s="119"/>
      <c r="EET21" s="119"/>
      <c r="EEU21" s="119"/>
      <c r="EEV21" s="119"/>
      <c r="EEW21" s="119"/>
      <c r="EEX21" s="119"/>
      <c r="EEY21" s="119"/>
      <c r="EEZ21" s="119"/>
      <c r="EFA21" s="119"/>
      <c r="EFB21" s="119"/>
      <c r="EFC21" s="119"/>
      <c r="EFD21" s="119"/>
      <c r="EFE21" s="119"/>
      <c r="EFF21" s="119"/>
      <c r="EFG21" s="119"/>
      <c r="EFH21" s="119"/>
      <c r="EFI21" s="119"/>
      <c r="EFJ21" s="119"/>
      <c r="EFK21" s="119"/>
      <c r="EFL21" s="119"/>
      <c r="EFM21" s="119"/>
      <c r="EFN21" s="119"/>
      <c r="EFO21" s="119"/>
      <c r="EFP21" s="119"/>
      <c r="EFQ21" s="119"/>
      <c r="EFR21" s="119"/>
      <c r="EFS21" s="119"/>
      <c r="EFT21" s="119"/>
      <c r="EFU21" s="119"/>
      <c r="EFV21" s="119"/>
      <c r="EFW21" s="119"/>
      <c r="EFX21" s="119"/>
      <c r="EFY21" s="119"/>
      <c r="EFZ21" s="119"/>
      <c r="EGA21" s="119"/>
      <c r="EGB21" s="119"/>
      <c r="EGC21" s="119"/>
      <c r="EGD21" s="119"/>
      <c r="EGE21" s="119"/>
      <c r="EGF21" s="119"/>
      <c r="EGG21" s="119"/>
      <c r="EGH21" s="119"/>
      <c r="EGI21" s="119"/>
      <c r="EGJ21" s="119"/>
      <c r="EGK21" s="119"/>
      <c r="EGL21" s="119"/>
      <c r="EGM21" s="119"/>
      <c r="EGN21" s="119"/>
      <c r="EGO21" s="119"/>
      <c r="EGP21" s="119"/>
      <c r="EGQ21" s="119"/>
      <c r="EGR21" s="119"/>
      <c r="EGS21" s="119"/>
      <c r="EGT21" s="119"/>
      <c r="EGU21" s="119"/>
      <c r="EGV21" s="119"/>
      <c r="EGW21" s="119"/>
      <c r="EGX21" s="119"/>
      <c r="EGY21" s="119"/>
      <c r="EGZ21" s="119"/>
      <c r="EHA21" s="119"/>
      <c r="EHB21" s="119"/>
      <c r="EHC21" s="119"/>
      <c r="EHD21" s="119"/>
      <c r="EHE21" s="119"/>
      <c r="EHF21" s="119"/>
      <c r="EHG21" s="119"/>
      <c r="EHH21" s="119"/>
      <c r="EHI21" s="119"/>
      <c r="EHJ21" s="119"/>
      <c r="EHK21" s="119"/>
      <c r="EHL21" s="119"/>
      <c r="EHM21" s="119"/>
      <c r="EHN21" s="119"/>
      <c r="EHO21" s="119"/>
      <c r="EHP21" s="119"/>
      <c r="EHQ21" s="119"/>
      <c r="EHR21" s="119"/>
      <c r="EHS21" s="119"/>
      <c r="EHT21" s="119"/>
      <c r="EHU21" s="119"/>
      <c r="EHV21" s="119"/>
      <c r="EHW21" s="119"/>
      <c r="EHX21" s="119"/>
      <c r="EHY21" s="119"/>
      <c r="EHZ21" s="119"/>
      <c r="EIA21" s="119"/>
      <c r="EIB21" s="119"/>
      <c r="EIC21" s="119"/>
      <c r="EID21" s="119"/>
      <c r="EIE21" s="119"/>
      <c r="EIF21" s="119"/>
      <c r="EIG21" s="119"/>
      <c r="EIH21" s="119"/>
      <c r="EII21" s="119"/>
      <c r="EIJ21" s="119"/>
      <c r="EIK21" s="119"/>
      <c r="EIL21" s="119"/>
      <c r="EIM21" s="119"/>
      <c r="EIN21" s="119"/>
      <c r="EIO21" s="119"/>
      <c r="EIP21" s="119"/>
      <c r="EIQ21" s="119"/>
      <c r="EIR21" s="119"/>
      <c r="EIS21" s="119"/>
      <c r="EIT21" s="119"/>
      <c r="EIU21" s="119"/>
      <c r="EIV21" s="119"/>
      <c r="EIW21" s="119"/>
      <c r="EIX21" s="119"/>
      <c r="EIY21" s="119"/>
      <c r="EIZ21" s="119"/>
      <c r="EJA21" s="119"/>
      <c r="EJB21" s="119"/>
      <c r="EJC21" s="119"/>
      <c r="EJD21" s="119"/>
      <c r="EJE21" s="119"/>
      <c r="EJF21" s="119"/>
      <c r="EJG21" s="119"/>
      <c r="EJH21" s="119"/>
      <c r="EJI21" s="119"/>
      <c r="EJJ21" s="119"/>
      <c r="EJK21" s="119"/>
      <c r="EJL21" s="119"/>
      <c r="EJM21" s="119"/>
      <c r="EJN21" s="119"/>
      <c r="EJO21" s="119"/>
      <c r="EJP21" s="119"/>
      <c r="EJQ21" s="119"/>
      <c r="EJR21" s="119"/>
      <c r="EJS21" s="119"/>
      <c r="EJT21" s="119"/>
      <c r="EJU21" s="119"/>
      <c r="EJV21" s="119"/>
      <c r="EJW21" s="119"/>
      <c r="EJX21" s="119"/>
      <c r="EJY21" s="119"/>
      <c r="EJZ21" s="119"/>
      <c r="EKA21" s="119"/>
      <c r="EKB21" s="119"/>
      <c r="EKC21" s="119"/>
      <c r="EKD21" s="119"/>
      <c r="EKE21" s="119"/>
      <c r="EKF21" s="119"/>
      <c r="EKG21" s="119"/>
      <c r="EKH21" s="119"/>
      <c r="EKI21" s="119"/>
      <c r="EKJ21" s="119"/>
      <c r="EKK21" s="119"/>
      <c r="EKL21" s="119"/>
      <c r="EKM21" s="119"/>
      <c r="EKN21" s="119"/>
      <c r="EKO21" s="119"/>
      <c r="EKP21" s="119"/>
      <c r="EKQ21" s="119"/>
      <c r="EKR21" s="119"/>
      <c r="EKS21" s="119"/>
      <c r="EKT21" s="119"/>
      <c r="EKU21" s="119"/>
      <c r="EKV21" s="119"/>
      <c r="EKW21" s="119"/>
      <c r="EKX21" s="119"/>
      <c r="EKY21" s="119"/>
      <c r="EKZ21" s="119"/>
      <c r="ELA21" s="119"/>
      <c r="ELB21" s="119"/>
      <c r="ELC21" s="119"/>
      <c r="ELD21" s="119"/>
      <c r="ELE21" s="119"/>
      <c r="ELF21" s="119"/>
      <c r="ELG21" s="119"/>
      <c r="ELH21" s="119"/>
      <c r="ELI21" s="119"/>
      <c r="ELJ21" s="119"/>
      <c r="ELK21" s="119"/>
      <c r="ELL21" s="119"/>
      <c r="ELM21" s="119"/>
      <c r="ELN21" s="119"/>
      <c r="ELO21" s="119"/>
      <c r="ELP21" s="119"/>
      <c r="ELQ21" s="119"/>
      <c r="ELR21" s="119"/>
      <c r="ELS21" s="119"/>
      <c r="ELT21" s="119"/>
      <c r="ELU21" s="119"/>
      <c r="ELV21" s="119"/>
      <c r="ELW21" s="119"/>
      <c r="ELX21" s="119"/>
      <c r="ELY21" s="119"/>
      <c r="ELZ21" s="119"/>
      <c r="EMA21" s="119"/>
      <c r="EMB21" s="119"/>
      <c r="EMC21" s="119"/>
      <c r="EMD21" s="119"/>
      <c r="EME21" s="119"/>
      <c r="EMF21" s="119"/>
      <c r="EMG21" s="119"/>
      <c r="EMH21" s="119"/>
      <c r="EMI21" s="119"/>
      <c r="EMJ21" s="119"/>
      <c r="EMK21" s="119"/>
      <c r="EML21" s="119"/>
      <c r="EMM21" s="119"/>
      <c r="EMN21" s="119"/>
      <c r="EMO21" s="119"/>
      <c r="EMP21" s="119"/>
      <c r="EMQ21" s="119"/>
      <c r="EMR21" s="119"/>
      <c r="EMS21" s="119"/>
      <c r="EMT21" s="119"/>
      <c r="EMU21" s="119"/>
      <c r="EMV21" s="119"/>
      <c r="EMW21" s="119"/>
      <c r="EMX21" s="119"/>
      <c r="EMY21" s="119"/>
      <c r="EMZ21" s="119"/>
      <c r="ENA21" s="119"/>
      <c r="ENB21" s="119"/>
      <c r="ENC21" s="119"/>
      <c r="END21" s="119"/>
      <c r="ENE21" s="119"/>
      <c r="ENF21" s="119"/>
      <c r="ENG21" s="119"/>
      <c r="ENH21" s="119"/>
      <c r="ENI21" s="119"/>
      <c r="ENJ21" s="119"/>
      <c r="ENK21" s="119"/>
      <c r="ENL21" s="119"/>
      <c r="ENM21" s="119"/>
      <c r="ENN21" s="119"/>
      <c r="ENO21" s="119"/>
      <c r="ENP21" s="119"/>
      <c r="ENQ21" s="119"/>
      <c r="ENR21" s="119"/>
      <c r="ENS21" s="119"/>
      <c r="ENT21" s="119"/>
      <c r="ENU21" s="119"/>
      <c r="ENV21" s="119"/>
      <c r="ENW21" s="119"/>
      <c r="ENX21" s="119"/>
      <c r="ENY21" s="119"/>
      <c r="ENZ21" s="119"/>
      <c r="EOA21" s="119"/>
      <c r="EOB21" s="119"/>
      <c r="EOC21" s="119"/>
      <c r="EOD21" s="119"/>
      <c r="EOE21" s="119"/>
      <c r="EOF21" s="119"/>
      <c r="EOG21" s="119"/>
      <c r="EOH21" s="119"/>
      <c r="EOI21" s="119"/>
      <c r="EOJ21" s="119"/>
      <c r="EOK21" s="119"/>
      <c r="EOL21" s="119"/>
      <c r="EOM21" s="119"/>
      <c r="EON21" s="119"/>
      <c r="EOO21" s="119"/>
      <c r="EOP21" s="119"/>
      <c r="EOQ21" s="119"/>
      <c r="EOR21" s="119"/>
      <c r="EOS21" s="119"/>
      <c r="EOT21" s="119"/>
      <c r="EOU21" s="119"/>
      <c r="EOV21" s="119"/>
      <c r="EOW21" s="119"/>
      <c r="EOX21" s="119"/>
      <c r="EOY21" s="119"/>
      <c r="EOZ21" s="119"/>
      <c r="EPA21" s="119"/>
      <c r="EPB21" s="119"/>
      <c r="EPC21" s="119"/>
      <c r="EPD21" s="119"/>
      <c r="EPE21" s="119"/>
      <c r="EPF21" s="119"/>
      <c r="EPG21" s="119"/>
      <c r="EPH21" s="119"/>
      <c r="EPI21" s="119"/>
      <c r="EPJ21" s="119"/>
      <c r="EPK21" s="119"/>
      <c r="EPL21" s="119"/>
      <c r="EPM21" s="119"/>
      <c r="EPN21" s="119"/>
      <c r="EPO21" s="119"/>
      <c r="EPP21" s="119"/>
      <c r="EPQ21" s="119"/>
      <c r="EPR21" s="119"/>
      <c r="EPS21" s="119"/>
      <c r="EPT21" s="119"/>
      <c r="EPU21" s="119"/>
      <c r="EPV21" s="119"/>
      <c r="EPW21" s="119"/>
      <c r="EPX21" s="119"/>
      <c r="EPY21" s="119"/>
      <c r="EPZ21" s="119"/>
      <c r="EQA21" s="119"/>
      <c r="EQB21" s="119"/>
      <c r="EQC21" s="119"/>
      <c r="EQD21" s="119"/>
      <c r="EQE21" s="119"/>
      <c r="EQF21" s="119"/>
      <c r="EQG21" s="119"/>
      <c r="EQH21" s="119"/>
      <c r="EQI21" s="119"/>
      <c r="EQJ21" s="119"/>
      <c r="EQK21" s="119"/>
      <c r="EQL21" s="119"/>
      <c r="EQM21" s="119"/>
      <c r="EQN21" s="119"/>
      <c r="EQO21" s="119"/>
      <c r="EQP21" s="119"/>
      <c r="EQQ21" s="119"/>
      <c r="EQR21" s="119"/>
      <c r="EQS21" s="119"/>
      <c r="EQT21" s="119"/>
      <c r="EQU21" s="119"/>
      <c r="EQV21" s="119"/>
      <c r="EQW21" s="119"/>
      <c r="EQX21" s="119"/>
      <c r="EQY21" s="119"/>
      <c r="EQZ21" s="119"/>
      <c r="ERA21" s="119"/>
      <c r="ERB21" s="119"/>
      <c r="ERC21" s="119"/>
      <c r="ERD21" s="119"/>
      <c r="ERE21" s="119"/>
      <c r="ERF21" s="119"/>
      <c r="ERG21" s="119"/>
      <c r="ERH21" s="119"/>
      <c r="ERI21" s="119"/>
      <c r="ERJ21" s="119"/>
      <c r="ERK21" s="119"/>
      <c r="ERL21" s="119"/>
      <c r="ERM21" s="119"/>
      <c r="ERN21" s="119"/>
      <c r="ERO21" s="119"/>
      <c r="ERP21" s="119"/>
      <c r="ERQ21" s="119"/>
      <c r="ERR21" s="119"/>
      <c r="ERS21" s="119"/>
      <c r="ERT21" s="119"/>
      <c r="ERU21" s="119"/>
      <c r="ERV21" s="119"/>
      <c r="ERW21" s="119"/>
      <c r="ERX21" s="119"/>
      <c r="ERY21" s="119"/>
      <c r="ERZ21" s="119"/>
      <c r="ESA21" s="119"/>
      <c r="ESB21" s="119"/>
      <c r="ESC21" s="119"/>
      <c r="ESD21" s="119"/>
      <c r="ESE21" s="119"/>
      <c r="ESF21" s="119"/>
      <c r="ESG21" s="119"/>
      <c r="ESH21" s="119"/>
      <c r="ESI21" s="119"/>
      <c r="ESJ21" s="119"/>
      <c r="ESK21" s="119"/>
      <c r="ESL21" s="119"/>
      <c r="ESM21" s="119"/>
      <c r="ESN21" s="119"/>
      <c r="ESO21" s="119"/>
      <c r="ESP21" s="119"/>
      <c r="ESQ21" s="119"/>
      <c r="ESR21" s="119"/>
      <c r="ESS21" s="119"/>
      <c r="EST21" s="119"/>
      <c r="ESU21" s="119"/>
      <c r="ESV21" s="119"/>
      <c r="ESW21" s="119"/>
      <c r="ESX21" s="119"/>
      <c r="ESY21" s="119"/>
      <c r="ESZ21" s="119"/>
      <c r="ETA21" s="119"/>
      <c r="ETB21" s="119"/>
      <c r="ETC21" s="119"/>
      <c r="ETD21" s="119"/>
      <c r="ETE21" s="119"/>
      <c r="ETF21" s="119"/>
      <c r="ETG21" s="119"/>
      <c r="ETH21" s="119"/>
      <c r="ETI21" s="119"/>
      <c r="ETJ21" s="119"/>
      <c r="ETK21" s="119"/>
      <c r="ETL21" s="119"/>
      <c r="ETM21" s="119"/>
      <c r="ETN21" s="119"/>
      <c r="ETO21" s="119"/>
      <c r="ETP21" s="119"/>
      <c r="ETQ21" s="119"/>
      <c r="ETR21" s="119"/>
      <c r="ETS21" s="119"/>
      <c r="ETT21" s="119"/>
      <c r="ETU21" s="119"/>
      <c r="ETV21" s="119"/>
      <c r="ETW21" s="119"/>
      <c r="ETX21" s="119"/>
      <c r="ETY21" s="119"/>
      <c r="ETZ21" s="119"/>
      <c r="EUA21" s="119"/>
      <c r="EUB21" s="119"/>
      <c r="EUC21" s="119"/>
      <c r="EUD21" s="119"/>
      <c r="EUE21" s="119"/>
      <c r="EUF21" s="119"/>
      <c r="EUG21" s="119"/>
      <c r="EUH21" s="119"/>
      <c r="EUI21" s="119"/>
      <c r="EUJ21" s="119"/>
      <c r="EUK21" s="119"/>
      <c r="EUL21" s="119"/>
      <c r="EUM21" s="119"/>
      <c r="EUN21" s="119"/>
      <c r="EUO21" s="119"/>
      <c r="EUP21" s="119"/>
      <c r="EUQ21" s="119"/>
      <c r="EUR21" s="119"/>
      <c r="EUS21" s="119"/>
      <c r="EUT21" s="119"/>
      <c r="EUU21" s="119"/>
      <c r="EUV21" s="119"/>
      <c r="EUW21" s="119"/>
      <c r="EUX21" s="119"/>
      <c r="EUY21" s="119"/>
      <c r="EUZ21" s="119"/>
      <c r="EVA21" s="119"/>
      <c r="EVB21" s="119"/>
      <c r="EVC21" s="119"/>
      <c r="EVD21" s="119"/>
      <c r="EVE21" s="119"/>
      <c r="EVF21" s="119"/>
      <c r="EVG21" s="119"/>
      <c r="EVH21" s="119"/>
      <c r="EVI21" s="119"/>
      <c r="EVJ21" s="119"/>
      <c r="EVK21" s="119"/>
      <c r="EVL21" s="119"/>
      <c r="EVM21" s="119"/>
      <c r="EVN21" s="119"/>
      <c r="EVO21" s="119"/>
      <c r="EVP21" s="119"/>
      <c r="EVQ21" s="119"/>
      <c r="EVR21" s="119"/>
      <c r="EVS21" s="119"/>
      <c r="EVT21" s="119"/>
      <c r="EVU21" s="119"/>
      <c r="EVV21" s="119"/>
      <c r="EVW21" s="119"/>
      <c r="EVX21" s="119"/>
      <c r="EVY21" s="119"/>
      <c r="EVZ21" s="119"/>
      <c r="EWA21" s="119"/>
      <c r="EWB21" s="119"/>
      <c r="EWC21" s="119"/>
      <c r="EWD21" s="119"/>
      <c r="EWE21" s="119"/>
      <c r="EWF21" s="119"/>
      <c r="EWG21" s="119"/>
      <c r="EWH21" s="119"/>
      <c r="EWI21" s="119"/>
      <c r="EWJ21" s="119"/>
      <c r="EWK21" s="119"/>
      <c r="EWL21" s="119"/>
      <c r="EWM21" s="119"/>
      <c r="EWN21" s="119"/>
      <c r="EWO21" s="119"/>
      <c r="EWP21" s="119"/>
      <c r="EWQ21" s="119"/>
      <c r="EWR21" s="119"/>
      <c r="EWS21" s="119"/>
      <c r="EWT21" s="119"/>
      <c r="EWU21" s="119"/>
      <c r="EWV21" s="119"/>
      <c r="EWW21" s="119"/>
      <c r="EWX21" s="119"/>
      <c r="EWY21" s="119"/>
      <c r="EWZ21" s="119"/>
      <c r="EXA21" s="119"/>
      <c r="EXB21" s="119"/>
      <c r="EXC21" s="119"/>
      <c r="EXD21" s="119"/>
      <c r="EXE21" s="119"/>
      <c r="EXF21" s="119"/>
      <c r="EXG21" s="119"/>
      <c r="EXH21" s="119"/>
      <c r="EXI21" s="119"/>
      <c r="EXJ21" s="119"/>
      <c r="EXK21" s="119"/>
      <c r="EXL21" s="119"/>
      <c r="EXM21" s="119"/>
      <c r="EXN21" s="119"/>
      <c r="EXO21" s="119"/>
      <c r="EXP21" s="119"/>
      <c r="EXQ21" s="119"/>
      <c r="EXR21" s="119"/>
      <c r="EXS21" s="119"/>
      <c r="EXT21" s="119"/>
      <c r="EXU21" s="119"/>
      <c r="EXV21" s="119"/>
      <c r="EXW21" s="119"/>
      <c r="EXX21" s="119"/>
      <c r="EXY21" s="119"/>
      <c r="EXZ21" s="119"/>
      <c r="EYA21" s="119"/>
      <c r="EYB21" s="119"/>
      <c r="EYC21" s="119"/>
      <c r="EYD21" s="119"/>
      <c r="EYE21" s="119"/>
      <c r="EYF21" s="119"/>
      <c r="EYG21" s="119"/>
      <c r="EYH21" s="119"/>
      <c r="EYI21" s="119"/>
      <c r="EYJ21" s="119"/>
      <c r="EYK21" s="119"/>
      <c r="EYL21" s="119"/>
      <c r="EYM21" s="119"/>
      <c r="EYN21" s="119"/>
      <c r="EYO21" s="119"/>
      <c r="EYP21" s="119"/>
      <c r="EYQ21" s="119"/>
      <c r="EYR21" s="119"/>
      <c r="EYS21" s="119"/>
      <c r="EYT21" s="119"/>
      <c r="EYU21" s="119"/>
      <c r="EYV21" s="119"/>
      <c r="EYW21" s="119"/>
      <c r="EYX21" s="119"/>
      <c r="EYY21" s="119"/>
      <c r="EYZ21" s="119"/>
      <c r="EZA21" s="119"/>
      <c r="EZB21" s="119"/>
      <c r="EZC21" s="119"/>
      <c r="EZD21" s="119"/>
      <c r="EZE21" s="119"/>
      <c r="EZF21" s="119"/>
      <c r="EZG21" s="119"/>
      <c r="EZH21" s="119"/>
      <c r="EZI21" s="119"/>
      <c r="EZJ21" s="119"/>
      <c r="EZK21" s="119"/>
      <c r="EZL21" s="119"/>
      <c r="EZM21" s="119"/>
      <c r="EZN21" s="119"/>
      <c r="EZO21" s="119"/>
      <c r="EZP21" s="119"/>
      <c r="EZQ21" s="119"/>
      <c r="EZR21" s="119"/>
      <c r="EZS21" s="119"/>
      <c r="EZT21" s="119"/>
      <c r="EZU21" s="119"/>
      <c r="EZV21" s="119"/>
      <c r="EZW21" s="119"/>
      <c r="EZX21" s="119"/>
      <c r="EZY21" s="119"/>
      <c r="EZZ21" s="119"/>
      <c r="FAA21" s="119"/>
      <c r="FAB21" s="119"/>
      <c r="FAC21" s="119"/>
      <c r="FAD21" s="119"/>
      <c r="FAE21" s="119"/>
      <c r="FAF21" s="119"/>
      <c r="FAG21" s="119"/>
      <c r="FAH21" s="119"/>
      <c r="FAI21" s="119"/>
      <c r="FAJ21" s="119"/>
      <c r="FAK21" s="119"/>
      <c r="FAL21" s="119"/>
      <c r="FAM21" s="119"/>
      <c r="FAN21" s="119"/>
      <c r="FAO21" s="119"/>
      <c r="FAP21" s="119"/>
      <c r="FAQ21" s="119"/>
      <c r="FAR21" s="119"/>
      <c r="FAS21" s="119"/>
      <c r="FAT21" s="119"/>
      <c r="FAU21" s="119"/>
      <c r="FAV21" s="119"/>
      <c r="FAW21" s="119"/>
      <c r="FAX21" s="119"/>
      <c r="FAY21" s="119"/>
      <c r="FAZ21" s="119"/>
      <c r="FBA21" s="119"/>
      <c r="FBB21" s="119"/>
      <c r="FBC21" s="119"/>
      <c r="FBD21" s="119"/>
      <c r="FBE21" s="119"/>
      <c r="FBF21" s="119"/>
      <c r="FBG21" s="119"/>
      <c r="FBH21" s="119"/>
      <c r="FBI21" s="119"/>
      <c r="FBJ21" s="119"/>
      <c r="FBK21" s="119"/>
      <c r="FBL21" s="119"/>
      <c r="FBM21" s="119"/>
      <c r="FBN21" s="119"/>
      <c r="FBO21" s="119"/>
      <c r="FBP21" s="119"/>
      <c r="FBQ21" s="119"/>
      <c r="FBR21" s="119"/>
      <c r="FBS21" s="119"/>
      <c r="FBT21" s="119"/>
      <c r="FBU21" s="119"/>
      <c r="FBV21" s="119"/>
      <c r="FBW21" s="119"/>
      <c r="FBX21" s="119"/>
      <c r="FBY21" s="119"/>
      <c r="FBZ21" s="119"/>
      <c r="FCA21" s="119"/>
      <c r="FCB21" s="119"/>
      <c r="FCC21" s="119"/>
      <c r="FCD21" s="119"/>
      <c r="FCE21" s="119"/>
      <c r="FCF21" s="119"/>
      <c r="FCG21" s="119"/>
      <c r="FCH21" s="119"/>
      <c r="FCI21" s="119"/>
      <c r="FCJ21" s="119"/>
      <c r="FCK21" s="119"/>
      <c r="FCL21" s="119"/>
      <c r="FCM21" s="119"/>
      <c r="FCN21" s="119"/>
      <c r="FCO21" s="119"/>
      <c r="FCP21" s="119"/>
      <c r="FCQ21" s="119"/>
      <c r="FCR21" s="119"/>
      <c r="FCS21" s="119"/>
      <c r="FCT21" s="119"/>
      <c r="FCU21" s="119"/>
      <c r="FCV21" s="119"/>
      <c r="FCW21" s="119"/>
      <c r="FCX21" s="119"/>
      <c r="FCY21" s="119"/>
      <c r="FCZ21" s="119"/>
      <c r="FDA21" s="119"/>
      <c r="FDB21" s="119"/>
      <c r="FDC21" s="119"/>
      <c r="FDD21" s="119"/>
      <c r="FDE21" s="119"/>
      <c r="FDF21" s="119"/>
      <c r="FDG21" s="119"/>
      <c r="FDH21" s="119"/>
      <c r="FDI21" s="119"/>
      <c r="FDJ21" s="119"/>
      <c r="FDK21" s="119"/>
      <c r="FDL21" s="119"/>
      <c r="FDM21" s="119"/>
      <c r="FDN21" s="119"/>
      <c r="FDO21" s="119"/>
      <c r="FDP21" s="119"/>
      <c r="FDQ21" s="119"/>
      <c r="FDR21" s="119"/>
      <c r="FDS21" s="119"/>
      <c r="FDT21" s="119"/>
      <c r="FDU21" s="119"/>
      <c r="FDV21" s="119"/>
      <c r="FDW21" s="119"/>
      <c r="FDX21" s="119"/>
      <c r="FDY21" s="119"/>
      <c r="FDZ21" s="119"/>
      <c r="FEA21" s="119"/>
      <c r="FEB21" s="119"/>
      <c r="FEC21" s="119"/>
      <c r="FED21" s="119"/>
      <c r="FEE21" s="119"/>
      <c r="FEF21" s="119"/>
      <c r="FEG21" s="119"/>
      <c r="FEH21" s="119"/>
      <c r="FEI21" s="119"/>
      <c r="FEJ21" s="119"/>
      <c r="FEK21" s="119"/>
      <c r="FEL21" s="119"/>
      <c r="FEM21" s="119"/>
      <c r="FEN21" s="119"/>
      <c r="FEO21" s="119"/>
      <c r="FEP21" s="119"/>
      <c r="FEQ21" s="119"/>
      <c r="FER21" s="119"/>
      <c r="FES21" s="119"/>
      <c r="FET21" s="119"/>
      <c r="FEU21" s="119"/>
      <c r="FEV21" s="119"/>
      <c r="FEW21" s="119"/>
      <c r="FEX21" s="119"/>
      <c r="FEY21" s="119"/>
      <c r="FEZ21" s="119"/>
      <c r="FFA21" s="119"/>
      <c r="FFB21" s="119"/>
      <c r="FFC21" s="119"/>
      <c r="FFD21" s="119"/>
      <c r="FFE21" s="119"/>
      <c r="FFF21" s="119"/>
      <c r="FFG21" s="119"/>
      <c r="FFH21" s="119"/>
      <c r="FFI21" s="119"/>
      <c r="FFJ21" s="119"/>
      <c r="FFK21" s="119"/>
      <c r="FFL21" s="119"/>
      <c r="FFM21" s="119"/>
      <c r="FFN21" s="119"/>
      <c r="FFO21" s="119"/>
      <c r="FFP21" s="119"/>
      <c r="FFQ21" s="119"/>
      <c r="FFR21" s="119"/>
      <c r="FFS21" s="119"/>
      <c r="FFT21" s="119"/>
      <c r="FFU21" s="119"/>
      <c r="FFV21" s="119"/>
      <c r="FFW21" s="119"/>
      <c r="FFX21" s="119"/>
      <c r="FFY21" s="119"/>
      <c r="FFZ21" s="119"/>
      <c r="FGA21" s="119"/>
      <c r="FGB21" s="119"/>
      <c r="FGC21" s="119"/>
      <c r="FGD21" s="119"/>
      <c r="FGE21" s="119"/>
      <c r="FGF21" s="119"/>
      <c r="FGG21" s="119"/>
      <c r="FGH21" s="119"/>
      <c r="FGI21" s="119"/>
      <c r="FGJ21" s="119"/>
      <c r="FGK21" s="119"/>
      <c r="FGL21" s="119"/>
      <c r="FGM21" s="119"/>
      <c r="FGN21" s="119"/>
      <c r="FGO21" s="119"/>
      <c r="FGP21" s="119"/>
      <c r="FGQ21" s="119"/>
      <c r="FGR21" s="119"/>
      <c r="FGS21" s="119"/>
      <c r="FGT21" s="119"/>
      <c r="FGU21" s="119"/>
      <c r="FGV21" s="119"/>
      <c r="FGW21" s="119"/>
      <c r="FGX21" s="119"/>
      <c r="FGY21" s="119"/>
      <c r="FGZ21" s="119"/>
      <c r="FHA21" s="119"/>
      <c r="FHB21" s="119"/>
      <c r="FHC21" s="119"/>
      <c r="FHD21" s="119"/>
      <c r="FHE21" s="119"/>
      <c r="FHF21" s="119"/>
      <c r="FHG21" s="119"/>
      <c r="FHH21" s="119"/>
      <c r="FHI21" s="119"/>
      <c r="FHJ21" s="119"/>
      <c r="FHK21" s="119"/>
      <c r="FHL21" s="119"/>
      <c r="FHM21" s="119"/>
      <c r="FHN21" s="119"/>
      <c r="FHO21" s="119"/>
      <c r="FHP21" s="119"/>
      <c r="FHQ21" s="119"/>
      <c r="FHR21" s="119"/>
      <c r="FHS21" s="119"/>
      <c r="FHT21" s="119"/>
      <c r="FHU21" s="119"/>
      <c r="FHV21" s="119"/>
      <c r="FHW21" s="119"/>
      <c r="FHX21" s="119"/>
      <c r="FHY21" s="119"/>
      <c r="FHZ21" s="119"/>
      <c r="FIA21" s="119"/>
      <c r="FIB21" s="119"/>
      <c r="FIC21" s="119"/>
      <c r="FID21" s="119"/>
      <c r="FIE21" s="119"/>
      <c r="FIF21" s="119"/>
      <c r="FIG21" s="119"/>
      <c r="FIH21" s="119"/>
      <c r="FII21" s="119"/>
      <c r="FIJ21" s="119"/>
      <c r="FIK21" s="119"/>
      <c r="FIL21" s="119"/>
      <c r="FIM21" s="119"/>
      <c r="FIN21" s="119"/>
      <c r="FIO21" s="119"/>
      <c r="FIP21" s="119"/>
      <c r="FIQ21" s="119"/>
      <c r="FIR21" s="119"/>
      <c r="FIS21" s="119"/>
      <c r="FIT21" s="119"/>
      <c r="FIU21" s="119"/>
      <c r="FIV21" s="119"/>
      <c r="FIW21" s="119"/>
      <c r="FIX21" s="119"/>
      <c r="FIY21" s="119"/>
      <c r="FIZ21" s="119"/>
      <c r="FJA21" s="119"/>
      <c r="FJB21" s="119"/>
      <c r="FJC21" s="119"/>
      <c r="FJD21" s="119"/>
      <c r="FJE21" s="119"/>
      <c r="FJF21" s="119"/>
      <c r="FJG21" s="119"/>
      <c r="FJH21" s="119"/>
      <c r="FJI21" s="119"/>
      <c r="FJJ21" s="119"/>
      <c r="FJK21" s="119"/>
      <c r="FJL21" s="119"/>
      <c r="FJM21" s="119"/>
      <c r="FJN21" s="119"/>
      <c r="FJO21" s="119"/>
      <c r="FJP21" s="119"/>
      <c r="FJQ21" s="119"/>
      <c r="FJR21" s="119"/>
      <c r="FJS21" s="119"/>
      <c r="FJT21" s="119"/>
      <c r="FJU21" s="119"/>
      <c r="FJV21" s="119"/>
      <c r="FJW21" s="119"/>
      <c r="FJX21" s="119"/>
      <c r="FJY21" s="119"/>
      <c r="FJZ21" s="119"/>
      <c r="FKA21" s="119"/>
      <c r="FKB21" s="119"/>
      <c r="FKC21" s="119"/>
      <c r="FKD21" s="119"/>
      <c r="FKE21" s="119"/>
      <c r="FKF21" s="119"/>
      <c r="FKG21" s="119"/>
      <c r="FKH21" s="119"/>
      <c r="FKI21" s="119"/>
      <c r="FKJ21" s="119"/>
      <c r="FKK21" s="119"/>
      <c r="FKL21" s="119"/>
      <c r="FKM21" s="119"/>
      <c r="FKN21" s="119"/>
      <c r="FKO21" s="119"/>
      <c r="FKP21" s="119"/>
      <c r="FKQ21" s="119"/>
      <c r="FKR21" s="119"/>
      <c r="FKS21" s="119"/>
      <c r="FKT21" s="119"/>
      <c r="FKU21" s="119"/>
      <c r="FKV21" s="119"/>
      <c r="FKW21" s="119"/>
      <c r="FKX21" s="119"/>
      <c r="FKY21" s="119"/>
      <c r="FKZ21" s="119"/>
      <c r="FLA21" s="119"/>
      <c r="FLB21" s="119"/>
      <c r="FLC21" s="119"/>
      <c r="FLD21" s="119"/>
      <c r="FLE21" s="119"/>
      <c r="FLF21" s="119"/>
      <c r="FLG21" s="119"/>
      <c r="FLH21" s="119"/>
      <c r="FLI21" s="119"/>
      <c r="FLJ21" s="119"/>
      <c r="FLK21" s="119"/>
      <c r="FLL21" s="119"/>
      <c r="FLM21" s="119"/>
      <c r="FLN21" s="119"/>
      <c r="FLO21" s="119"/>
      <c r="FLP21" s="119"/>
      <c r="FLQ21" s="119"/>
      <c r="FLR21" s="119"/>
      <c r="FLS21" s="119"/>
      <c r="FLT21" s="119"/>
      <c r="FLU21" s="119"/>
      <c r="FLV21" s="119"/>
      <c r="FLW21" s="119"/>
      <c r="FLX21" s="119"/>
      <c r="FLY21" s="119"/>
      <c r="FLZ21" s="119"/>
      <c r="FMA21" s="119"/>
      <c r="FMB21" s="119"/>
      <c r="FMC21" s="119"/>
      <c r="FMD21" s="119"/>
      <c r="FME21" s="119"/>
      <c r="FMF21" s="119"/>
      <c r="FMG21" s="119"/>
      <c r="FMH21" s="119"/>
      <c r="FMI21" s="119"/>
      <c r="FMJ21" s="119"/>
      <c r="FMK21" s="119"/>
      <c r="FML21" s="119"/>
      <c r="FMM21" s="119"/>
      <c r="FMN21" s="119"/>
      <c r="FMO21" s="119"/>
      <c r="FMP21" s="119"/>
      <c r="FMQ21" s="119"/>
      <c r="FMR21" s="119"/>
      <c r="FMS21" s="119"/>
      <c r="FMT21" s="119"/>
      <c r="FMU21" s="119"/>
      <c r="FMV21" s="119"/>
      <c r="FMW21" s="119"/>
      <c r="FMX21" s="119"/>
      <c r="FMY21" s="119"/>
      <c r="FMZ21" s="119"/>
      <c r="FNA21" s="119"/>
      <c r="FNB21" s="119"/>
      <c r="FNC21" s="119"/>
      <c r="FND21" s="119"/>
      <c r="FNE21" s="119"/>
      <c r="FNF21" s="119"/>
      <c r="FNG21" s="119"/>
      <c r="FNH21" s="119"/>
      <c r="FNI21" s="119"/>
      <c r="FNJ21" s="119"/>
      <c r="FNK21" s="119"/>
      <c r="FNL21" s="119"/>
      <c r="FNM21" s="119"/>
      <c r="FNN21" s="119"/>
      <c r="FNO21" s="119"/>
      <c r="FNP21" s="119"/>
      <c r="FNQ21" s="119"/>
      <c r="FNR21" s="119"/>
      <c r="FNS21" s="119"/>
      <c r="FNT21" s="119"/>
      <c r="FNU21" s="119"/>
      <c r="FNV21" s="119"/>
      <c r="FNW21" s="119"/>
      <c r="FNX21" s="119"/>
      <c r="FNY21" s="119"/>
      <c r="FNZ21" s="119"/>
      <c r="FOA21" s="119"/>
      <c r="FOB21" s="119"/>
      <c r="FOC21" s="119"/>
      <c r="FOD21" s="119"/>
      <c r="FOE21" s="119"/>
      <c r="FOF21" s="119"/>
      <c r="FOG21" s="119"/>
      <c r="FOH21" s="119"/>
      <c r="FOI21" s="119"/>
      <c r="FOJ21" s="119"/>
      <c r="FOK21" s="119"/>
      <c r="FOL21" s="119"/>
      <c r="FOM21" s="119"/>
      <c r="FON21" s="119"/>
      <c r="FOO21" s="119"/>
      <c r="FOP21" s="119"/>
      <c r="FOQ21" s="119"/>
      <c r="FOR21" s="119"/>
      <c r="FOS21" s="119"/>
      <c r="FOT21" s="119"/>
      <c r="FOU21" s="119"/>
      <c r="FOV21" s="119"/>
      <c r="FOW21" s="119"/>
      <c r="FOX21" s="119"/>
      <c r="FOY21" s="119"/>
      <c r="FOZ21" s="119"/>
      <c r="FPA21" s="119"/>
      <c r="FPB21" s="119"/>
      <c r="FPC21" s="119"/>
      <c r="FPD21" s="119"/>
      <c r="FPE21" s="119"/>
      <c r="FPF21" s="119"/>
      <c r="FPG21" s="119"/>
      <c r="FPH21" s="119"/>
      <c r="FPI21" s="119"/>
      <c r="FPJ21" s="119"/>
      <c r="FPK21" s="119"/>
      <c r="FPL21" s="119"/>
      <c r="FPM21" s="119"/>
      <c r="FPN21" s="119"/>
      <c r="FPO21" s="119"/>
      <c r="FPP21" s="119"/>
      <c r="FPQ21" s="119"/>
      <c r="FPR21" s="119"/>
      <c r="FPS21" s="119"/>
      <c r="FPT21" s="119"/>
      <c r="FPU21" s="119"/>
      <c r="FPV21" s="119"/>
      <c r="FPW21" s="119"/>
      <c r="FPX21" s="119"/>
      <c r="FPY21" s="119"/>
      <c r="FPZ21" s="119"/>
      <c r="FQA21" s="119"/>
      <c r="FQB21" s="119"/>
      <c r="FQC21" s="119"/>
      <c r="FQD21" s="119"/>
      <c r="FQE21" s="119"/>
      <c r="FQF21" s="119"/>
      <c r="FQG21" s="119"/>
      <c r="FQH21" s="119"/>
      <c r="FQI21" s="119"/>
      <c r="FQJ21" s="119"/>
      <c r="FQK21" s="119"/>
      <c r="FQL21" s="119"/>
      <c r="FQM21" s="119"/>
      <c r="FQN21" s="119"/>
      <c r="FQO21" s="119"/>
      <c r="FQP21" s="119"/>
      <c r="FQQ21" s="119"/>
      <c r="FQR21" s="119"/>
      <c r="FQS21" s="119"/>
      <c r="FQT21" s="119"/>
      <c r="FQU21" s="119"/>
      <c r="FQV21" s="119"/>
      <c r="FQW21" s="119"/>
      <c r="FQX21" s="119"/>
      <c r="FQY21" s="119"/>
      <c r="FQZ21" s="119"/>
      <c r="FRA21" s="119"/>
      <c r="FRB21" s="119"/>
      <c r="FRC21" s="119"/>
      <c r="FRD21" s="119"/>
      <c r="FRE21" s="119"/>
      <c r="FRF21" s="119"/>
      <c r="FRG21" s="119"/>
      <c r="FRH21" s="119"/>
      <c r="FRI21" s="119"/>
      <c r="FRJ21" s="119"/>
      <c r="FRK21" s="119"/>
      <c r="FRL21" s="119"/>
      <c r="FRM21" s="119"/>
      <c r="FRN21" s="119"/>
      <c r="FRO21" s="119"/>
      <c r="FRP21" s="119"/>
      <c r="FRQ21" s="119"/>
      <c r="FRR21" s="119"/>
      <c r="FRS21" s="119"/>
      <c r="FRT21" s="119"/>
      <c r="FRU21" s="119"/>
      <c r="FRV21" s="119"/>
      <c r="FRW21" s="119"/>
      <c r="FRX21" s="119"/>
      <c r="FRY21" s="119"/>
      <c r="FRZ21" s="119"/>
      <c r="FSA21" s="119"/>
      <c r="FSB21" s="119"/>
      <c r="FSC21" s="119"/>
      <c r="FSD21" s="119"/>
      <c r="FSE21" s="119"/>
      <c r="FSF21" s="119"/>
      <c r="FSG21" s="119"/>
      <c r="FSH21" s="119"/>
      <c r="FSI21" s="119"/>
      <c r="FSJ21" s="119"/>
      <c r="FSK21" s="119"/>
      <c r="FSL21" s="119"/>
      <c r="FSM21" s="119"/>
      <c r="FSN21" s="119"/>
      <c r="FSO21" s="119"/>
      <c r="FSP21" s="119"/>
      <c r="FSQ21" s="119"/>
      <c r="FSR21" s="119"/>
      <c r="FSS21" s="119"/>
      <c r="FST21" s="119"/>
      <c r="FSU21" s="119"/>
      <c r="FSV21" s="119"/>
      <c r="FSW21" s="119"/>
      <c r="FSX21" s="119"/>
      <c r="FSY21" s="119"/>
      <c r="FSZ21" s="119"/>
      <c r="FTA21" s="119"/>
      <c r="FTB21" s="119"/>
      <c r="FTC21" s="119"/>
      <c r="FTD21" s="119"/>
      <c r="FTE21" s="119"/>
      <c r="FTF21" s="119"/>
      <c r="FTG21" s="119"/>
      <c r="FTH21" s="119"/>
      <c r="FTI21" s="119"/>
      <c r="FTJ21" s="119"/>
      <c r="FTK21" s="119"/>
      <c r="FTL21" s="119"/>
      <c r="FTM21" s="119"/>
      <c r="FTN21" s="119"/>
      <c r="FTO21" s="119"/>
      <c r="FTP21" s="119"/>
      <c r="FTQ21" s="119"/>
      <c r="FTR21" s="119"/>
      <c r="FTS21" s="119"/>
      <c r="FTT21" s="119"/>
      <c r="FTU21" s="119"/>
      <c r="FTV21" s="119"/>
      <c r="FTW21" s="119"/>
      <c r="FTX21" s="119"/>
      <c r="FTY21" s="119"/>
      <c r="FTZ21" s="119"/>
      <c r="FUA21" s="119"/>
      <c r="FUB21" s="119"/>
      <c r="FUC21" s="119"/>
      <c r="FUD21" s="119"/>
      <c r="FUE21" s="119"/>
      <c r="FUF21" s="119"/>
      <c r="FUG21" s="119"/>
      <c r="FUH21" s="119"/>
      <c r="FUI21" s="119"/>
      <c r="FUJ21" s="119"/>
      <c r="FUK21" s="119"/>
      <c r="FUL21" s="119"/>
      <c r="FUM21" s="119"/>
      <c r="FUN21" s="119"/>
      <c r="FUO21" s="119"/>
      <c r="FUP21" s="119"/>
      <c r="FUQ21" s="119"/>
      <c r="FUR21" s="119"/>
      <c r="FUS21" s="119"/>
      <c r="FUT21" s="119"/>
      <c r="FUU21" s="119"/>
      <c r="FUV21" s="119"/>
      <c r="FUW21" s="119"/>
      <c r="FUX21" s="119"/>
      <c r="FUY21" s="119"/>
      <c r="FUZ21" s="119"/>
      <c r="FVA21" s="119"/>
      <c r="FVB21" s="119"/>
      <c r="FVC21" s="119"/>
      <c r="FVD21" s="119"/>
      <c r="FVE21" s="119"/>
      <c r="FVF21" s="119"/>
      <c r="FVG21" s="119"/>
      <c r="FVH21" s="119"/>
      <c r="FVI21" s="119"/>
      <c r="FVJ21" s="119"/>
      <c r="FVK21" s="119"/>
      <c r="FVL21" s="119"/>
      <c r="FVM21" s="119"/>
      <c r="FVN21" s="119"/>
      <c r="FVO21" s="119"/>
      <c r="FVP21" s="119"/>
      <c r="FVQ21" s="119"/>
      <c r="FVR21" s="119"/>
      <c r="FVS21" s="119"/>
      <c r="FVT21" s="119"/>
      <c r="FVU21" s="119"/>
      <c r="FVV21" s="119"/>
      <c r="FVW21" s="119"/>
      <c r="FVX21" s="119"/>
      <c r="FVY21" s="119"/>
      <c r="FVZ21" s="119"/>
      <c r="FWA21" s="119"/>
      <c r="FWB21" s="119"/>
      <c r="FWC21" s="119"/>
      <c r="FWD21" s="119"/>
      <c r="FWE21" s="119"/>
      <c r="FWF21" s="119"/>
      <c r="FWG21" s="119"/>
      <c r="FWH21" s="119"/>
      <c r="FWI21" s="119"/>
      <c r="FWJ21" s="119"/>
      <c r="FWK21" s="119"/>
      <c r="FWL21" s="119"/>
      <c r="FWM21" s="119"/>
      <c r="FWN21" s="119"/>
      <c r="FWO21" s="119"/>
      <c r="FWP21" s="119"/>
      <c r="FWQ21" s="119"/>
      <c r="FWR21" s="119"/>
      <c r="FWS21" s="119"/>
      <c r="FWT21" s="119"/>
      <c r="FWU21" s="119"/>
      <c r="FWV21" s="119"/>
      <c r="FWW21" s="119"/>
      <c r="FWX21" s="119"/>
      <c r="FWY21" s="119"/>
      <c r="FWZ21" s="119"/>
      <c r="FXA21" s="119"/>
      <c r="FXB21" s="119"/>
      <c r="FXC21" s="119"/>
      <c r="FXD21" s="119"/>
      <c r="FXE21" s="119"/>
      <c r="FXF21" s="119"/>
      <c r="FXG21" s="119"/>
      <c r="FXH21" s="119"/>
      <c r="FXI21" s="119"/>
      <c r="FXJ21" s="119"/>
      <c r="FXK21" s="119"/>
      <c r="FXL21" s="119"/>
      <c r="FXM21" s="119"/>
      <c r="FXN21" s="119"/>
      <c r="FXO21" s="119"/>
      <c r="FXP21" s="119"/>
      <c r="FXQ21" s="119"/>
      <c r="FXR21" s="119"/>
      <c r="FXS21" s="119"/>
      <c r="FXT21" s="119"/>
      <c r="FXU21" s="119"/>
      <c r="FXV21" s="119"/>
      <c r="FXW21" s="119"/>
      <c r="FXX21" s="119"/>
      <c r="FXY21" s="119"/>
      <c r="FXZ21" s="119"/>
      <c r="FYA21" s="119"/>
      <c r="FYB21" s="119"/>
      <c r="FYC21" s="119"/>
      <c r="FYD21" s="119"/>
      <c r="FYE21" s="119"/>
      <c r="FYF21" s="119"/>
      <c r="FYG21" s="119"/>
      <c r="FYH21" s="119"/>
      <c r="FYI21" s="119"/>
      <c r="FYJ21" s="119"/>
      <c r="FYK21" s="119"/>
      <c r="FYL21" s="119"/>
      <c r="FYM21" s="119"/>
      <c r="FYN21" s="119"/>
      <c r="FYO21" s="119"/>
      <c r="FYP21" s="119"/>
      <c r="FYQ21" s="119"/>
      <c r="FYR21" s="119"/>
      <c r="FYS21" s="119"/>
      <c r="FYT21" s="119"/>
      <c r="FYU21" s="119"/>
      <c r="FYV21" s="119"/>
      <c r="FYW21" s="119"/>
      <c r="FYX21" s="119"/>
      <c r="FYY21" s="119"/>
      <c r="FYZ21" s="119"/>
      <c r="FZA21" s="119"/>
      <c r="FZB21" s="119"/>
      <c r="FZC21" s="119"/>
      <c r="FZD21" s="119"/>
      <c r="FZE21" s="119"/>
      <c r="FZF21" s="119"/>
      <c r="FZG21" s="119"/>
      <c r="FZH21" s="119"/>
      <c r="FZI21" s="119"/>
      <c r="FZJ21" s="119"/>
      <c r="FZK21" s="119"/>
      <c r="FZL21" s="119"/>
      <c r="FZM21" s="119"/>
      <c r="FZN21" s="119"/>
      <c r="FZO21" s="119"/>
      <c r="FZP21" s="119"/>
      <c r="FZQ21" s="119"/>
      <c r="FZR21" s="119"/>
      <c r="FZS21" s="119"/>
      <c r="FZT21" s="119"/>
      <c r="FZU21" s="119"/>
      <c r="FZV21" s="119"/>
      <c r="FZW21" s="119"/>
      <c r="FZX21" s="119"/>
      <c r="FZY21" s="119"/>
      <c r="FZZ21" s="119"/>
      <c r="GAA21" s="119"/>
      <c r="GAB21" s="119"/>
      <c r="GAC21" s="119"/>
      <c r="GAD21" s="119"/>
      <c r="GAE21" s="119"/>
      <c r="GAF21" s="119"/>
      <c r="GAG21" s="119"/>
      <c r="GAH21" s="119"/>
      <c r="GAI21" s="119"/>
      <c r="GAJ21" s="119"/>
      <c r="GAK21" s="119"/>
      <c r="GAL21" s="119"/>
      <c r="GAM21" s="119"/>
      <c r="GAN21" s="119"/>
      <c r="GAO21" s="119"/>
      <c r="GAP21" s="119"/>
      <c r="GAQ21" s="119"/>
      <c r="GAR21" s="119"/>
      <c r="GAS21" s="119"/>
      <c r="GAT21" s="119"/>
      <c r="GAU21" s="119"/>
      <c r="GAV21" s="119"/>
      <c r="GAW21" s="119"/>
      <c r="GAX21" s="119"/>
      <c r="GAY21" s="119"/>
      <c r="GAZ21" s="119"/>
      <c r="GBA21" s="119"/>
      <c r="GBB21" s="119"/>
      <c r="GBC21" s="119"/>
      <c r="GBD21" s="119"/>
      <c r="GBE21" s="119"/>
      <c r="GBF21" s="119"/>
      <c r="GBG21" s="119"/>
      <c r="GBH21" s="119"/>
      <c r="GBI21" s="119"/>
      <c r="GBJ21" s="119"/>
      <c r="GBK21" s="119"/>
      <c r="GBL21" s="119"/>
      <c r="GBM21" s="119"/>
      <c r="GBN21" s="119"/>
      <c r="GBO21" s="119"/>
      <c r="GBP21" s="119"/>
      <c r="GBQ21" s="119"/>
      <c r="GBR21" s="119"/>
      <c r="GBS21" s="119"/>
      <c r="GBT21" s="119"/>
      <c r="GBU21" s="119"/>
      <c r="GBV21" s="119"/>
      <c r="GBW21" s="119"/>
      <c r="GBX21" s="119"/>
      <c r="GBY21" s="119"/>
      <c r="GBZ21" s="119"/>
      <c r="GCA21" s="119"/>
      <c r="GCB21" s="119"/>
      <c r="GCC21" s="119"/>
      <c r="GCD21" s="119"/>
      <c r="GCE21" s="119"/>
      <c r="GCF21" s="119"/>
      <c r="GCG21" s="119"/>
      <c r="GCH21" s="119"/>
      <c r="GCI21" s="119"/>
      <c r="GCJ21" s="119"/>
      <c r="GCK21" s="119"/>
      <c r="GCL21" s="119"/>
      <c r="GCM21" s="119"/>
      <c r="GCN21" s="119"/>
      <c r="GCO21" s="119"/>
      <c r="GCP21" s="119"/>
      <c r="GCQ21" s="119"/>
      <c r="GCR21" s="119"/>
      <c r="GCS21" s="119"/>
      <c r="GCT21" s="119"/>
      <c r="GCU21" s="119"/>
      <c r="GCV21" s="119"/>
      <c r="GCW21" s="119"/>
      <c r="GCX21" s="119"/>
      <c r="GCY21" s="119"/>
      <c r="GCZ21" s="119"/>
      <c r="GDA21" s="119"/>
      <c r="GDB21" s="119"/>
      <c r="GDC21" s="119"/>
      <c r="GDD21" s="119"/>
      <c r="GDE21" s="119"/>
      <c r="GDF21" s="119"/>
      <c r="GDG21" s="119"/>
      <c r="GDH21" s="119"/>
      <c r="GDI21" s="119"/>
      <c r="GDJ21" s="119"/>
      <c r="GDK21" s="119"/>
      <c r="GDL21" s="119"/>
      <c r="GDM21" s="119"/>
      <c r="GDN21" s="119"/>
      <c r="GDO21" s="119"/>
      <c r="GDP21" s="119"/>
      <c r="GDQ21" s="119"/>
      <c r="GDR21" s="119"/>
      <c r="GDS21" s="119"/>
      <c r="GDT21" s="119"/>
      <c r="GDU21" s="119"/>
      <c r="GDV21" s="119"/>
      <c r="GDW21" s="119"/>
      <c r="GDX21" s="119"/>
      <c r="GDY21" s="119"/>
      <c r="GDZ21" s="119"/>
      <c r="GEA21" s="119"/>
      <c r="GEB21" s="119"/>
      <c r="GEC21" s="119"/>
      <c r="GED21" s="119"/>
      <c r="GEE21" s="119"/>
      <c r="GEF21" s="119"/>
      <c r="GEG21" s="119"/>
      <c r="GEH21" s="119"/>
      <c r="GEI21" s="119"/>
      <c r="GEJ21" s="119"/>
      <c r="GEK21" s="119"/>
      <c r="GEL21" s="119"/>
      <c r="GEM21" s="119"/>
      <c r="GEN21" s="119"/>
      <c r="GEO21" s="119"/>
      <c r="GEP21" s="119"/>
      <c r="GEQ21" s="119"/>
      <c r="GER21" s="119"/>
      <c r="GES21" s="119"/>
      <c r="GET21" s="119"/>
      <c r="GEU21" s="119"/>
      <c r="GEV21" s="119"/>
      <c r="GEW21" s="119"/>
      <c r="GEX21" s="119"/>
      <c r="GEY21" s="119"/>
      <c r="GEZ21" s="119"/>
      <c r="GFA21" s="119"/>
      <c r="GFB21" s="119"/>
      <c r="GFC21" s="119"/>
      <c r="GFD21" s="119"/>
      <c r="GFE21" s="119"/>
      <c r="GFF21" s="119"/>
      <c r="GFG21" s="119"/>
      <c r="GFH21" s="119"/>
      <c r="GFI21" s="119"/>
      <c r="GFJ21" s="119"/>
      <c r="GFK21" s="119"/>
      <c r="GFL21" s="119"/>
      <c r="GFM21" s="119"/>
      <c r="GFN21" s="119"/>
      <c r="GFO21" s="119"/>
      <c r="GFP21" s="119"/>
      <c r="GFQ21" s="119"/>
      <c r="GFR21" s="119"/>
      <c r="GFS21" s="119"/>
      <c r="GFT21" s="119"/>
      <c r="GFU21" s="119"/>
      <c r="GFV21" s="119"/>
      <c r="GFW21" s="119"/>
      <c r="GFX21" s="119"/>
      <c r="GFY21" s="119"/>
      <c r="GFZ21" s="119"/>
      <c r="GGA21" s="119"/>
      <c r="GGB21" s="119"/>
      <c r="GGC21" s="119"/>
      <c r="GGD21" s="119"/>
      <c r="GGE21" s="119"/>
      <c r="GGF21" s="119"/>
      <c r="GGG21" s="119"/>
      <c r="GGH21" s="119"/>
      <c r="GGI21" s="119"/>
      <c r="GGJ21" s="119"/>
      <c r="GGK21" s="119"/>
      <c r="GGL21" s="119"/>
      <c r="GGM21" s="119"/>
      <c r="GGN21" s="119"/>
      <c r="GGO21" s="119"/>
      <c r="GGP21" s="119"/>
      <c r="GGQ21" s="119"/>
      <c r="GGR21" s="119"/>
      <c r="GGS21" s="119"/>
      <c r="GGT21" s="119"/>
      <c r="GGU21" s="119"/>
      <c r="GGV21" s="119"/>
      <c r="GGW21" s="119"/>
      <c r="GGX21" s="119"/>
      <c r="GGY21" s="119"/>
      <c r="GGZ21" s="119"/>
      <c r="GHA21" s="119"/>
      <c r="GHB21" s="119"/>
      <c r="GHC21" s="119"/>
      <c r="GHD21" s="119"/>
      <c r="GHE21" s="119"/>
      <c r="GHF21" s="119"/>
      <c r="GHG21" s="119"/>
      <c r="GHH21" s="119"/>
      <c r="GHI21" s="119"/>
      <c r="GHJ21" s="119"/>
      <c r="GHK21" s="119"/>
      <c r="GHL21" s="119"/>
      <c r="GHM21" s="119"/>
      <c r="GHN21" s="119"/>
      <c r="GHO21" s="119"/>
      <c r="GHP21" s="119"/>
      <c r="GHQ21" s="119"/>
      <c r="GHR21" s="119"/>
      <c r="GHS21" s="119"/>
      <c r="GHT21" s="119"/>
      <c r="GHU21" s="119"/>
      <c r="GHV21" s="119"/>
      <c r="GHW21" s="119"/>
      <c r="GHX21" s="119"/>
      <c r="GHY21" s="119"/>
      <c r="GHZ21" s="119"/>
      <c r="GIA21" s="119"/>
      <c r="GIB21" s="119"/>
      <c r="GIC21" s="119"/>
      <c r="GID21" s="119"/>
      <c r="GIE21" s="119"/>
      <c r="GIF21" s="119"/>
      <c r="GIG21" s="119"/>
      <c r="GIH21" s="119"/>
      <c r="GII21" s="119"/>
      <c r="GIJ21" s="119"/>
      <c r="GIK21" s="119"/>
      <c r="GIL21" s="119"/>
      <c r="GIM21" s="119"/>
      <c r="GIN21" s="119"/>
      <c r="GIO21" s="119"/>
      <c r="GIP21" s="119"/>
      <c r="GIQ21" s="119"/>
      <c r="GIR21" s="119"/>
      <c r="GIS21" s="119"/>
      <c r="GIT21" s="119"/>
      <c r="GIU21" s="119"/>
      <c r="GIV21" s="119"/>
      <c r="GIW21" s="119"/>
      <c r="GIX21" s="119"/>
      <c r="GIY21" s="119"/>
      <c r="GIZ21" s="119"/>
      <c r="GJA21" s="119"/>
      <c r="GJB21" s="119"/>
      <c r="GJC21" s="119"/>
      <c r="GJD21" s="119"/>
      <c r="GJE21" s="119"/>
      <c r="GJF21" s="119"/>
      <c r="GJG21" s="119"/>
      <c r="GJH21" s="119"/>
      <c r="GJI21" s="119"/>
      <c r="GJJ21" s="119"/>
      <c r="GJK21" s="119"/>
      <c r="GJL21" s="119"/>
      <c r="GJM21" s="119"/>
      <c r="GJN21" s="119"/>
      <c r="GJO21" s="119"/>
      <c r="GJP21" s="119"/>
      <c r="GJQ21" s="119"/>
      <c r="GJR21" s="119"/>
      <c r="GJS21" s="119"/>
      <c r="GJT21" s="119"/>
      <c r="GJU21" s="119"/>
      <c r="GJV21" s="119"/>
      <c r="GJW21" s="119"/>
      <c r="GJX21" s="119"/>
      <c r="GJY21" s="119"/>
      <c r="GJZ21" s="119"/>
      <c r="GKA21" s="119"/>
      <c r="GKB21" s="119"/>
      <c r="GKC21" s="119"/>
      <c r="GKD21" s="119"/>
      <c r="GKE21" s="119"/>
      <c r="GKF21" s="119"/>
      <c r="GKG21" s="119"/>
      <c r="GKH21" s="119"/>
      <c r="GKI21" s="119"/>
      <c r="GKJ21" s="119"/>
      <c r="GKK21" s="119"/>
      <c r="GKL21" s="119"/>
      <c r="GKM21" s="119"/>
      <c r="GKN21" s="119"/>
      <c r="GKO21" s="119"/>
      <c r="GKP21" s="119"/>
      <c r="GKQ21" s="119"/>
      <c r="GKR21" s="119"/>
      <c r="GKS21" s="119"/>
      <c r="GKT21" s="119"/>
      <c r="GKU21" s="119"/>
      <c r="GKV21" s="119"/>
      <c r="GKW21" s="119"/>
      <c r="GKX21" s="119"/>
      <c r="GKY21" s="119"/>
      <c r="GKZ21" s="119"/>
      <c r="GLA21" s="119"/>
      <c r="GLB21" s="119"/>
      <c r="GLC21" s="119"/>
      <c r="GLD21" s="119"/>
      <c r="GLE21" s="119"/>
      <c r="GLF21" s="119"/>
      <c r="GLG21" s="119"/>
      <c r="GLH21" s="119"/>
      <c r="GLI21" s="119"/>
      <c r="GLJ21" s="119"/>
      <c r="GLK21" s="119"/>
      <c r="GLL21" s="119"/>
      <c r="GLM21" s="119"/>
      <c r="GLN21" s="119"/>
      <c r="GLO21" s="119"/>
      <c r="GLP21" s="119"/>
      <c r="GLQ21" s="119"/>
      <c r="GLR21" s="119"/>
      <c r="GLS21" s="119"/>
      <c r="GLT21" s="119"/>
      <c r="GLU21" s="119"/>
      <c r="GLV21" s="119"/>
      <c r="GLW21" s="119"/>
      <c r="GLX21" s="119"/>
      <c r="GLY21" s="119"/>
      <c r="GLZ21" s="119"/>
      <c r="GMA21" s="119"/>
      <c r="GMB21" s="119"/>
      <c r="GMC21" s="119"/>
      <c r="GMD21" s="119"/>
      <c r="GME21" s="119"/>
      <c r="GMF21" s="119"/>
      <c r="GMG21" s="119"/>
      <c r="GMH21" s="119"/>
      <c r="GMI21" s="119"/>
      <c r="GMJ21" s="119"/>
      <c r="GMK21" s="119"/>
      <c r="GML21" s="119"/>
      <c r="GMM21" s="119"/>
      <c r="GMN21" s="119"/>
      <c r="GMO21" s="119"/>
      <c r="GMP21" s="119"/>
      <c r="GMQ21" s="119"/>
      <c r="GMR21" s="119"/>
      <c r="GMS21" s="119"/>
      <c r="GMT21" s="119"/>
      <c r="GMU21" s="119"/>
      <c r="GMV21" s="119"/>
      <c r="GMW21" s="119"/>
      <c r="GMX21" s="119"/>
      <c r="GMY21" s="119"/>
      <c r="GMZ21" s="119"/>
      <c r="GNA21" s="119"/>
      <c r="GNB21" s="119"/>
      <c r="GNC21" s="119"/>
      <c r="GND21" s="119"/>
      <c r="GNE21" s="119"/>
      <c r="GNF21" s="119"/>
      <c r="GNG21" s="119"/>
      <c r="GNH21" s="119"/>
      <c r="GNI21" s="119"/>
      <c r="GNJ21" s="119"/>
      <c r="GNK21" s="119"/>
      <c r="GNL21" s="119"/>
      <c r="GNM21" s="119"/>
      <c r="GNN21" s="119"/>
      <c r="GNO21" s="119"/>
      <c r="GNP21" s="119"/>
      <c r="GNQ21" s="119"/>
      <c r="GNR21" s="119"/>
      <c r="GNS21" s="119"/>
      <c r="GNT21" s="119"/>
      <c r="GNU21" s="119"/>
      <c r="GNV21" s="119"/>
      <c r="GNW21" s="119"/>
      <c r="GNX21" s="119"/>
      <c r="GNY21" s="119"/>
      <c r="GNZ21" s="119"/>
      <c r="GOA21" s="119"/>
      <c r="GOB21" s="119"/>
      <c r="GOC21" s="119"/>
      <c r="GOD21" s="119"/>
      <c r="GOE21" s="119"/>
      <c r="GOF21" s="119"/>
      <c r="GOG21" s="119"/>
      <c r="GOH21" s="119"/>
      <c r="GOI21" s="119"/>
      <c r="GOJ21" s="119"/>
      <c r="GOK21" s="119"/>
      <c r="GOL21" s="119"/>
      <c r="GOM21" s="119"/>
      <c r="GON21" s="119"/>
      <c r="GOO21" s="119"/>
      <c r="GOP21" s="119"/>
      <c r="GOQ21" s="119"/>
      <c r="GOR21" s="119"/>
      <c r="GOS21" s="119"/>
      <c r="GOT21" s="119"/>
      <c r="GOU21" s="119"/>
      <c r="GOV21" s="119"/>
      <c r="GOW21" s="119"/>
      <c r="GOX21" s="119"/>
      <c r="GOY21" s="119"/>
      <c r="GOZ21" s="119"/>
      <c r="GPA21" s="119"/>
      <c r="GPB21" s="119"/>
      <c r="GPC21" s="119"/>
      <c r="GPD21" s="119"/>
      <c r="GPE21" s="119"/>
      <c r="GPF21" s="119"/>
      <c r="GPG21" s="119"/>
      <c r="GPH21" s="119"/>
      <c r="GPI21" s="119"/>
      <c r="GPJ21" s="119"/>
      <c r="GPK21" s="119"/>
      <c r="GPL21" s="119"/>
      <c r="GPM21" s="119"/>
      <c r="GPN21" s="119"/>
      <c r="GPO21" s="119"/>
      <c r="GPP21" s="119"/>
      <c r="GPQ21" s="119"/>
      <c r="GPR21" s="119"/>
      <c r="GPS21" s="119"/>
      <c r="GPT21" s="119"/>
      <c r="GPU21" s="119"/>
      <c r="GPV21" s="119"/>
      <c r="GPW21" s="119"/>
      <c r="GPX21" s="119"/>
      <c r="GPY21" s="119"/>
      <c r="GPZ21" s="119"/>
      <c r="GQA21" s="119"/>
      <c r="GQB21" s="119"/>
      <c r="GQC21" s="119"/>
      <c r="GQD21" s="119"/>
      <c r="GQE21" s="119"/>
      <c r="GQF21" s="119"/>
      <c r="GQG21" s="119"/>
      <c r="GQH21" s="119"/>
      <c r="GQI21" s="119"/>
      <c r="GQJ21" s="119"/>
      <c r="GQK21" s="119"/>
      <c r="GQL21" s="119"/>
      <c r="GQM21" s="119"/>
      <c r="GQN21" s="119"/>
      <c r="GQO21" s="119"/>
      <c r="GQP21" s="119"/>
      <c r="GQQ21" s="119"/>
      <c r="GQR21" s="119"/>
      <c r="GQS21" s="119"/>
      <c r="GQT21" s="119"/>
      <c r="GQU21" s="119"/>
      <c r="GQV21" s="119"/>
      <c r="GQW21" s="119"/>
      <c r="GQX21" s="119"/>
      <c r="GQY21" s="119"/>
      <c r="GQZ21" s="119"/>
      <c r="GRA21" s="119"/>
      <c r="GRB21" s="119"/>
      <c r="GRC21" s="119"/>
      <c r="GRD21" s="119"/>
      <c r="GRE21" s="119"/>
      <c r="GRF21" s="119"/>
      <c r="GRG21" s="119"/>
      <c r="GRH21" s="119"/>
      <c r="GRI21" s="119"/>
      <c r="GRJ21" s="119"/>
      <c r="GRK21" s="119"/>
      <c r="GRL21" s="119"/>
      <c r="GRM21" s="119"/>
      <c r="GRN21" s="119"/>
      <c r="GRO21" s="119"/>
      <c r="GRP21" s="119"/>
      <c r="GRQ21" s="119"/>
      <c r="GRR21" s="119"/>
      <c r="GRS21" s="119"/>
      <c r="GRT21" s="119"/>
      <c r="GRU21" s="119"/>
      <c r="GRV21" s="119"/>
      <c r="GRW21" s="119"/>
      <c r="GRX21" s="119"/>
      <c r="GRY21" s="119"/>
      <c r="GRZ21" s="119"/>
      <c r="GSA21" s="119"/>
      <c r="GSB21" s="119"/>
      <c r="GSC21" s="119"/>
      <c r="GSD21" s="119"/>
      <c r="GSE21" s="119"/>
      <c r="GSF21" s="119"/>
      <c r="GSG21" s="119"/>
      <c r="GSH21" s="119"/>
      <c r="GSI21" s="119"/>
      <c r="GSJ21" s="119"/>
      <c r="GSK21" s="119"/>
      <c r="GSL21" s="119"/>
      <c r="GSM21" s="119"/>
      <c r="GSN21" s="119"/>
      <c r="GSO21" s="119"/>
      <c r="GSP21" s="119"/>
      <c r="GSQ21" s="119"/>
      <c r="GSR21" s="119"/>
      <c r="GSS21" s="119"/>
      <c r="GST21" s="119"/>
      <c r="GSU21" s="119"/>
      <c r="GSV21" s="119"/>
      <c r="GSW21" s="119"/>
      <c r="GSX21" s="119"/>
      <c r="GSY21" s="119"/>
      <c r="GSZ21" s="119"/>
      <c r="GTA21" s="119"/>
      <c r="GTB21" s="119"/>
      <c r="GTC21" s="119"/>
      <c r="GTD21" s="119"/>
      <c r="GTE21" s="119"/>
      <c r="GTF21" s="119"/>
      <c r="GTG21" s="119"/>
      <c r="GTH21" s="119"/>
      <c r="GTI21" s="119"/>
      <c r="GTJ21" s="119"/>
      <c r="GTK21" s="119"/>
      <c r="GTL21" s="119"/>
      <c r="GTM21" s="119"/>
      <c r="GTN21" s="119"/>
      <c r="GTO21" s="119"/>
      <c r="GTP21" s="119"/>
      <c r="GTQ21" s="119"/>
      <c r="GTR21" s="119"/>
      <c r="GTS21" s="119"/>
      <c r="GTT21" s="119"/>
      <c r="GTU21" s="119"/>
      <c r="GTV21" s="119"/>
      <c r="GTW21" s="119"/>
      <c r="GTX21" s="119"/>
      <c r="GTY21" s="119"/>
      <c r="GTZ21" s="119"/>
      <c r="GUA21" s="119"/>
      <c r="GUB21" s="119"/>
      <c r="GUC21" s="119"/>
      <c r="GUD21" s="119"/>
      <c r="GUE21" s="119"/>
      <c r="GUF21" s="119"/>
      <c r="GUG21" s="119"/>
      <c r="GUH21" s="119"/>
      <c r="GUI21" s="119"/>
      <c r="GUJ21" s="119"/>
      <c r="GUK21" s="119"/>
      <c r="GUL21" s="119"/>
      <c r="GUM21" s="119"/>
      <c r="GUN21" s="119"/>
      <c r="GUO21" s="119"/>
      <c r="GUP21" s="119"/>
      <c r="GUQ21" s="119"/>
      <c r="GUR21" s="119"/>
      <c r="GUS21" s="119"/>
      <c r="GUT21" s="119"/>
      <c r="GUU21" s="119"/>
      <c r="GUV21" s="119"/>
      <c r="GUW21" s="119"/>
      <c r="GUX21" s="119"/>
      <c r="GUY21" s="119"/>
      <c r="GUZ21" s="119"/>
      <c r="GVA21" s="119"/>
      <c r="GVB21" s="119"/>
      <c r="GVC21" s="119"/>
      <c r="GVD21" s="119"/>
      <c r="GVE21" s="119"/>
      <c r="GVF21" s="119"/>
      <c r="GVG21" s="119"/>
      <c r="GVH21" s="119"/>
      <c r="GVI21" s="119"/>
      <c r="GVJ21" s="119"/>
      <c r="GVK21" s="119"/>
      <c r="GVL21" s="119"/>
      <c r="GVM21" s="119"/>
      <c r="GVN21" s="119"/>
      <c r="GVO21" s="119"/>
      <c r="GVP21" s="119"/>
      <c r="GVQ21" s="119"/>
      <c r="GVR21" s="119"/>
      <c r="GVS21" s="119"/>
      <c r="GVT21" s="119"/>
      <c r="GVU21" s="119"/>
      <c r="GVV21" s="119"/>
      <c r="GVW21" s="119"/>
      <c r="GVX21" s="119"/>
      <c r="GVY21" s="119"/>
      <c r="GVZ21" s="119"/>
      <c r="GWA21" s="119"/>
      <c r="GWB21" s="119"/>
      <c r="GWC21" s="119"/>
      <c r="GWD21" s="119"/>
      <c r="GWE21" s="119"/>
      <c r="GWF21" s="119"/>
      <c r="GWG21" s="119"/>
      <c r="GWH21" s="119"/>
      <c r="GWI21" s="119"/>
      <c r="GWJ21" s="119"/>
      <c r="GWK21" s="119"/>
      <c r="GWL21" s="119"/>
      <c r="GWM21" s="119"/>
      <c r="GWN21" s="119"/>
      <c r="GWO21" s="119"/>
      <c r="GWP21" s="119"/>
      <c r="GWQ21" s="119"/>
      <c r="GWR21" s="119"/>
      <c r="GWS21" s="119"/>
      <c r="GWT21" s="119"/>
      <c r="GWU21" s="119"/>
      <c r="GWV21" s="119"/>
      <c r="GWW21" s="119"/>
      <c r="GWX21" s="119"/>
      <c r="GWY21" s="119"/>
      <c r="GWZ21" s="119"/>
      <c r="GXA21" s="119"/>
      <c r="GXB21" s="119"/>
      <c r="GXC21" s="119"/>
      <c r="GXD21" s="119"/>
      <c r="GXE21" s="119"/>
      <c r="GXF21" s="119"/>
      <c r="GXG21" s="119"/>
      <c r="GXH21" s="119"/>
      <c r="GXI21" s="119"/>
      <c r="GXJ21" s="119"/>
      <c r="GXK21" s="119"/>
      <c r="GXL21" s="119"/>
      <c r="GXM21" s="119"/>
      <c r="GXN21" s="119"/>
      <c r="GXO21" s="119"/>
      <c r="GXP21" s="119"/>
      <c r="GXQ21" s="119"/>
      <c r="GXR21" s="119"/>
      <c r="GXS21" s="119"/>
      <c r="GXT21" s="119"/>
      <c r="GXU21" s="119"/>
      <c r="GXV21" s="119"/>
      <c r="GXW21" s="119"/>
      <c r="GXX21" s="119"/>
      <c r="GXY21" s="119"/>
      <c r="GXZ21" s="119"/>
      <c r="GYA21" s="119"/>
      <c r="GYB21" s="119"/>
      <c r="GYC21" s="119"/>
      <c r="GYD21" s="119"/>
      <c r="GYE21" s="119"/>
      <c r="GYF21" s="119"/>
      <c r="GYG21" s="119"/>
      <c r="GYH21" s="119"/>
      <c r="GYI21" s="119"/>
      <c r="GYJ21" s="119"/>
      <c r="GYK21" s="119"/>
      <c r="GYL21" s="119"/>
      <c r="GYM21" s="119"/>
      <c r="GYN21" s="119"/>
      <c r="GYO21" s="119"/>
      <c r="GYP21" s="119"/>
      <c r="GYQ21" s="119"/>
      <c r="GYR21" s="119"/>
      <c r="GYS21" s="119"/>
      <c r="GYT21" s="119"/>
      <c r="GYU21" s="119"/>
      <c r="GYV21" s="119"/>
      <c r="GYW21" s="119"/>
      <c r="GYX21" s="119"/>
      <c r="GYY21" s="119"/>
      <c r="GYZ21" s="119"/>
      <c r="GZA21" s="119"/>
      <c r="GZB21" s="119"/>
      <c r="GZC21" s="119"/>
      <c r="GZD21" s="119"/>
      <c r="GZE21" s="119"/>
      <c r="GZF21" s="119"/>
      <c r="GZG21" s="119"/>
      <c r="GZH21" s="119"/>
      <c r="GZI21" s="119"/>
      <c r="GZJ21" s="119"/>
      <c r="GZK21" s="119"/>
      <c r="GZL21" s="119"/>
      <c r="GZM21" s="119"/>
      <c r="GZN21" s="119"/>
      <c r="GZO21" s="119"/>
      <c r="GZP21" s="119"/>
      <c r="GZQ21" s="119"/>
      <c r="GZR21" s="119"/>
      <c r="GZS21" s="119"/>
      <c r="GZT21" s="119"/>
      <c r="GZU21" s="119"/>
      <c r="GZV21" s="119"/>
      <c r="GZW21" s="119"/>
      <c r="GZX21" s="119"/>
      <c r="GZY21" s="119"/>
      <c r="GZZ21" s="119"/>
      <c r="HAA21" s="119"/>
      <c r="HAB21" s="119"/>
      <c r="HAC21" s="119"/>
      <c r="HAD21" s="119"/>
      <c r="HAE21" s="119"/>
      <c r="HAF21" s="119"/>
      <c r="HAG21" s="119"/>
      <c r="HAH21" s="119"/>
      <c r="HAI21" s="119"/>
      <c r="HAJ21" s="119"/>
      <c r="HAK21" s="119"/>
      <c r="HAL21" s="119"/>
      <c r="HAM21" s="119"/>
      <c r="HAN21" s="119"/>
      <c r="HAO21" s="119"/>
      <c r="HAP21" s="119"/>
      <c r="HAQ21" s="119"/>
      <c r="HAR21" s="119"/>
      <c r="HAS21" s="119"/>
      <c r="HAT21" s="119"/>
      <c r="HAU21" s="119"/>
      <c r="HAV21" s="119"/>
      <c r="HAW21" s="119"/>
      <c r="HAX21" s="119"/>
      <c r="HAY21" s="119"/>
      <c r="HAZ21" s="119"/>
      <c r="HBA21" s="119"/>
      <c r="HBB21" s="119"/>
      <c r="HBC21" s="119"/>
      <c r="HBD21" s="119"/>
      <c r="HBE21" s="119"/>
      <c r="HBF21" s="119"/>
      <c r="HBG21" s="119"/>
      <c r="HBH21" s="119"/>
      <c r="HBI21" s="119"/>
      <c r="HBJ21" s="119"/>
      <c r="HBK21" s="119"/>
      <c r="HBL21" s="119"/>
      <c r="HBM21" s="119"/>
      <c r="HBN21" s="119"/>
      <c r="HBO21" s="119"/>
      <c r="HBP21" s="119"/>
      <c r="HBQ21" s="119"/>
      <c r="HBR21" s="119"/>
      <c r="HBS21" s="119"/>
      <c r="HBT21" s="119"/>
      <c r="HBU21" s="119"/>
      <c r="HBV21" s="119"/>
      <c r="HBW21" s="119"/>
      <c r="HBX21" s="119"/>
      <c r="HBY21" s="119"/>
      <c r="HBZ21" s="119"/>
      <c r="HCA21" s="119"/>
      <c r="HCB21" s="119"/>
      <c r="HCC21" s="119"/>
      <c r="HCD21" s="119"/>
      <c r="HCE21" s="119"/>
      <c r="HCF21" s="119"/>
      <c r="HCG21" s="119"/>
      <c r="HCH21" s="119"/>
      <c r="HCI21" s="119"/>
      <c r="HCJ21" s="119"/>
      <c r="HCK21" s="119"/>
      <c r="HCL21" s="119"/>
      <c r="HCM21" s="119"/>
      <c r="HCN21" s="119"/>
      <c r="HCO21" s="119"/>
      <c r="HCP21" s="119"/>
      <c r="HCQ21" s="119"/>
      <c r="HCR21" s="119"/>
      <c r="HCS21" s="119"/>
      <c r="HCT21" s="119"/>
      <c r="HCU21" s="119"/>
      <c r="HCV21" s="119"/>
      <c r="HCW21" s="119"/>
      <c r="HCX21" s="119"/>
      <c r="HCY21" s="119"/>
      <c r="HCZ21" s="119"/>
      <c r="HDA21" s="119"/>
      <c r="HDB21" s="119"/>
      <c r="HDC21" s="119"/>
      <c r="HDD21" s="119"/>
      <c r="HDE21" s="119"/>
      <c r="HDF21" s="119"/>
      <c r="HDG21" s="119"/>
      <c r="HDH21" s="119"/>
      <c r="HDI21" s="119"/>
      <c r="HDJ21" s="119"/>
      <c r="HDK21" s="119"/>
      <c r="HDL21" s="119"/>
      <c r="HDM21" s="119"/>
      <c r="HDN21" s="119"/>
      <c r="HDO21" s="119"/>
      <c r="HDP21" s="119"/>
      <c r="HDQ21" s="119"/>
      <c r="HDR21" s="119"/>
      <c r="HDS21" s="119"/>
      <c r="HDT21" s="119"/>
      <c r="HDU21" s="119"/>
      <c r="HDV21" s="119"/>
      <c r="HDW21" s="119"/>
      <c r="HDX21" s="119"/>
      <c r="HDY21" s="119"/>
      <c r="HDZ21" s="119"/>
      <c r="HEA21" s="119"/>
      <c r="HEB21" s="119"/>
      <c r="HEC21" s="119"/>
      <c r="HED21" s="119"/>
      <c r="HEE21" s="119"/>
      <c r="HEF21" s="119"/>
      <c r="HEG21" s="119"/>
      <c r="HEH21" s="119"/>
      <c r="HEI21" s="119"/>
      <c r="HEJ21" s="119"/>
      <c r="HEK21" s="119"/>
      <c r="HEL21" s="119"/>
      <c r="HEM21" s="119"/>
      <c r="HEN21" s="119"/>
      <c r="HEO21" s="119"/>
      <c r="HEP21" s="119"/>
      <c r="HEQ21" s="119"/>
      <c r="HER21" s="119"/>
      <c r="HES21" s="119"/>
      <c r="HET21" s="119"/>
      <c r="HEU21" s="119"/>
      <c r="HEV21" s="119"/>
      <c r="HEW21" s="119"/>
      <c r="HEX21" s="119"/>
      <c r="HEY21" s="119"/>
      <c r="HEZ21" s="119"/>
      <c r="HFA21" s="119"/>
      <c r="HFB21" s="119"/>
      <c r="HFC21" s="119"/>
      <c r="HFD21" s="119"/>
      <c r="HFE21" s="119"/>
      <c r="HFF21" s="119"/>
      <c r="HFG21" s="119"/>
      <c r="HFH21" s="119"/>
      <c r="HFI21" s="119"/>
      <c r="HFJ21" s="119"/>
      <c r="HFK21" s="119"/>
      <c r="HFL21" s="119"/>
      <c r="HFM21" s="119"/>
      <c r="HFN21" s="119"/>
      <c r="HFO21" s="119"/>
      <c r="HFP21" s="119"/>
      <c r="HFQ21" s="119"/>
      <c r="HFR21" s="119"/>
      <c r="HFS21" s="119"/>
      <c r="HFT21" s="119"/>
      <c r="HFU21" s="119"/>
      <c r="HFV21" s="119"/>
      <c r="HFW21" s="119"/>
      <c r="HFX21" s="119"/>
      <c r="HFY21" s="119"/>
      <c r="HFZ21" s="119"/>
      <c r="HGA21" s="119"/>
      <c r="HGB21" s="119"/>
      <c r="HGC21" s="119"/>
      <c r="HGD21" s="119"/>
      <c r="HGE21" s="119"/>
      <c r="HGF21" s="119"/>
      <c r="HGG21" s="119"/>
      <c r="HGH21" s="119"/>
      <c r="HGI21" s="119"/>
      <c r="HGJ21" s="119"/>
      <c r="HGK21" s="119"/>
      <c r="HGL21" s="119"/>
      <c r="HGM21" s="119"/>
      <c r="HGN21" s="119"/>
      <c r="HGO21" s="119"/>
      <c r="HGP21" s="119"/>
      <c r="HGQ21" s="119"/>
      <c r="HGR21" s="119"/>
      <c r="HGS21" s="119"/>
      <c r="HGT21" s="119"/>
      <c r="HGU21" s="119"/>
      <c r="HGV21" s="119"/>
      <c r="HGW21" s="119"/>
      <c r="HGX21" s="119"/>
      <c r="HGY21" s="119"/>
      <c r="HGZ21" s="119"/>
      <c r="HHA21" s="119"/>
      <c r="HHB21" s="119"/>
      <c r="HHC21" s="119"/>
      <c r="HHD21" s="119"/>
      <c r="HHE21" s="119"/>
      <c r="HHF21" s="119"/>
      <c r="HHG21" s="119"/>
      <c r="HHH21" s="119"/>
      <c r="HHI21" s="119"/>
      <c r="HHJ21" s="119"/>
      <c r="HHK21" s="119"/>
      <c r="HHL21" s="119"/>
      <c r="HHM21" s="119"/>
      <c r="HHN21" s="119"/>
      <c r="HHO21" s="119"/>
      <c r="HHP21" s="119"/>
      <c r="HHQ21" s="119"/>
      <c r="HHR21" s="119"/>
      <c r="HHS21" s="119"/>
      <c r="HHT21" s="119"/>
      <c r="HHU21" s="119"/>
      <c r="HHV21" s="119"/>
      <c r="HHW21" s="119"/>
      <c r="HHX21" s="119"/>
      <c r="HHY21" s="119"/>
      <c r="HHZ21" s="119"/>
      <c r="HIA21" s="119"/>
      <c r="HIB21" s="119"/>
      <c r="HIC21" s="119"/>
      <c r="HID21" s="119"/>
      <c r="HIE21" s="119"/>
      <c r="HIF21" s="119"/>
      <c r="HIG21" s="119"/>
      <c r="HIH21" s="119"/>
      <c r="HII21" s="119"/>
      <c r="HIJ21" s="119"/>
      <c r="HIK21" s="119"/>
      <c r="HIL21" s="119"/>
      <c r="HIM21" s="119"/>
      <c r="HIN21" s="119"/>
      <c r="HIO21" s="119"/>
      <c r="HIP21" s="119"/>
      <c r="HIQ21" s="119"/>
      <c r="HIR21" s="119"/>
      <c r="HIS21" s="119"/>
      <c r="HIT21" s="119"/>
      <c r="HIU21" s="119"/>
      <c r="HIV21" s="119"/>
      <c r="HIW21" s="119"/>
      <c r="HIX21" s="119"/>
      <c r="HIY21" s="119"/>
      <c r="HIZ21" s="119"/>
      <c r="HJA21" s="119"/>
      <c r="HJB21" s="119"/>
      <c r="HJC21" s="119"/>
      <c r="HJD21" s="119"/>
      <c r="HJE21" s="119"/>
      <c r="HJF21" s="119"/>
      <c r="HJG21" s="119"/>
      <c r="HJH21" s="119"/>
      <c r="HJI21" s="119"/>
      <c r="HJJ21" s="119"/>
      <c r="HJK21" s="119"/>
      <c r="HJL21" s="119"/>
      <c r="HJM21" s="119"/>
      <c r="HJN21" s="119"/>
      <c r="HJO21" s="119"/>
      <c r="HJP21" s="119"/>
      <c r="HJQ21" s="119"/>
      <c r="HJR21" s="119"/>
      <c r="HJS21" s="119"/>
      <c r="HJT21" s="119"/>
      <c r="HJU21" s="119"/>
      <c r="HJV21" s="119"/>
      <c r="HJW21" s="119"/>
      <c r="HJX21" s="119"/>
      <c r="HJY21" s="119"/>
      <c r="HJZ21" s="119"/>
      <c r="HKA21" s="119"/>
      <c r="HKB21" s="119"/>
      <c r="HKC21" s="119"/>
      <c r="HKD21" s="119"/>
      <c r="HKE21" s="119"/>
      <c r="HKF21" s="119"/>
      <c r="HKG21" s="119"/>
      <c r="HKH21" s="119"/>
      <c r="HKI21" s="119"/>
      <c r="HKJ21" s="119"/>
      <c r="HKK21" s="119"/>
      <c r="HKL21" s="119"/>
      <c r="HKM21" s="119"/>
      <c r="HKN21" s="119"/>
      <c r="HKO21" s="119"/>
      <c r="HKP21" s="119"/>
      <c r="HKQ21" s="119"/>
      <c r="HKR21" s="119"/>
      <c r="HKS21" s="119"/>
      <c r="HKT21" s="119"/>
      <c r="HKU21" s="119"/>
      <c r="HKV21" s="119"/>
      <c r="HKW21" s="119"/>
      <c r="HKX21" s="119"/>
      <c r="HKY21" s="119"/>
      <c r="HKZ21" s="119"/>
      <c r="HLA21" s="119"/>
      <c r="HLB21" s="119"/>
      <c r="HLC21" s="119"/>
      <c r="HLD21" s="119"/>
      <c r="HLE21" s="119"/>
      <c r="HLF21" s="119"/>
      <c r="HLG21" s="119"/>
      <c r="HLH21" s="119"/>
      <c r="HLI21" s="119"/>
      <c r="HLJ21" s="119"/>
      <c r="HLK21" s="119"/>
      <c r="HLL21" s="119"/>
      <c r="HLM21" s="119"/>
      <c r="HLN21" s="119"/>
      <c r="HLO21" s="119"/>
      <c r="HLP21" s="119"/>
      <c r="HLQ21" s="119"/>
      <c r="HLR21" s="119"/>
      <c r="HLS21" s="119"/>
      <c r="HLT21" s="119"/>
      <c r="HLU21" s="119"/>
      <c r="HLV21" s="119"/>
      <c r="HLW21" s="119"/>
      <c r="HLX21" s="119"/>
      <c r="HLY21" s="119"/>
      <c r="HLZ21" s="119"/>
      <c r="HMA21" s="119"/>
      <c r="HMB21" s="119"/>
      <c r="HMC21" s="119"/>
      <c r="HMD21" s="119"/>
      <c r="HME21" s="119"/>
      <c r="HMF21" s="119"/>
      <c r="HMG21" s="119"/>
      <c r="HMH21" s="119"/>
      <c r="HMI21" s="119"/>
      <c r="HMJ21" s="119"/>
      <c r="HMK21" s="119"/>
      <c r="HML21" s="119"/>
      <c r="HMM21" s="119"/>
      <c r="HMN21" s="119"/>
      <c r="HMO21" s="119"/>
      <c r="HMP21" s="119"/>
      <c r="HMQ21" s="119"/>
      <c r="HMR21" s="119"/>
      <c r="HMS21" s="119"/>
      <c r="HMT21" s="119"/>
      <c r="HMU21" s="119"/>
      <c r="HMV21" s="119"/>
      <c r="HMW21" s="119"/>
      <c r="HMX21" s="119"/>
      <c r="HMY21" s="119"/>
      <c r="HMZ21" s="119"/>
      <c r="HNA21" s="119"/>
      <c r="HNB21" s="119"/>
      <c r="HNC21" s="119"/>
      <c r="HND21" s="119"/>
      <c r="HNE21" s="119"/>
      <c r="HNF21" s="119"/>
      <c r="HNG21" s="119"/>
      <c r="HNH21" s="119"/>
      <c r="HNI21" s="119"/>
      <c r="HNJ21" s="119"/>
      <c r="HNK21" s="119"/>
      <c r="HNL21" s="119"/>
      <c r="HNM21" s="119"/>
      <c r="HNN21" s="119"/>
      <c r="HNO21" s="119"/>
      <c r="HNP21" s="119"/>
      <c r="HNQ21" s="119"/>
      <c r="HNR21" s="119"/>
      <c r="HNS21" s="119"/>
      <c r="HNT21" s="119"/>
      <c r="HNU21" s="119"/>
      <c r="HNV21" s="119"/>
      <c r="HNW21" s="119"/>
      <c r="HNX21" s="119"/>
      <c r="HNY21" s="119"/>
      <c r="HNZ21" s="119"/>
      <c r="HOA21" s="119"/>
      <c r="HOB21" s="119"/>
      <c r="HOC21" s="119"/>
      <c r="HOD21" s="119"/>
      <c r="HOE21" s="119"/>
      <c r="HOF21" s="119"/>
      <c r="HOG21" s="119"/>
      <c r="HOH21" s="119"/>
      <c r="HOI21" s="119"/>
      <c r="HOJ21" s="119"/>
      <c r="HOK21" s="119"/>
      <c r="HOL21" s="119"/>
      <c r="HOM21" s="119"/>
      <c r="HON21" s="119"/>
      <c r="HOO21" s="119"/>
      <c r="HOP21" s="119"/>
      <c r="HOQ21" s="119"/>
      <c r="HOR21" s="119"/>
      <c r="HOS21" s="119"/>
      <c r="HOT21" s="119"/>
      <c r="HOU21" s="119"/>
      <c r="HOV21" s="119"/>
      <c r="HOW21" s="119"/>
      <c r="HOX21" s="119"/>
      <c r="HOY21" s="119"/>
      <c r="HOZ21" s="119"/>
      <c r="HPA21" s="119"/>
      <c r="HPB21" s="119"/>
      <c r="HPC21" s="119"/>
      <c r="HPD21" s="119"/>
      <c r="HPE21" s="119"/>
      <c r="HPF21" s="119"/>
      <c r="HPG21" s="119"/>
      <c r="HPH21" s="119"/>
      <c r="HPI21" s="119"/>
      <c r="HPJ21" s="119"/>
      <c r="HPK21" s="119"/>
      <c r="HPL21" s="119"/>
      <c r="HPM21" s="119"/>
      <c r="HPN21" s="119"/>
      <c r="HPO21" s="119"/>
      <c r="HPP21" s="119"/>
      <c r="HPQ21" s="119"/>
      <c r="HPR21" s="119"/>
      <c r="HPS21" s="119"/>
      <c r="HPT21" s="119"/>
      <c r="HPU21" s="119"/>
      <c r="HPV21" s="119"/>
      <c r="HPW21" s="119"/>
      <c r="HPX21" s="119"/>
      <c r="HPY21" s="119"/>
      <c r="HPZ21" s="119"/>
      <c r="HQA21" s="119"/>
      <c r="HQB21" s="119"/>
      <c r="HQC21" s="119"/>
      <c r="HQD21" s="119"/>
      <c r="HQE21" s="119"/>
      <c r="HQF21" s="119"/>
      <c r="HQG21" s="119"/>
      <c r="HQH21" s="119"/>
      <c r="HQI21" s="119"/>
      <c r="HQJ21" s="119"/>
      <c r="HQK21" s="119"/>
      <c r="HQL21" s="119"/>
      <c r="HQM21" s="119"/>
      <c r="HQN21" s="119"/>
      <c r="HQO21" s="119"/>
      <c r="HQP21" s="119"/>
      <c r="HQQ21" s="119"/>
      <c r="HQR21" s="119"/>
      <c r="HQS21" s="119"/>
      <c r="HQT21" s="119"/>
      <c r="HQU21" s="119"/>
      <c r="HQV21" s="119"/>
      <c r="HQW21" s="119"/>
      <c r="HQX21" s="119"/>
      <c r="HQY21" s="119"/>
      <c r="HQZ21" s="119"/>
      <c r="HRA21" s="119"/>
      <c r="HRB21" s="119"/>
      <c r="HRC21" s="119"/>
      <c r="HRD21" s="119"/>
      <c r="HRE21" s="119"/>
      <c r="HRF21" s="119"/>
      <c r="HRG21" s="119"/>
      <c r="HRH21" s="119"/>
      <c r="HRI21" s="119"/>
      <c r="HRJ21" s="119"/>
      <c r="HRK21" s="119"/>
      <c r="HRL21" s="119"/>
      <c r="HRM21" s="119"/>
      <c r="HRN21" s="119"/>
      <c r="HRO21" s="119"/>
      <c r="HRP21" s="119"/>
      <c r="HRQ21" s="119"/>
      <c r="HRR21" s="119"/>
      <c r="HRS21" s="119"/>
      <c r="HRT21" s="119"/>
      <c r="HRU21" s="119"/>
      <c r="HRV21" s="119"/>
      <c r="HRW21" s="119"/>
      <c r="HRX21" s="119"/>
      <c r="HRY21" s="119"/>
      <c r="HRZ21" s="119"/>
      <c r="HSA21" s="119"/>
      <c r="HSB21" s="119"/>
      <c r="HSC21" s="119"/>
      <c r="HSD21" s="119"/>
      <c r="HSE21" s="119"/>
      <c r="HSF21" s="119"/>
      <c r="HSG21" s="119"/>
      <c r="HSH21" s="119"/>
      <c r="HSI21" s="119"/>
      <c r="HSJ21" s="119"/>
      <c r="HSK21" s="119"/>
      <c r="HSL21" s="119"/>
      <c r="HSM21" s="119"/>
      <c r="HSN21" s="119"/>
      <c r="HSO21" s="119"/>
      <c r="HSP21" s="119"/>
      <c r="HSQ21" s="119"/>
      <c r="HSR21" s="119"/>
      <c r="HSS21" s="119"/>
      <c r="HST21" s="119"/>
      <c r="HSU21" s="119"/>
      <c r="HSV21" s="119"/>
      <c r="HSW21" s="119"/>
      <c r="HSX21" s="119"/>
      <c r="HSY21" s="119"/>
      <c r="HSZ21" s="119"/>
      <c r="HTA21" s="119"/>
      <c r="HTB21" s="119"/>
      <c r="HTC21" s="119"/>
      <c r="HTD21" s="119"/>
      <c r="HTE21" s="119"/>
      <c r="HTF21" s="119"/>
      <c r="HTG21" s="119"/>
      <c r="HTH21" s="119"/>
      <c r="HTI21" s="119"/>
      <c r="HTJ21" s="119"/>
      <c r="HTK21" s="119"/>
      <c r="HTL21" s="119"/>
      <c r="HTM21" s="119"/>
      <c r="HTN21" s="119"/>
      <c r="HTO21" s="119"/>
      <c r="HTP21" s="119"/>
      <c r="HTQ21" s="119"/>
      <c r="HTR21" s="119"/>
      <c r="HTS21" s="119"/>
      <c r="HTT21" s="119"/>
      <c r="HTU21" s="119"/>
      <c r="HTV21" s="119"/>
      <c r="HTW21" s="119"/>
      <c r="HTX21" s="119"/>
      <c r="HTY21" s="119"/>
      <c r="HTZ21" s="119"/>
      <c r="HUA21" s="119"/>
      <c r="HUB21" s="119"/>
      <c r="HUC21" s="119"/>
      <c r="HUD21" s="119"/>
      <c r="HUE21" s="119"/>
      <c r="HUF21" s="119"/>
      <c r="HUG21" s="119"/>
      <c r="HUH21" s="119"/>
      <c r="HUI21" s="119"/>
      <c r="HUJ21" s="119"/>
      <c r="HUK21" s="119"/>
      <c r="HUL21" s="119"/>
      <c r="HUM21" s="119"/>
      <c r="HUN21" s="119"/>
      <c r="HUO21" s="119"/>
      <c r="HUP21" s="119"/>
      <c r="HUQ21" s="119"/>
      <c r="HUR21" s="119"/>
      <c r="HUS21" s="119"/>
      <c r="HUT21" s="119"/>
      <c r="HUU21" s="119"/>
      <c r="HUV21" s="119"/>
      <c r="HUW21" s="119"/>
      <c r="HUX21" s="119"/>
      <c r="HUY21" s="119"/>
      <c r="HUZ21" s="119"/>
      <c r="HVA21" s="119"/>
      <c r="HVB21" s="119"/>
      <c r="HVC21" s="119"/>
      <c r="HVD21" s="119"/>
      <c r="HVE21" s="119"/>
      <c r="HVF21" s="119"/>
      <c r="HVG21" s="119"/>
      <c r="HVH21" s="119"/>
      <c r="HVI21" s="119"/>
      <c r="HVJ21" s="119"/>
      <c r="HVK21" s="119"/>
      <c r="HVL21" s="119"/>
      <c r="HVM21" s="119"/>
      <c r="HVN21" s="119"/>
      <c r="HVO21" s="119"/>
      <c r="HVP21" s="119"/>
      <c r="HVQ21" s="119"/>
      <c r="HVR21" s="119"/>
      <c r="HVS21" s="119"/>
      <c r="HVT21" s="119"/>
      <c r="HVU21" s="119"/>
      <c r="HVV21" s="119"/>
      <c r="HVW21" s="119"/>
      <c r="HVX21" s="119"/>
      <c r="HVY21" s="119"/>
      <c r="HVZ21" s="119"/>
      <c r="HWA21" s="119"/>
      <c r="HWB21" s="119"/>
      <c r="HWC21" s="119"/>
      <c r="HWD21" s="119"/>
      <c r="HWE21" s="119"/>
      <c r="HWF21" s="119"/>
      <c r="HWG21" s="119"/>
      <c r="HWH21" s="119"/>
      <c r="HWI21" s="119"/>
      <c r="HWJ21" s="119"/>
      <c r="HWK21" s="119"/>
      <c r="HWL21" s="119"/>
      <c r="HWM21" s="119"/>
      <c r="HWN21" s="119"/>
      <c r="HWO21" s="119"/>
      <c r="HWP21" s="119"/>
      <c r="HWQ21" s="119"/>
      <c r="HWR21" s="119"/>
      <c r="HWS21" s="119"/>
      <c r="HWT21" s="119"/>
      <c r="HWU21" s="119"/>
      <c r="HWV21" s="119"/>
      <c r="HWW21" s="119"/>
      <c r="HWX21" s="119"/>
      <c r="HWY21" s="119"/>
      <c r="HWZ21" s="119"/>
      <c r="HXA21" s="119"/>
      <c r="HXB21" s="119"/>
      <c r="HXC21" s="119"/>
      <c r="HXD21" s="119"/>
      <c r="HXE21" s="119"/>
      <c r="HXF21" s="119"/>
      <c r="HXG21" s="119"/>
      <c r="HXH21" s="119"/>
      <c r="HXI21" s="119"/>
      <c r="HXJ21" s="119"/>
      <c r="HXK21" s="119"/>
      <c r="HXL21" s="119"/>
      <c r="HXM21" s="119"/>
      <c r="HXN21" s="119"/>
      <c r="HXO21" s="119"/>
      <c r="HXP21" s="119"/>
      <c r="HXQ21" s="119"/>
      <c r="HXR21" s="119"/>
      <c r="HXS21" s="119"/>
      <c r="HXT21" s="119"/>
      <c r="HXU21" s="119"/>
      <c r="HXV21" s="119"/>
      <c r="HXW21" s="119"/>
      <c r="HXX21" s="119"/>
      <c r="HXY21" s="119"/>
      <c r="HXZ21" s="119"/>
      <c r="HYA21" s="119"/>
      <c r="HYB21" s="119"/>
      <c r="HYC21" s="119"/>
      <c r="HYD21" s="119"/>
      <c r="HYE21" s="119"/>
      <c r="HYF21" s="119"/>
      <c r="HYG21" s="119"/>
      <c r="HYH21" s="119"/>
      <c r="HYI21" s="119"/>
      <c r="HYJ21" s="119"/>
      <c r="HYK21" s="119"/>
      <c r="HYL21" s="119"/>
      <c r="HYM21" s="119"/>
      <c r="HYN21" s="119"/>
      <c r="HYO21" s="119"/>
      <c r="HYP21" s="119"/>
      <c r="HYQ21" s="119"/>
      <c r="HYR21" s="119"/>
      <c r="HYS21" s="119"/>
      <c r="HYT21" s="119"/>
      <c r="HYU21" s="119"/>
      <c r="HYV21" s="119"/>
      <c r="HYW21" s="119"/>
      <c r="HYX21" s="119"/>
      <c r="HYY21" s="119"/>
      <c r="HYZ21" s="119"/>
      <c r="HZA21" s="119"/>
      <c r="HZB21" s="119"/>
      <c r="HZC21" s="119"/>
      <c r="HZD21" s="119"/>
      <c r="HZE21" s="119"/>
      <c r="HZF21" s="119"/>
      <c r="HZG21" s="119"/>
      <c r="HZH21" s="119"/>
      <c r="HZI21" s="119"/>
      <c r="HZJ21" s="119"/>
      <c r="HZK21" s="119"/>
      <c r="HZL21" s="119"/>
      <c r="HZM21" s="119"/>
      <c r="HZN21" s="119"/>
      <c r="HZO21" s="119"/>
      <c r="HZP21" s="119"/>
      <c r="HZQ21" s="119"/>
      <c r="HZR21" s="119"/>
      <c r="HZS21" s="119"/>
      <c r="HZT21" s="119"/>
      <c r="HZU21" s="119"/>
      <c r="HZV21" s="119"/>
      <c r="HZW21" s="119"/>
      <c r="HZX21" s="119"/>
      <c r="HZY21" s="119"/>
      <c r="HZZ21" s="119"/>
      <c r="IAA21" s="119"/>
      <c r="IAB21" s="119"/>
      <c r="IAC21" s="119"/>
      <c r="IAD21" s="119"/>
      <c r="IAE21" s="119"/>
      <c r="IAF21" s="119"/>
      <c r="IAG21" s="119"/>
      <c r="IAH21" s="119"/>
      <c r="IAI21" s="119"/>
      <c r="IAJ21" s="119"/>
      <c r="IAK21" s="119"/>
      <c r="IAL21" s="119"/>
      <c r="IAM21" s="119"/>
      <c r="IAN21" s="119"/>
      <c r="IAO21" s="119"/>
      <c r="IAP21" s="119"/>
      <c r="IAQ21" s="119"/>
      <c r="IAR21" s="119"/>
      <c r="IAS21" s="119"/>
      <c r="IAT21" s="119"/>
      <c r="IAU21" s="119"/>
      <c r="IAV21" s="119"/>
      <c r="IAW21" s="119"/>
      <c r="IAX21" s="119"/>
      <c r="IAY21" s="119"/>
      <c r="IAZ21" s="119"/>
      <c r="IBA21" s="119"/>
      <c r="IBB21" s="119"/>
      <c r="IBC21" s="119"/>
      <c r="IBD21" s="119"/>
      <c r="IBE21" s="119"/>
      <c r="IBF21" s="119"/>
      <c r="IBG21" s="119"/>
      <c r="IBH21" s="119"/>
      <c r="IBI21" s="119"/>
      <c r="IBJ21" s="119"/>
      <c r="IBK21" s="119"/>
      <c r="IBL21" s="119"/>
      <c r="IBM21" s="119"/>
      <c r="IBN21" s="119"/>
      <c r="IBO21" s="119"/>
      <c r="IBP21" s="119"/>
      <c r="IBQ21" s="119"/>
      <c r="IBR21" s="119"/>
      <c r="IBS21" s="119"/>
      <c r="IBT21" s="119"/>
      <c r="IBU21" s="119"/>
      <c r="IBV21" s="119"/>
      <c r="IBW21" s="119"/>
      <c r="IBX21" s="119"/>
      <c r="IBY21" s="119"/>
      <c r="IBZ21" s="119"/>
      <c r="ICA21" s="119"/>
      <c r="ICB21" s="119"/>
      <c r="ICC21" s="119"/>
      <c r="ICD21" s="119"/>
      <c r="ICE21" s="119"/>
      <c r="ICF21" s="119"/>
      <c r="ICG21" s="119"/>
      <c r="ICH21" s="119"/>
      <c r="ICI21" s="119"/>
      <c r="ICJ21" s="119"/>
      <c r="ICK21" s="119"/>
      <c r="ICL21" s="119"/>
      <c r="ICM21" s="119"/>
      <c r="ICN21" s="119"/>
      <c r="ICO21" s="119"/>
      <c r="ICP21" s="119"/>
      <c r="ICQ21" s="119"/>
      <c r="ICR21" s="119"/>
      <c r="ICS21" s="119"/>
      <c r="ICT21" s="119"/>
      <c r="ICU21" s="119"/>
      <c r="ICV21" s="119"/>
      <c r="ICW21" s="119"/>
      <c r="ICX21" s="119"/>
      <c r="ICY21" s="119"/>
      <c r="ICZ21" s="119"/>
      <c r="IDA21" s="119"/>
      <c r="IDB21" s="119"/>
      <c r="IDC21" s="119"/>
      <c r="IDD21" s="119"/>
      <c r="IDE21" s="119"/>
      <c r="IDF21" s="119"/>
      <c r="IDG21" s="119"/>
      <c r="IDH21" s="119"/>
      <c r="IDI21" s="119"/>
      <c r="IDJ21" s="119"/>
      <c r="IDK21" s="119"/>
      <c r="IDL21" s="119"/>
      <c r="IDM21" s="119"/>
      <c r="IDN21" s="119"/>
      <c r="IDO21" s="119"/>
      <c r="IDP21" s="119"/>
      <c r="IDQ21" s="119"/>
      <c r="IDR21" s="119"/>
      <c r="IDS21" s="119"/>
      <c r="IDT21" s="119"/>
      <c r="IDU21" s="119"/>
      <c r="IDV21" s="119"/>
      <c r="IDW21" s="119"/>
      <c r="IDX21" s="119"/>
      <c r="IDY21" s="119"/>
      <c r="IDZ21" s="119"/>
      <c r="IEA21" s="119"/>
      <c r="IEB21" s="119"/>
      <c r="IEC21" s="119"/>
      <c r="IED21" s="119"/>
      <c r="IEE21" s="119"/>
      <c r="IEF21" s="119"/>
      <c r="IEG21" s="119"/>
      <c r="IEH21" s="119"/>
      <c r="IEI21" s="119"/>
      <c r="IEJ21" s="119"/>
      <c r="IEK21" s="119"/>
      <c r="IEL21" s="119"/>
      <c r="IEM21" s="119"/>
      <c r="IEN21" s="119"/>
      <c r="IEO21" s="119"/>
      <c r="IEP21" s="119"/>
      <c r="IEQ21" s="119"/>
      <c r="IER21" s="119"/>
      <c r="IES21" s="119"/>
      <c r="IET21" s="119"/>
      <c r="IEU21" s="119"/>
      <c r="IEV21" s="119"/>
      <c r="IEW21" s="119"/>
      <c r="IEX21" s="119"/>
      <c r="IEY21" s="119"/>
      <c r="IEZ21" s="119"/>
      <c r="IFA21" s="119"/>
      <c r="IFB21" s="119"/>
      <c r="IFC21" s="119"/>
      <c r="IFD21" s="119"/>
      <c r="IFE21" s="119"/>
      <c r="IFF21" s="119"/>
      <c r="IFG21" s="119"/>
      <c r="IFH21" s="119"/>
      <c r="IFI21" s="119"/>
      <c r="IFJ21" s="119"/>
      <c r="IFK21" s="119"/>
      <c r="IFL21" s="119"/>
      <c r="IFM21" s="119"/>
      <c r="IFN21" s="119"/>
      <c r="IFO21" s="119"/>
      <c r="IFP21" s="119"/>
      <c r="IFQ21" s="119"/>
      <c r="IFR21" s="119"/>
      <c r="IFS21" s="119"/>
      <c r="IFT21" s="119"/>
      <c r="IFU21" s="119"/>
      <c r="IFV21" s="119"/>
      <c r="IFW21" s="119"/>
      <c r="IFX21" s="119"/>
      <c r="IFY21" s="119"/>
      <c r="IFZ21" s="119"/>
      <c r="IGA21" s="119"/>
      <c r="IGB21" s="119"/>
      <c r="IGC21" s="119"/>
      <c r="IGD21" s="119"/>
      <c r="IGE21" s="119"/>
      <c r="IGF21" s="119"/>
      <c r="IGG21" s="119"/>
      <c r="IGH21" s="119"/>
      <c r="IGI21" s="119"/>
      <c r="IGJ21" s="119"/>
      <c r="IGK21" s="119"/>
      <c r="IGL21" s="119"/>
      <c r="IGM21" s="119"/>
      <c r="IGN21" s="119"/>
      <c r="IGO21" s="119"/>
      <c r="IGP21" s="119"/>
      <c r="IGQ21" s="119"/>
      <c r="IGR21" s="119"/>
      <c r="IGS21" s="119"/>
      <c r="IGT21" s="119"/>
      <c r="IGU21" s="119"/>
      <c r="IGV21" s="119"/>
      <c r="IGW21" s="119"/>
      <c r="IGX21" s="119"/>
      <c r="IGY21" s="119"/>
      <c r="IGZ21" s="119"/>
      <c r="IHA21" s="119"/>
      <c r="IHB21" s="119"/>
      <c r="IHC21" s="119"/>
      <c r="IHD21" s="119"/>
      <c r="IHE21" s="119"/>
      <c r="IHF21" s="119"/>
      <c r="IHG21" s="119"/>
      <c r="IHH21" s="119"/>
      <c r="IHI21" s="119"/>
      <c r="IHJ21" s="119"/>
      <c r="IHK21" s="119"/>
      <c r="IHL21" s="119"/>
      <c r="IHM21" s="119"/>
      <c r="IHN21" s="119"/>
      <c r="IHO21" s="119"/>
      <c r="IHP21" s="119"/>
      <c r="IHQ21" s="119"/>
      <c r="IHR21" s="119"/>
      <c r="IHS21" s="119"/>
      <c r="IHT21" s="119"/>
      <c r="IHU21" s="119"/>
      <c r="IHV21" s="119"/>
      <c r="IHW21" s="119"/>
      <c r="IHX21" s="119"/>
      <c r="IHY21" s="119"/>
      <c r="IHZ21" s="119"/>
      <c r="IIA21" s="119"/>
      <c r="IIB21" s="119"/>
      <c r="IIC21" s="119"/>
      <c r="IID21" s="119"/>
      <c r="IIE21" s="119"/>
      <c r="IIF21" s="119"/>
      <c r="IIG21" s="119"/>
      <c r="IIH21" s="119"/>
      <c r="III21" s="119"/>
      <c r="IIJ21" s="119"/>
      <c r="IIK21" s="119"/>
      <c r="IIL21" s="119"/>
      <c r="IIM21" s="119"/>
      <c r="IIN21" s="119"/>
      <c r="IIO21" s="119"/>
      <c r="IIP21" s="119"/>
      <c r="IIQ21" s="119"/>
      <c r="IIR21" s="119"/>
      <c r="IIS21" s="119"/>
      <c r="IIT21" s="119"/>
      <c r="IIU21" s="119"/>
      <c r="IIV21" s="119"/>
      <c r="IIW21" s="119"/>
      <c r="IIX21" s="119"/>
      <c r="IIY21" s="119"/>
      <c r="IIZ21" s="119"/>
      <c r="IJA21" s="119"/>
      <c r="IJB21" s="119"/>
      <c r="IJC21" s="119"/>
      <c r="IJD21" s="119"/>
      <c r="IJE21" s="119"/>
      <c r="IJF21" s="119"/>
      <c r="IJG21" s="119"/>
      <c r="IJH21" s="119"/>
      <c r="IJI21" s="119"/>
      <c r="IJJ21" s="119"/>
      <c r="IJK21" s="119"/>
      <c r="IJL21" s="119"/>
      <c r="IJM21" s="119"/>
      <c r="IJN21" s="119"/>
      <c r="IJO21" s="119"/>
      <c r="IJP21" s="119"/>
      <c r="IJQ21" s="119"/>
      <c r="IJR21" s="119"/>
      <c r="IJS21" s="119"/>
      <c r="IJT21" s="119"/>
      <c r="IJU21" s="119"/>
      <c r="IJV21" s="119"/>
      <c r="IJW21" s="119"/>
      <c r="IJX21" s="119"/>
      <c r="IJY21" s="119"/>
      <c r="IJZ21" s="119"/>
      <c r="IKA21" s="119"/>
      <c r="IKB21" s="119"/>
      <c r="IKC21" s="119"/>
      <c r="IKD21" s="119"/>
      <c r="IKE21" s="119"/>
      <c r="IKF21" s="119"/>
      <c r="IKG21" s="119"/>
      <c r="IKH21" s="119"/>
      <c r="IKI21" s="119"/>
      <c r="IKJ21" s="119"/>
      <c r="IKK21" s="119"/>
      <c r="IKL21" s="119"/>
      <c r="IKM21" s="119"/>
      <c r="IKN21" s="119"/>
      <c r="IKO21" s="119"/>
      <c r="IKP21" s="119"/>
      <c r="IKQ21" s="119"/>
      <c r="IKR21" s="119"/>
      <c r="IKS21" s="119"/>
      <c r="IKT21" s="119"/>
      <c r="IKU21" s="119"/>
      <c r="IKV21" s="119"/>
      <c r="IKW21" s="119"/>
      <c r="IKX21" s="119"/>
      <c r="IKY21" s="119"/>
      <c r="IKZ21" s="119"/>
      <c r="ILA21" s="119"/>
      <c r="ILB21" s="119"/>
      <c r="ILC21" s="119"/>
      <c r="ILD21" s="119"/>
      <c r="ILE21" s="119"/>
      <c r="ILF21" s="119"/>
      <c r="ILG21" s="119"/>
      <c r="ILH21" s="119"/>
      <c r="ILI21" s="119"/>
      <c r="ILJ21" s="119"/>
      <c r="ILK21" s="119"/>
      <c r="ILL21" s="119"/>
      <c r="ILM21" s="119"/>
      <c r="ILN21" s="119"/>
      <c r="ILO21" s="119"/>
      <c r="ILP21" s="119"/>
      <c r="ILQ21" s="119"/>
      <c r="ILR21" s="119"/>
      <c r="ILS21" s="119"/>
      <c r="ILT21" s="119"/>
      <c r="ILU21" s="119"/>
      <c r="ILV21" s="119"/>
      <c r="ILW21" s="119"/>
      <c r="ILX21" s="119"/>
      <c r="ILY21" s="119"/>
      <c r="ILZ21" s="119"/>
      <c r="IMA21" s="119"/>
      <c r="IMB21" s="119"/>
      <c r="IMC21" s="119"/>
      <c r="IMD21" s="119"/>
      <c r="IME21" s="119"/>
      <c r="IMF21" s="119"/>
      <c r="IMG21" s="119"/>
      <c r="IMH21" s="119"/>
      <c r="IMI21" s="119"/>
      <c r="IMJ21" s="119"/>
      <c r="IMK21" s="119"/>
      <c r="IML21" s="119"/>
      <c r="IMM21" s="119"/>
      <c r="IMN21" s="119"/>
      <c r="IMO21" s="119"/>
      <c r="IMP21" s="119"/>
      <c r="IMQ21" s="119"/>
      <c r="IMR21" s="119"/>
      <c r="IMS21" s="119"/>
      <c r="IMT21" s="119"/>
      <c r="IMU21" s="119"/>
      <c r="IMV21" s="119"/>
      <c r="IMW21" s="119"/>
      <c r="IMX21" s="119"/>
      <c r="IMY21" s="119"/>
      <c r="IMZ21" s="119"/>
      <c r="INA21" s="119"/>
      <c r="INB21" s="119"/>
      <c r="INC21" s="119"/>
      <c r="IND21" s="119"/>
      <c r="INE21" s="119"/>
      <c r="INF21" s="119"/>
      <c r="ING21" s="119"/>
      <c r="INH21" s="119"/>
      <c r="INI21" s="119"/>
      <c r="INJ21" s="119"/>
      <c r="INK21" s="119"/>
      <c r="INL21" s="119"/>
      <c r="INM21" s="119"/>
      <c r="INN21" s="119"/>
      <c r="INO21" s="119"/>
      <c r="INP21" s="119"/>
      <c r="INQ21" s="119"/>
      <c r="INR21" s="119"/>
      <c r="INS21" s="119"/>
      <c r="INT21" s="119"/>
      <c r="INU21" s="119"/>
      <c r="INV21" s="119"/>
      <c r="INW21" s="119"/>
      <c r="INX21" s="119"/>
      <c r="INY21" s="119"/>
      <c r="INZ21" s="119"/>
      <c r="IOA21" s="119"/>
      <c r="IOB21" s="119"/>
      <c r="IOC21" s="119"/>
      <c r="IOD21" s="119"/>
      <c r="IOE21" s="119"/>
      <c r="IOF21" s="119"/>
      <c r="IOG21" s="119"/>
      <c r="IOH21" s="119"/>
      <c r="IOI21" s="119"/>
      <c r="IOJ21" s="119"/>
      <c r="IOK21" s="119"/>
      <c r="IOL21" s="119"/>
      <c r="IOM21" s="119"/>
      <c r="ION21" s="119"/>
      <c r="IOO21" s="119"/>
      <c r="IOP21" s="119"/>
      <c r="IOQ21" s="119"/>
      <c r="IOR21" s="119"/>
      <c r="IOS21" s="119"/>
      <c r="IOT21" s="119"/>
      <c r="IOU21" s="119"/>
      <c r="IOV21" s="119"/>
      <c r="IOW21" s="119"/>
      <c r="IOX21" s="119"/>
      <c r="IOY21" s="119"/>
      <c r="IOZ21" s="119"/>
      <c r="IPA21" s="119"/>
      <c r="IPB21" s="119"/>
      <c r="IPC21" s="119"/>
      <c r="IPD21" s="119"/>
      <c r="IPE21" s="119"/>
      <c r="IPF21" s="119"/>
      <c r="IPG21" s="119"/>
      <c r="IPH21" s="119"/>
      <c r="IPI21" s="119"/>
      <c r="IPJ21" s="119"/>
      <c r="IPK21" s="119"/>
      <c r="IPL21" s="119"/>
      <c r="IPM21" s="119"/>
      <c r="IPN21" s="119"/>
      <c r="IPO21" s="119"/>
      <c r="IPP21" s="119"/>
      <c r="IPQ21" s="119"/>
      <c r="IPR21" s="119"/>
      <c r="IPS21" s="119"/>
      <c r="IPT21" s="119"/>
      <c r="IPU21" s="119"/>
      <c r="IPV21" s="119"/>
      <c r="IPW21" s="119"/>
      <c r="IPX21" s="119"/>
      <c r="IPY21" s="119"/>
      <c r="IPZ21" s="119"/>
      <c r="IQA21" s="119"/>
      <c r="IQB21" s="119"/>
      <c r="IQC21" s="119"/>
      <c r="IQD21" s="119"/>
      <c r="IQE21" s="119"/>
      <c r="IQF21" s="119"/>
      <c r="IQG21" s="119"/>
      <c r="IQH21" s="119"/>
      <c r="IQI21" s="119"/>
      <c r="IQJ21" s="119"/>
      <c r="IQK21" s="119"/>
      <c r="IQL21" s="119"/>
      <c r="IQM21" s="119"/>
      <c r="IQN21" s="119"/>
      <c r="IQO21" s="119"/>
      <c r="IQP21" s="119"/>
      <c r="IQQ21" s="119"/>
      <c r="IQR21" s="119"/>
      <c r="IQS21" s="119"/>
      <c r="IQT21" s="119"/>
      <c r="IQU21" s="119"/>
      <c r="IQV21" s="119"/>
      <c r="IQW21" s="119"/>
      <c r="IQX21" s="119"/>
      <c r="IQY21" s="119"/>
      <c r="IQZ21" s="119"/>
      <c r="IRA21" s="119"/>
      <c r="IRB21" s="119"/>
      <c r="IRC21" s="119"/>
      <c r="IRD21" s="119"/>
      <c r="IRE21" s="119"/>
      <c r="IRF21" s="119"/>
      <c r="IRG21" s="119"/>
      <c r="IRH21" s="119"/>
      <c r="IRI21" s="119"/>
      <c r="IRJ21" s="119"/>
      <c r="IRK21" s="119"/>
      <c r="IRL21" s="119"/>
      <c r="IRM21" s="119"/>
      <c r="IRN21" s="119"/>
      <c r="IRO21" s="119"/>
      <c r="IRP21" s="119"/>
      <c r="IRQ21" s="119"/>
      <c r="IRR21" s="119"/>
      <c r="IRS21" s="119"/>
      <c r="IRT21" s="119"/>
      <c r="IRU21" s="119"/>
      <c r="IRV21" s="119"/>
      <c r="IRW21" s="119"/>
      <c r="IRX21" s="119"/>
      <c r="IRY21" s="119"/>
      <c r="IRZ21" s="119"/>
      <c r="ISA21" s="119"/>
      <c r="ISB21" s="119"/>
      <c r="ISC21" s="119"/>
      <c r="ISD21" s="119"/>
      <c r="ISE21" s="119"/>
      <c r="ISF21" s="119"/>
      <c r="ISG21" s="119"/>
      <c r="ISH21" s="119"/>
      <c r="ISI21" s="119"/>
      <c r="ISJ21" s="119"/>
      <c r="ISK21" s="119"/>
      <c r="ISL21" s="119"/>
      <c r="ISM21" s="119"/>
      <c r="ISN21" s="119"/>
      <c r="ISO21" s="119"/>
      <c r="ISP21" s="119"/>
      <c r="ISQ21" s="119"/>
      <c r="ISR21" s="119"/>
      <c r="ISS21" s="119"/>
      <c r="IST21" s="119"/>
      <c r="ISU21" s="119"/>
      <c r="ISV21" s="119"/>
      <c r="ISW21" s="119"/>
      <c r="ISX21" s="119"/>
      <c r="ISY21" s="119"/>
      <c r="ISZ21" s="119"/>
      <c r="ITA21" s="119"/>
      <c r="ITB21" s="119"/>
      <c r="ITC21" s="119"/>
      <c r="ITD21" s="119"/>
      <c r="ITE21" s="119"/>
      <c r="ITF21" s="119"/>
      <c r="ITG21" s="119"/>
      <c r="ITH21" s="119"/>
      <c r="ITI21" s="119"/>
      <c r="ITJ21" s="119"/>
      <c r="ITK21" s="119"/>
      <c r="ITL21" s="119"/>
      <c r="ITM21" s="119"/>
      <c r="ITN21" s="119"/>
      <c r="ITO21" s="119"/>
      <c r="ITP21" s="119"/>
      <c r="ITQ21" s="119"/>
      <c r="ITR21" s="119"/>
      <c r="ITS21" s="119"/>
      <c r="ITT21" s="119"/>
      <c r="ITU21" s="119"/>
      <c r="ITV21" s="119"/>
      <c r="ITW21" s="119"/>
      <c r="ITX21" s="119"/>
      <c r="ITY21" s="119"/>
      <c r="ITZ21" s="119"/>
      <c r="IUA21" s="119"/>
      <c r="IUB21" s="119"/>
      <c r="IUC21" s="119"/>
      <c r="IUD21" s="119"/>
      <c r="IUE21" s="119"/>
      <c r="IUF21" s="119"/>
      <c r="IUG21" s="119"/>
      <c r="IUH21" s="119"/>
      <c r="IUI21" s="119"/>
      <c r="IUJ21" s="119"/>
      <c r="IUK21" s="119"/>
      <c r="IUL21" s="119"/>
      <c r="IUM21" s="119"/>
      <c r="IUN21" s="119"/>
      <c r="IUO21" s="119"/>
      <c r="IUP21" s="119"/>
      <c r="IUQ21" s="119"/>
      <c r="IUR21" s="119"/>
      <c r="IUS21" s="119"/>
      <c r="IUT21" s="119"/>
      <c r="IUU21" s="119"/>
      <c r="IUV21" s="119"/>
      <c r="IUW21" s="119"/>
      <c r="IUX21" s="119"/>
      <c r="IUY21" s="119"/>
      <c r="IUZ21" s="119"/>
      <c r="IVA21" s="119"/>
      <c r="IVB21" s="119"/>
      <c r="IVC21" s="119"/>
      <c r="IVD21" s="119"/>
      <c r="IVE21" s="119"/>
      <c r="IVF21" s="119"/>
      <c r="IVG21" s="119"/>
      <c r="IVH21" s="119"/>
      <c r="IVI21" s="119"/>
      <c r="IVJ21" s="119"/>
      <c r="IVK21" s="119"/>
      <c r="IVL21" s="119"/>
      <c r="IVM21" s="119"/>
      <c r="IVN21" s="119"/>
      <c r="IVO21" s="119"/>
      <c r="IVP21" s="119"/>
      <c r="IVQ21" s="119"/>
      <c r="IVR21" s="119"/>
      <c r="IVS21" s="119"/>
      <c r="IVT21" s="119"/>
      <c r="IVU21" s="119"/>
      <c r="IVV21" s="119"/>
      <c r="IVW21" s="119"/>
      <c r="IVX21" s="119"/>
      <c r="IVY21" s="119"/>
      <c r="IVZ21" s="119"/>
      <c r="IWA21" s="119"/>
      <c r="IWB21" s="119"/>
      <c r="IWC21" s="119"/>
      <c r="IWD21" s="119"/>
      <c r="IWE21" s="119"/>
      <c r="IWF21" s="119"/>
      <c r="IWG21" s="119"/>
      <c r="IWH21" s="119"/>
      <c r="IWI21" s="119"/>
      <c r="IWJ21" s="119"/>
      <c r="IWK21" s="119"/>
      <c r="IWL21" s="119"/>
      <c r="IWM21" s="119"/>
      <c r="IWN21" s="119"/>
      <c r="IWO21" s="119"/>
      <c r="IWP21" s="119"/>
      <c r="IWQ21" s="119"/>
      <c r="IWR21" s="119"/>
      <c r="IWS21" s="119"/>
      <c r="IWT21" s="119"/>
      <c r="IWU21" s="119"/>
      <c r="IWV21" s="119"/>
      <c r="IWW21" s="119"/>
      <c r="IWX21" s="119"/>
      <c r="IWY21" s="119"/>
      <c r="IWZ21" s="119"/>
      <c r="IXA21" s="119"/>
      <c r="IXB21" s="119"/>
      <c r="IXC21" s="119"/>
      <c r="IXD21" s="119"/>
      <c r="IXE21" s="119"/>
      <c r="IXF21" s="119"/>
      <c r="IXG21" s="119"/>
      <c r="IXH21" s="119"/>
      <c r="IXI21" s="119"/>
      <c r="IXJ21" s="119"/>
      <c r="IXK21" s="119"/>
      <c r="IXL21" s="119"/>
      <c r="IXM21" s="119"/>
      <c r="IXN21" s="119"/>
      <c r="IXO21" s="119"/>
      <c r="IXP21" s="119"/>
      <c r="IXQ21" s="119"/>
      <c r="IXR21" s="119"/>
      <c r="IXS21" s="119"/>
      <c r="IXT21" s="119"/>
      <c r="IXU21" s="119"/>
      <c r="IXV21" s="119"/>
      <c r="IXW21" s="119"/>
      <c r="IXX21" s="119"/>
      <c r="IXY21" s="119"/>
      <c r="IXZ21" s="119"/>
      <c r="IYA21" s="119"/>
      <c r="IYB21" s="119"/>
      <c r="IYC21" s="119"/>
      <c r="IYD21" s="119"/>
      <c r="IYE21" s="119"/>
      <c r="IYF21" s="119"/>
      <c r="IYG21" s="119"/>
      <c r="IYH21" s="119"/>
      <c r="IYI21" s="119"/>
      <c r="IYJ21" s="119"/>
      <c r="IYK21" s="119"/>
      <c r="IYL21" s="119"/>
      <c r="IYM21" s="119"/>
      <c r="IYN21" s="119"/>
      <c r="IYO21" s="119"/>
      <c r="IYP21" s="119"/>
      <c r="IYQ21" s="119"/>
      <c r="IYR21" s="119"/>
      <c r="IYS21" s="119"/>
      <c r="IYT21" s="119"/>
      <c r="IYU21" s="119"/>
      <c r="IYV21" s="119"/>
      <c r="IYW21" s="119"/>
      <c r="IYX21" s="119"/>
      <c r="IYY21" s="119"/>
      <c r="IYZ21" s="119"/>
      <c r="IZA21" s="119"/>
      <c r="IZB21" s="119"/>
      <c r="IZC21" s="119"/>
      <c r="IZD21" s="119"/>
      <c r="IZE21" s="119"/>
      <c r="IZF21" s="119"/>
      <c r="IZG21" s="119"/>
      <c r="IZH21" s="119"/>
      <c r="IZI21" s="119"/>
      <c r="IZJ21" s="119"/>
      <c r="IZK21" s="119"/>
      <c r="IZL21" s="119"/>
      <c r="IZM21" s="119"/>
      <c r="IZN21" s="119"/>
      <c r="IZO21" s="119"/>
      <c r="IZP21" s="119"/>
      <c r="IZQ21" s="119"/>
      <c r="IZR21" s="119"/>
      <c r="IZS21" s="119"/>
      <c r="IZT21" s="119"/>
      <c r="IZU21" s="119"/>
      <c r="IZV21" s="119"/>
      <c r="IZW21" s="119"/>
      <c r="IZX21" s="119"/>
      <c r="IZY21" s="119"/>
      <c r="IZZ21" s="119"/>
      <c r="JAA21" s="119"/>
      <c r="JAB21" s="119"/>
      <c r="JAC21" s="119"/>
      <c r="JAD21" s="119"/>
      <c r="JAE21" s="119"/>
      <c r="JAF21" s="119"/>
      <c r="JAG21" s="119"/>
      <c r="JAH21" s="119"/>
      <c r="JAI21" s="119"/>
      <c r="JAJ21" s="119"/>
      <c r="JAK21" s="119"/>
      <c r="JAL21" s="119"/>
      <c r="JAM21" s="119"/>
      <c r="JAN21" s="119"/>
      <c r="JAO21" s="119"/>
      <c r="JAP21" s="119"/>
      <c r="JAQ21" s="119"/>
      <c r="JAR21" s="119"/>
      <c r="JAS21" s="119"/>
      <c r="JAT21" s="119"/>
      <c r="JAU21" s="119"/>
      <c r="JAV21" s="119"/>
      <c r="JAW21" s="119"/>
      <c r="JAX21" s="119"/>
      <c r="JAY21" s="119"/>
      <c r="JAZ21" s="119"/>
      <c r="JBA21" s="119"/>
      <c r="JBB21" s="119"/>
      <c r="JBC21" s="119"/>
      <c r="JBD21" s="119"/>
      <c r="JBE21" s="119"/>
      <c r="JBF21" s="119"/>
      <c r="JBG21" s="119"/>
      <c r="JBH21" s="119"/>
      <c r="JBI21" s="119"/>
      <c r="JBJ21" s="119"/>
      <c r="JBK21" s="119"/>
      <c r="JBL21" s="119"/>
      <c r="JBM21" s="119"/>
      <c r="JBN21" s="119"/>
      <c r="JBO21" s="119"/>
      <c r="JBP21" s="119"/>
      <c r="JBQ21" s="119"/>
      <c r="JBR21" s="119"/>
      <c r="JBS21" s="119"/>
      <c r="JBT21" s="119"/>
      <c r="JBU21" s="119"/>
      <c r="JBV21" s="119"/>
      <c r="JBW21" s="119"/>
      <c r="JBX21" s="119"/>
      <c r="JBY21" s="119"/>
      <c r="JBZ21" s="119"/>
      <c r="JCA21" s="119"/>
      <c r="JCB21" s="119"/>
      <c r="JCC21" s="119"/>
      <c r="JCD21" s="119"/>
      <c r="JCE21" s="119"/>
      <c r="JCF21" s="119"/>
      <c r="JCG21" s="119"/>
      <c r="JCH21" s="119"/>
      <c r="JCI21" s="119"/>
      <c r="JCJ21" s="119"/>
      <c r="JCK21" s="119"/>
      <c r="JCL21" s="119"/>
      <c r="JCM21" s="119"/>
      <c r="JCN21" s="119"/>
      <c r="JCO21" s="119"/>
      <c r="JCP21" s="119"/>
      <c r="JCQ21" s="119"/>
      <c r="JCR21" s="119"/>
      <c r="JCS21" s="119"/>
      <c r="JCT21" s="119"/>
      <c r="JCU21" s="119"/>
      <c r="JCV21" s="119"/>
      <c r="JCW21" s="119"/>
      <c r="JCX21" s="119"/>
      <c r="JCY21" s="119"/>
      <c r="JCZ21" s="119"/>
      <c r="JDA21" s="119"/>
      <c r="JDB21" s="119"/>
      <c r="JDC21" s="119"/>
      <c r="JDD21" s="119"/>
      <c r="JDE21" s="119"/>
      <c r="JDF21" s="119"/>
      <c r="JDG21" s="119"/>
      <c r="JDH21" s="119"/>
      <c r="JDI21" s="119"/>
      <c r="JDJ21" s="119"/>
      <c r="JDK21" s="119"/>
      <c r="JDL21" s="119"/>
      <c r="JDM21" s="119"/>
      <c r="JDN21" s="119"/>
      <c r="JDO21" s="119"/>
      <c r="JDP21" s="119"/>
      <c r="JDQ21" s="119"/>
      <c r="JDR21" s="119"/>
      <c r="JDS21" s="119"/>
      <c r="JDT21" s="119"/>
      <c r="JDU21" s="119"/>
      <c r="JDV21" s="119"/>
      <c r="JDW21" s="119"/>
      <c r="JDX21" s="119"/>
      <c r="JDY21" s="119"/>
      <c r="JDZ21" s="119"/>
      <c r="JEA21" s="119"/>
      <c r="JEB21" s="119"/>
      <c r="JEC21" s="119"/>
      <c r="JED21" s="119"/>
      <c r="JEE21" s="119"/>
      <c r="JEF21" s="119"/>
      <c r="JEG21" s="119"/>
      <c r="JEH21" s="119"/>
      <c r="JEI21" s="119"/>
      <c r="JEJ21" s="119"/>
      <c r="JEK21" s="119"/>
      <c r="JEL21" s="119"/>
      <c r="JEM21" s="119"/>
      <c r="JEN21" s="119"/>
      <c r="JEO21" s="119"/>
      <c r="JEP21" s="119"/>
      <c r="JEQ21" s="119"/>
      <c r="JER21" s="119"/>
      <c r="JES21" s="119"/>
      <c r="JET21" s="119"/>
      <c r="JEU21" s="119"/>
      <c r="JEV21" s="119"/>
      <c r="JEW21" s="119"/>
      <c r="JEX21" s="119"/>
      <c r="JEY21" s="119"/>
      <c r="JEZ21" s="119"/>
      <c r="JFA21" s="119"/>
      <c r="JFB21" s="119"/>
      <c r="JFC21" s="119"/>
      <c r="JFD21" s="119"/>
      <c r="JFE21" s="119"/>
      <c r="JFF21" s="119"/>
      <c r="JFG21" s="119"/>
      <c r="JFH21" s="119"/>
      <c r="JFI21" s="119"/>
      <c r="JFJ21" s="119"/>
      <c r="JFK21" s="119"/>
      <c r="JFL21" s="119"/>
      <c r="JFM21" s="119"/>
      <c r="JFN21" s="119"/>
      <c r="JFO21" s="119"/>
      <c r="JFP21" s="119"/>
      <c r="JFQ21" s="119"/>
      <c r="JFR21" s="119"/>
      <c r="JFS21" s="119"/>
      <c r="JFT21" s="119"/>
      <c r="JFU21" s="119"/>
      <c r="JFV21" s="119"/>
      <c r="JFW21" s="119"/>
      <c r="JFX21" s="119"/>
      <c r="JFY21" s="119"/>
      <c r="JFZ21" s="119"/>
      <c r="JGA21" s="119"/>
      <c r="JGB21" s="119"/>
      <c r="JGC21" s="119"/>
      <c r="JGD21" s="119"/>
      <c r="JGE21" s="119"/>
      <c r="JGF21" s="119"/>
      <c r="JGG21" s="119"/>
      <c r="JGH21" s="119"/>
      <c r="JGI21" s="119"/>
      <c r="JGJ21" s="119"/>
      <c r="JGK21" s="119"/>
      <c r="JGL21" s="119"/>
      <c r="JGM21" s="119"/>
      <c r="JGN21" s="119"/>
      <c r="JGO21" s="119"/>
      <c r="JGP21" s="119"/>
      <c r="JGQ21" s="119"/>
      <c r="JGR21" s="119"/>
      <c r="JGS21" s="119"/>
      <c r="JGT21" s="119"/>
      <c r="JGU21" s="119"/>
      <c r="JGV21" s="119"/>
      <c r="JGW21" s="119"/>
      <c r="JGX21" s="119"/>
      <c r="JGY21" s="119"/>
      <c r="JGZ21" s="119"/>
      <c r="JHA21" s="119"/>
      <c r="JHB21" s="119"/>
      <c r="JHC21" s="119"/>
      <c r="JHD21" s="119"/>
      <c r="JHE21" s="119"/>
      <c r="JHF21" s="119"/>
      <c r="JHG21" s="119"/>
      <c r="JHH21" s="119"/>
      <c r="JHI21" s="119"/>
      <c r="JHJ21" s="119"/>
      <c r="JHK21" s="119"/>
      <c r="JHL21" s="119"/>
      <c r="JHM21" s="119"/>
      <c r="JHN21" s="119"/>
      <c r="JHO21" s="119"/>
      <c r="JHP21" s="119"/>
      <c r="JHQ21" s="119"/>
      <c r="JHR21" s="119"/>
      <c r="JHS21" s="119"/>
      <c r="JHT21" s="119"/>
      <c r="JHU21" s="119"/>
      <c r="JHV21" s="119"/>
      <c r="JHW21" s="119"/>
      <c r="JHX21" s="119"/>
      <c r="JHY21" s="119"/>
      <c r="JHZ21" s="119"/>
      <c r="JIA21" s="119"/>
      <c r="JIB21" s="119"/>
      <c r="JIC21" s="119"/>
      <c r="JID21" s="119"/>
      <c r="JIE21" s="119"/>
      <c r="JIF21" s="119"/>
      <c r="JIG21" s="119"/>
      <c r="JIH21" s="119"/>
      <c r="JII21" s="119"/>
      <c r="JIJ21" s="119"/>
      <c r="JIK21" s="119"/>
      <c r="JIL21" s="119"/>
      <c r="JIM21" s="119"/>
      <c r="JIN21" s="119"/>
      <c r="JIO21" s="119"/>
      <c r="JIP21" s="119"/>
      <c r="JIQ21" s="119"/>
      <c r="JIR21" s="119"/>
      <c r="JIS21" s="119"/>
      <c r="JIT21" s="119"/>
      <c r="JIU21" s="119"/>
      <c r="JIV21" s="119"/>
      <c r="JIW21" s="119"/>
      <c r="JIX21" s="119"/>
      <c r="JIY21" s="119"/>
      <c r="JIZ21" s="119"/>
      <c r="JJA21" s="119"/>
      <c r="JJB21" s="119"/>
      <c r="JJC21" s="119"/>
      <c r="JJD21" s="119"/>
      <c r="JJE21" s="119"/>
      <c r="JJF21" s="119"/>
      <c r="JJG21" s="119"/>
      <c r="JJH21" s="119"/>
      <c r="JJI21" s="119"/>
      <c r="JJJ21" s="119"/>
      <c r="JJK21" s="119"/>
      <c r="JJL21" s="119"/>
      <c r="JJM21" s="119"/>
      <c r="JJN21" s="119"/>
      <c r="JJO21" s="119"/>
      <c r="JJP21" s="119"/>
      <c r="JJQ21" s="119"/>
      <c r="JJR21" s="119"/>
      <c r="JJS21" s="119"/>
      <c r="JJT21" s="119"/>
      <c r="JJU21" s="119"/>
      <c r="JJV21" s="119"/>
      <c r="JJW21" s="119"/>
      <c r="JJX21" s="119"/>
      <c r="JJY21" s="119"/>
      <c r="JJZ21" s="119"/>
      <c r="JKA21" s="119"/>
      <c r="JKB21" s="119"/>
      <c r="JKC21" s="119"/>
      <c r="JKD21" s="119"/>
      <c r="JKE21" s="119"/>
      <c r="JKF21" s="119"/>
      <c r="JKG21" s="119"/>
      <c r="JKH21" s="119"/>
      <c r="JKI21" s="119"/>
      <c r="JKJ21" s="119"/>
      <c r="JKK21" s="119"/>
      <c r="JKL21" s="119"/>
      <c r="JKM21" s="119"/>
      <c r="JKN21" s="119"/>
      <c r="JKO21" s="119"/>
      <c r="JKP21" s="119"/>
      <c r="JKQ21" s="119"/>
      <c r="JKR21" s="119"/>
      <c r="JKS21" s="119"/>
      <c r="JKT21" s="119"/>
      <c r="JKU21" s="119"/>
      <c r="JKV21" s="119"/>
      <c r="JKW21" s="119"/>
      <c r="JKX21" s="119"/>
      <c r="JKY21" s="119"/>
      <c r="JKZ21" s="119"/>
      <c r="JLA21" s="119"/>
      <c r="JLB21" s="119"/>
      <c r="JLC21" s="119"/>
      <c r="JLD21" s="119"/>
      <c r="JLE21" s="119"/>
      <c r="JLF21" s="119"/>
      <c r="JLG21" s="119"/>
      <c r="JLH21" s="119"/>
      <c r="JLI21" s="119"/>
      <c r="JLJ21" s="119"/>
      <c r="JLK21" s="119"/>
      <c r="JLL21" s="119"/>
      <c r="JLM21" s="119"/>
      <c r="JLN21" s="119"/>
      <c r="JLO21" s="119"/>
      <c r="JLP21" s="119"/>
      <c r="JLQ21" s="119"/>
      <c r="JLR21" s="119"/>
      <c r="JLS21" s="119"/>
      <c r="JLT21" s="119"/>
      <c r="JLU21" s="119"/>
      <c r="JLV21" s="119"/>
      <c r="JLW21" s="119"/>
      <c r="JLX21" s="119"/>
      <c r="JLY21" s="119"/>
      <c r="JLZ21" s="119"/>
      <c r="JMA21" s="119"/>
      <c r="JMB21" s="119"/>
      <c r="JMC21" s="119"/>
      <c r="JMD21" s="119"/>
      <c r="JME21" s="119"/>
      <c r="JMF21" s="119"/>
      <c r="JMG21" s="119"/>
      <c r="JMH21" s="119"/>
      <c r="JMI21" s="119"/>
      <c r="JMJ21" s="119"/>
      <c r="JMK21" s="119"/>
      <c r="JML21" s="119"/>
      <c r="JMM21" s="119"/>
      <c r="JMN21" s="119"/>
      <c r="JMO21" s="119"/>
      <c r="JMP21" s="119"/>
      <c r="JMQ21" s="119"/>
      <c r="JMR21" s="119"/>
      <c r="JMS21" s="119"/>
      <c r="JMT21" s="119"/>
      <c r="JMU21" s="119"/>
      <c r="JMV21" s="119"/>
      <c r="JMW21" s="119"/>
      <c r="JMX21" s="119"/>
      <c r="JMY21" s="119"/>
      <c r="JMZ21" s="119"/>
      <c r="JNA21" s="119"/>
      <c r="JNB21" s="119"/>
      <c r="JNC21" s="119"/>
      <c r="JND21" s="119"/>
      <c r="JNE21" s="119"/>
      <c r="JNF21" s="119"/>
      <c r="JNG21" s="119"/>
      <c r="JNH21" s="119"/>
      <c r="JNI21" s="119"/>
      <c r="JNJ21" s="119"/>
      <c r="JNK21" s="119"/>
      <c r="JNL21" s="119"/>
      <c r="JNM21" s="119"/>
      <c r="JNN21" s="119"/>
      <c r="JNO21" s="119"/>
      <c r="JNP21" s="119"/>
      <c r="JNQ21" s="119"/>
      <c r="JNR21" s="119"/>
      <c r="JNS21" s="119"/>
      <c r="JNT21" s="119"/>
      <c r="JNU21" s="119"/>
      <c r="JNV21" s="119"/>
      <c r="JNW21" s="119"/>
      <c r="JNX21" s="119"/>
      <c r="JNY21" s="119"/>
      <c r="JNZ21" s="119"/>
      <c r="JOA21" s="119"/>
      <c r="JOB21" s="119"/>
      <c r="JOC21" s="119"/>
      <c r="JOD21" s="119"/>
      <c r="JOE21" s="119"/>
      <c r="JOF21" s="119"/>
      <c r="JOG21" s="119"/>
      <c r="JOH21" s="119"/>
      <c r="JOI21" s="119"/>
      <c r="JOJ21" s="119"/>
      <c r="JOK21" s="119"/>
      <c r="JOL21" s="119"/>
      <c r="JOM21" s="119"/>
      <c r="JON21" s="119"/>
      <c r="JOO21" s="119"/>
      <c r="JOP21" s="119"/>
      <c r="JOQ21" s="119"/>
      <c r="JOR21" s="119"/>
      <c r="JOS21" s="119"/>
      <c r="JOT21" s="119"/>
      <c r="JOU21" s="119"/>
      <c r="JOV21" s="119"/>
      <c r="JOW21" s="119"/>
      <c r="JOX21" s="119"/>
      <c r="JOY21" s="119"/>
      <c r="JOZ21" s="119"/>
      <c r="JPA21" s="119"/>
      <c r="JPB21" s="119"/>
      <c r="JPC21" s="119"/>
      <c r="JPD21" s="119"/>
      <c r="JPE21" s="119"/>
      <c r="JPF21" s="119"/>
      <c r="JPG21" s="119"/>
      <c r="JPH21" s="119"/>
      <c r="JPI21" s="119"/>
      <c r="JPJ21" s="119"/>
      <c r="JPK21" s="119"/>
      <c r="JPL21" s="119"/>
      <c r="JPM21" s="119"/>
      <c r="JPN21" s="119"/>
      <c r="JPO21" s="119"/>
      <c r="JPP21" s="119"/>
      <c r="JPQ21" s="119"/>
      <c r="JPR21" s="119"/>
      <c r="JPS21" s="119"/>
      <c r="JPT21" s="119"/>
      <c r="JPU21" s="119"/>
      <c r="JPV21" s="119"/>
      <c r="JPW21" s="119"/>
      <c r="JPX21" s="119"/>
      <c r="JPY21" s="119"/>
      <c r="JPZ21" s="119"/>
      <c r="JQA21" s="119"/>
      <c r="JQB21" s="119"/>
      <c r="JQC21" s="119"/>
      <c r="JQD21" s="119"/>
      <c r="JQE21" s="119"/>
      <c r="JQF21" s="119"/>
      <c r="JQG21" s="119"/>
      <c r="JQH21" s="119"/>
      <c r="JQI21" s="119"/>
      <c r="JQJ21" s="119"/>
      <c r="JQK21" s="119"/>
      <c r="JQL21" s="119"/>
      <c r="JQM21" s="119"/>
      <c r="JQN21" s="119"/>
      <c r="JQO21" s="119"/>
      <c r="JQP21" s="119"/>
      <c r="JQQ21" s="119"/>
      <c r="JQR21" s="119"/>
      <c r="JQS21" s="119"/>
      <c r="JQT21" s="119"/>
      <c r="JQU21" s="119"/>
      <c r="JQV21" s="119"/>
      <c r="JQW21" s="119"/>
      <c r="JQX21" s="119"/>
      <c r="JQY21" s="119"/>
      <c r="JQZ21" s="119"/>
      <c r="JRA21" s="119"/>
      <c r="JRB21" s="119"/>
      <c r="JRC21" s="119"/>
      <c r="JRD21" s="119"/>
      <c r="JRE21" s="119"/>
      <c r="JRF21" s="119"/>
      <c r="JRG21" s="119"/>
      <c r="JRH21" s="119"/>
      <c r="JRI21" s="119"/>
      <c r="JRJ21" s="119"/>
      <c r="JRK21" s="119"/>
      <c r="JRL21" s="119"/>
      <c r="JRM21" s="119"/>
      <c r="JRN21" s="119"/>
      <c r="JRO21" s="119"/>
      <c r="JRP21" s="119"/>
      <c r="JRQ21" s="119"/>
      <c r="JRR21" s="119"/>
      <c r="JRS21" s="119"/>
      <c r="JRT21" s="119"/>
      <c r="JRU21" s="119"/>
      <c r="JRV21" s="119"/>
      <c r="JRW21" s="119"/>
      <c r="JRX21" s="119"/>
      <c r="JRY21" s="119"/>
      <c r="JRZ21" s="119"/>
      <c r="JSA21" s="119"/>
      <c r="JSB21" s="119"/>
      <c r="JSC21" s="119"/>
      <c r="JSD21" s="119"/>
      <c r="JSE21" s="119"/>
      <c r="JSF21" s="119"/>
      <c r="JSG21" s="119"/>
      <c r="JSH21" s="119"/>
      <c r="JSI21" s="119"/>
      <c r="JSJ21" s="119"/>
      <c r="JSK21" s="119"/>
      <c r="JSL21" s="119"/>
      <c r="JSM21" s="119"/>
      <c r="JSN21" s="119"/>
      <c r="JSO21" s="119"/>
      <c r="JSP21" s="119"/>
      <c r="JSQ21" s="119"/>
      <c r="JSR21" s="119"/>
      <c r="JSS21" s="119"/>
      <c r="JST21" s="119"/>
      <c r="JSU21" s="119"/>
      <c r="JSV21" s="119"/>
      <c r="JSW21" s="119"/>
      <c r="JSX21" s="119"/>
      <c r="JSY21" s="119"/>
      <c r="JSZ21" s="119"/>
      <c r="JTA21" s="119"/>
      <c r="JTB21" s="119"/>
      <c r="JTC21" s="119"/>
      <c r="JTD21" s="119"/>
      <c r="JTE21" s="119"/>
      <c r="JTF21" s="119"/>
      <c r="JTG21" s="119"/>
      <c r="JTH21" s="119"/>
      <c r="JTI21" s="119"/>
      <c r="JTJ21" s="119"/>
      <c r="JTK21" s="119"/>
      <c r="JTL21" s="119"/>
      <c r="JTM21" s="119"/>
      <c r="JTN21" s="119"/>
      <c r="JTO21" s="119"/>
      <c r="JTP21" s="119"/>
      <c r="JTQ21" s="119"/>
      <c r="JTR21" s="119"/>
      <c r="JTS21" s="119"/>
      <c r="JTT21" s="119"/>
      <c r="JTU21" s="119"/>
      <c r="JTV21" s="119"/>
      <c r="JTW21" s="119"/>
      <c r="JTX21" s="119"/>
      <c r="JTY21" s="119"/>
      <c r="JTZ21" s="119"/>
      <c r="JUA21" s="119"/>
      <c r="JUB21" s="119"/>
      <c r="JUC21" s="119"/>
      <c r="JUD21" s="119"/>
      <c r="JUE21" s="119"/>
      <c r="JUF21" s="119"/>
      <c r="JUG21" s="119"/>
      <c r="JUH21" s="119"/>
      <c r="JUI21" s="119"/>
      <c r="JUJ21" s="119"/>
      <c r="JUK21" s="119"/>
      <c r="JUL21" s="119"/>
      <c r="JUM21" s="119"/>
      <c r="JUN21" s="119"/>
      <c r="JUO21" s="119"/>
      <c r="JUP21" s="119"/>
      <c r="JUQ21" s="119"/>
      <c r="JUR21" s="119"/>
      <c r="JUS21" s="119"/>
      <c r="JUT21" s="119"/>
      <c r="JUU21" s="119"/>
      <c r="JUV21" s="119"/>
      <c r="JUW21" s="119"/>
      <c r="JUX21" s="119"/>
      <c r="JUY21" s="119"/>
      <c r="JUZ21" s="119"/>
      <c r="JVA21" s="119"/>
      <c r="JVB21" s="119"/>
      <c r="JVC21" s="119"/>
      <c r="JVD21" s="119"/>
      <c r="JVE21" s="119"/>
      <c r="JVF21" s="119"/>
      <c r="JVG21" s="119"/>
      <c r="JVH21" s="119"/>
      <c r="JVI21" s="119"/>
      <c r="JVJ21" s="119"/>
      <c r="JVK21" s="119"/>
      <c r="JVL21" s="119"/>
      <c r="JVM21" s="119"/>
      <c r="JVN21" s="119"/>
      <c r="JVO21" s="119"/>
      <c r="JVP21" s="119"/>
      <c r="JVQ21" s="119"/>
      <c r="JVR21" s="119"/>
      <c r="JVS21" s="119"/>
      <c r="JVT21" s="119"/>
      <c r="JVU21" s="119"/>
      <c r="JVV21" s="119"/>
      <c r="JVW21" s="119"/>
      <c r="JVX21" s="119"/>
      <c r="JVY21" s="119"/>
      <c r="JVZ21" s="119"/>
      <c r="JWA21" s="119"/>
      <c r="JWB21" s="119"/>
      <c r="JWC21" s="119"/>
      <c r="JWD21" s="119"/>
      <c r="JWE21" s="119"/>
      <c r="JWF21" s="119"/>
      <c r="JWG21" s="119"/>
      <c r="JWH21" s="119"/>
      <c r="JWI21" s="119"/>
      <c r="JWJ21" s="119"/>
      <c r="JWK21" s="119"/>
      <c r="JWL21" s="119"/>
      <c r="JWM21" s="119"/>
      <c r="JWN21" s="119"/>
      <c r="JWO21" s="119"/>
      <c r="JWP21" s="119"/>
      <c r="JWQ21" s="119"/>
      <c r="JWR21" s="119"/>
      <c r="JWS21" s="119"/>
      <c r="JWT21" s="119"/>
      <c r="JWU21" s="119"/>
      <c r="JWV21" s="119"/>
      <c r="JWW21" s="119"/>
      <c r="JWX21" s="119"/>
      <c r="JWY21" s="119"/>
      <c r="JWZ21" s="119"/>
      <c r="JXA21" s="119"/>
      <c r="JXB21" s="119"/>
      <c r="JXC21" s="119"/>
      <c r="JXD21" s="119"/>
      <c r="JXE21" s="119"/>
      <c r="JXF21" s="119"/>
      <c r="JXG21" s="119"/>
      <c r="JXH21" s="119"/>
      <c r="JXI21" s="119"/>
      <c r="JXJ21" s="119"/>
      <c r="JXK21" s="119"/>
      <c r="JXL21" s="119"/>
      <c r="JXM21" s="119"/>
      <c r="JXN21" s="119"/>
      <c r="JXO21" s="119"/>
      <c r="JXP21" s="119"/>
      <c r="JXQ21" s="119"/>
      <c r="JXR21" s="119"/>
      <c r="JXS21" s="119"/>
      <c r="JXT21" s="119"/>
      <c r="JXU21" s="119"/>
      <c r="JXV21" s="119"/>
      <c r="JXW21" s="119"/>
      <c r="JXX21" s="119"/>
      <c r="JXY21" s="119"/>
      <c r="JXZ21" s="119"/>
      <c r="JYA21" s="119"/>
      <c r="JYB21" s="119"/>
      <c r="JYC21" s="119"/>
      <c r="JYD21" s="119"/>
      <c r="JYE21" s="119"/>
      <c r="JYF21" s="119"/>
      <c r="JYG21" s="119"/>
      <c r="JYH21" s="119"/>
      <c r="JYI21" s="119"/>
      <c r="JYJ21" s="119"/>
      <c r="JYK21" s="119"/>
      <c r="JYL21" s="119"/>
      <c r="JYM21" s="119"/>
      <c r="JYN21" s="119"/>
      <c r="JYO21" s="119"/>
      <c r="JYP21" s="119"/>
      <c r="JYQ21" s="119"/>
      <c r="JYR21" s="119"/>
      <c r="JYS21" s="119"/>
      <c r="JYT21" s="119"/>
      <c r="JYU21" s="119"/>
      <c r="JYV21" s="119"/>
      <c r="JYW21" s="119"/>
      <c r="JYX21" s="119"/>
      <c r="JYY21" s="119"/>
      <c r="JYZ21" s="119"/>
      <c r="JZA21" s="119"/>
      <c r="JZB21" s="119"/>
      <c r="JZC21" s="119"/>
      <c r="JZD21" s="119"/>
      <c r="JZE21" s="119"/>
      <c r="JZF21" s="119"/>
      <c r="JZG21" s="119"/>
      <c r="JZH21" s="119"/>
      <c r="JZI21" s="119"/>
      <c r="JZJ21" s="119"/>
      <c r="JZK21" s="119"/>
      <c r="JZL21" s="119"/>
      <c r="JZM21" s="119"/>
      <c r="JZN21" s="119"/>
      <c r="JZO21" s="119"/>
      <c r="JZP21" s="119"/>
      <c r="JZQ21" s="119"/>
      <c r="JZR21" s="119"/>
      <c r="JZS21" s="119"/>
      <c r="JZT21" s="119"/>
      <c r="JZU21" s="119"/>
      <c r="JZV21" s="119"/>
      <c r="JZW21" s="119"/>
      <c r="JZX21" s="119"/>
      <c r="JZY21" s="119"/>
      <c r="JZZ21" s="119"/>
      <c r="KAA21" s="119"/>
      <c r="KAB21" s="119"/>
      <c r="KAC21" s="119"/>
      <c r="KAD21" s="119"/>
      <c r="KAE21" s="119"/>
      <c r="KAF21" s="119"/>
      <c r="KAG21" s="119"/>
      <c r="KAH21" s="119"/>
      <c r="KAI21" s="119"/>
      <c r="KAJ21" s="119"/>
      <c r="KAK21" s="119"/>
      <c r="KAL21" s="119"/>
      <c r="KAM21" s="119"/>
      <c r="KAN21" s="119"/>
      <c r="KAO21" s="119"/>
      <c r="KAP21" s="119"/>
      <c r="KAQ21" s="119"/>
      <c r="KAR21" s="119"/>
      <c r="KAS21" s="119"/>
      <c r="KAT21" s="119"/>
      <c r="KAU21" s="119"/>
      <c r="KAV21" s="119"/>
      <c r="KAW21" s="119"/>
      <c r="KAX21" s="119"/>
      <c r="KAY21" s="119"/>
      <c r="KAZ21" s="119"/>
      <c r="KBA21" s="119"/>
      <c r="KBB21" s="119"/>
      <c r="KBC21" s="119"/>
      <c r="KBD21" s="119"/>
      <c r="KBE21" s="119"/>
      <c r="KBF21" s="119"/>
      <c r="KBG21" s="119"/>
      <c r="KBH21" s="119"/>
      <c r="KBI21" s="119"/>
      <c r="KBJ21" s="119"/>
      <c r="KBK21" s="119"/>
      <c r="KBL21" s="119"/>
      <c r="KBM21" s="119"/>
      <c r="KBN21" s="119"/>
      <c r="KBO21" s="119"/>
      <c r="KBP21" s="119"/>
      <c r="KBQ21" s="119"/>
      <c r="KBR21" s="119"/>
      <c r="KBS21" s="119"/>
      <c r="KBT21" s="119"/>
      <c r="KBU21" s="119"/>
      <c r="KBV21" s="119"/>
      <c r="KBW21" s="119"/>
      <c r="KBX21" s="119"/>
      <c r="KBY21" s="119"/>
      <c r="KBZ21" s="119"/>
      <c r="KCA21" s="119"/>
      <c r="KCB21" s="119"/>
      <c r="KCC21" s="119"/>
      <c r="KCD21" s="119"/>
      <c r="KCE21" s="119"/>
      <c r="KCF21" s="119"/>
      <c r="KCG21" s="119"/>
      <c r="KCH21" s="119"/>
      <c r="KCI21" s="119"/>
      <c r="KCJ21" s="119"/>
      <c r="KCK21" s="119"/>
      <c r="KCL21" s="119"/>
      <c r="KCM21" s="119"/>
      <c r="KCN21" s="119"/>
      <c r="KCO21" s="119"/>
      <c r="KCP21" s="119"/>
      <c r="KCQ21" s="119"/>
      <c r="KCR21" s="119"/>
      <c r="KCS21" s="119"/>
      <c r="KCT21" s="119"/>
      <c r="KCU21" s="119"/>
      <c r="KCV21" s="119"/>
      <c r="KCW21" s="119"/>
      <c r="KCX21" s="119"/>
      <c r="KCY21" s="119"/>
      <c r="KCZ21" s="119"/>
      <c r="KDA21" s="119"/>
      <c r="KDB21" s="119"/>
      <c r="KDC21" s="119"/>
      <c r="KDD21" s="119"/>
      <c r="KDE21" s="119"/>
      <c r="KDF21" s="119"/>
      <c r="KDG21" s="119"/>
      <c r="KDH21" s="119"/>
      <c r="KDI21" s="119"/>
      <c r="KDJ21" s="119"/>
      <c r="KDK21" s="119"/>
      <c r="KDL21" s="119"/>
      <c r="KDM21" s="119"/>
      <c r="KDN21" s="119"/>
      <c r="KDO21" s="119"/>
      <c r="KDP21" s="119"/>
      <c r="KDQ21" s="119"/>
      <c r="KDR21" s="119"/>
      <c r="KDS21" s="119"/>
      <c r="KDT21" s="119"/>
      <c r="KDU21" s="119"/>
      <c r="KDV21" s="119"/>
      <c r="KDW21" s="119"/>
      <c r="KDX21" s="119"/>
      <c r="KDY21" s="119"/>
      <c r="KDZ21" s="119"/>
      <c r="KEA21" s="119"/>
      <c r="KEB21" s="119"/>
      <c r="KEC21" s="119"/>
      <c r="KED21" s="119"/>
      <c r="KEE21" s="119"/>
      <c r="KEF21" s="119"/>
      <c r="KEG21" s="119"/>
      <c r="KEH21" s="119"/>
      <c r="KEI21" s="119"/>
      <c r="KEJ21" s="119"/>
      <c r="KEK21" s="119"/>
      <c r="KEL21" s="119"/>
      <c r="KEM21" s="119"/>
      <c r="KEN21" s="119"/>
      <c r="KEO21" s="119"/>
      <c r="KEP21" s="119"/>
      <c r="KEQ21" s="119"/>
      <c r="KER21" s="119"/>
      <c r="KES21" s="119"/>
      <c r="KET21" s="119"/>
      <c r="KEU21" s="119"/>
      <c r="KEV21" s="119"/>
      <c r="KEW21" s="119"/>
      <c r="KEX21" s="119"/>
      <c r="KEY21" s="119"/>
      <c r="KEZ21" s="119"/>
      <c r="KFA21" s="119"/>
      <c r="KFB21" s="119"/>
      <c r="KFC21" s="119"/>
      <c r="KFD21" s="119"/>
      <c r="KFE21" s="119"/>
      <c r="KFF21" s="119"/>
      <c r="KFG21" s="119"/>
      <c r="KFH21" s="119"/>
      <c r="KFI21" s="119"/>
      <c r="KFJ21" s="119"/>
      <c r="KFK21" s="119"/>
      <c r="KFL21" s="119"/>
      <c r="KFM21" s="119"/>
      <c r="KFN21" s="119"/>
      <c r="KFO21" s="119"/>
      <c r="KFP21" s="119"/>
      <c r="KFQ21" s="119"/>
      <c r="KFR21" s="119"/>
      <c r="KFS21" s="119"/>
      <c r="KFT21" s="119"/>
      <c r="KFU21" s="119"/>
      <c r="KFV21" s="119"/>
      <c r="KFW21" s="119"/>
      <c r="KFX21" s="119"/>
      <c r="KFY21" s="119"/>
      <c r="KFZ21" s="119"/>
      <c r="KGA21" s="119"/>
      <c r="KGB21" s="119"/>
      <c r="KGC21" s="119"/>
      <c r="KGD21" s="119"/>
      <c r="KGE21" s="119"/>
      <c r="KGF21" s="119"/>
      <c r="KGG21" s="119"/>
      <c r="KGH21" s="119"/>
      <c r="KGI21" s="119"/>
      <c r="KGJ21" s="119"/>
      <c r="KGK21" s="119"/>
      <c r="KGL21" s="119"/>
      <c r="KGM21" s="119"/>
      <c r="KGN21" s="119"/>
      <c r="KGO21" s="119"/>
      <c r="KGP21" s="119"/>
      <c r="KGQ21" s="119"/>
      <c r="KGR21" s="119"/>
      <c r="KGS21" s="119"/>
      <c r="KGT21" s="119"/>
      <c r="KGU21" s="119"/>
      <c r="KGV21" s="119"/>
      <c r="KGW21" s="119"/>
      <c r="KGX21" s="119"/>
      <c r="KGY21" s="119"/>
      <c r="KGZ21" s="119"/>
      <c r="KHA21" s="119"/>
      <c r="KHB21" s="119"/>
      <c r="KHC21" s="119"/>
      <c r="KHD21" s="119"/>
      <c r="KHE21" s="119"/>
      <c r="KHF21" s="119"/>
      <c r="KHG21" s="119"/>
      <c r="KHH21" s="119"/>
      <c r="KHI21" s="119"/>
      <c r="KHJ21" s="119"/>
      <c r="KHK21" s="119"/>
      <c r="KHL21" s="119"/>
      <c r="KHM21" s="119"/>
      <c r="KHN21" s="119"/>
      <c r="KHO21" s="119"/>
      <c r="KHP21" s="119"/>
      <c r="KHQ21" s="119"/>
      <c r="KHR21" s="119"/>
      <c r="KHS21" s="119"/>
      <c r="KHT21" s="119"/>
      <c r="KHU21" s="119"/>
      <c r="KHV21" s="119"/>
      <c r="KHW21" s="119"/>
      <c r="KHX21" s="119"/>
      <c r="KHY21" s="119"/>
      <c r="KHZ21" s="119"/>
      <c r="KIA21" s="119"/>
      <c r="KIB21" s="119"/>
      <c r="KIC21" s="119"/>
      <c r="KID21" s="119"/>
      <c r="KIE21" s="119"/>
      <c r="KIF21" s="119"/>
      <c r="KIG21" s="119"/>
      <c r="KIH21" s="119"/>
      <c r="KII21" s="119"/>
      <c r="KIJ21" s="119"/>
      <c r="KIK21" s="119"/>
      <c r="KIL21" s="119"/>
      <c r="KIM21" s="119"/>
      <c r="KIN21" s="119"/>
      <c r="KIO21" s="119"/>
      <c r="KIP21" s="119"/>
      <c r="KIQ21" s="119"/>
      <c r="KIR21" s="119"/>
      <c r="KIS21" s="119"/>
      <c r="KIT21" s="119"/>
      <c r="KIU21" s="119"/>
      <c r="KIV21" s="119"/>
      <c r="KIW21" s="119"/>
      <c r="KIX21" s="119"/>
      <c r="KIY21" s="119"/>
      <c r="KIZ21" s="119"/>
      <c r="KJA21" s="119"/>
      <c r="KJB21" s="119"/>
      <c r="KJC21" s="119"/>
      <c r="KJD21" s="119"/>
      <c r="KJE21" s="119"/>
      <c r="KJF21" s="119"/>
      <c r="KJG21" s="119"/>
      <c r="KJH21" s="119"/>
      <c r="KJI21" s="119"/>
      <c r="KJJ21" s="119"/>
      <c r="KJK21" s="119"/>
      <c r="KJL21" s="119"/>
      <c r="KJM21" s="119"/>
      <c r="KJN21" s="119"/>
      <c r="KJO21" s="119"/>
      <c r="KJP21" s="119"/>
      <c r="KJQ21" s="119"/>
      <c r="KJR21" s="119"/>
      <c r="KJS21" s="119"/>
      <c r="KJT21" s="119"/>
      <c r="KJU21" s="119"/>
      <c r="KJV21" s="119"/>
      <c r="KJW21" s="119"/>
      <c r="KJX21" s="119"/>
      <c r="KJY21" s="119"/>
      <c r="KJZ21" s="119"/>
      <c r="KKA21" s="119"/>
      <c r="KKB21" s="119"/>
      <c r="KKC21" s="119"/>
      <c r="KKD21" s="119"/>
      <c r="KKE21" s="119"/>
      <c r="KKF21" s="119"/>
      <c r="KKG21" s="119"/>
      <c r="KKH21" s="119"/>
      <c r="KKI21" s="119"/>
      <c r="KKJ21" s="119"/>
      <c r="KKK21" s="119"/>
      <c r="KKL21" s="119"/>
      <c r="KKM21" s="119"/>
      <c r="KKN21" s="119"/>
      <c r="KKO21" s="119"/>
      <c r="KKP21" s="119"/>
      <c r="KKQ21" s="119"/>
      <c r="KKR21" s="119"/>
      <c r="KKS21" s="119"/>
      <c r="KKT21" s="119"/>
      <c r="KKU21" s="119"/>
      <c r="KKV21" s="119"/>
      <c r="KKW21" s="119"/>
      <c r="KKX21" s="119"/>
      <c r="KKY21" s="119"/>
      <c r="KKZ21" s="119"/>
      <c r="KLA21" s="119"/>
      <c r="KLB21" s="119"/>
      <c r="KLC21" s="119"/>
      <c r="KLD21" s="119"/>
      <c r="KLE21" s="119"/>
      <c r="KLF21" s="119"/>
      <c r="KLG21" s="119"/>
      <c r="KLH21" s="119"/>
      <c r="KLI21" s="119"/>
      <c r="KLJ21" s="119"/>
      <c r="KLK21" s="119"/>
      <c r="KLL21" s="119"/>
      <c r="KLM21" s="119"/>
      <c r="KLN21" s="119"/>
      <c r="KLO21" s="119"/>
      <c r="KLP21" s="119"/>
      <c r="KLQ21" s="119"/>
      <c r="KLR21" s="119"/>
      <c r="KLS21" s="119"/>
      <c r="KLT21" s="119"/>
      <c r="KLU21" s="119"/>
      <c r="KLV21" s="119"/>
      <c r="KLW21" s="119"/>
      <c r="KLX21" s="119"/>
      <c r="KLY21" s="119"/>
      <c r="KLZ21" s="119"/>
      <c r="KMA21" s="119"/>
      <c r="KMB21" s="119"/>
      <c r="KMC21" s="119"/>
      <c r="KMD21" s="119"/>
      <c r="KME21" s="119"/>
      <c r="KMF21" s="119"/>
      <c r="KMG21" s="119"/>
      <c r="KMH21" s="119"/>
      <c r="KMI21" s="119"/>
      <c r="KMJ21" s="119"/>
      <c r="KMK21" s="119"/>
      <c r="KML21" s="119"/>
      <c r="KMM21" s="119"/>
      <c r="KMN21" s="119"/>
      <c r="KMO21" s="119"/>
      <c r="KMP21" s="119"/>
      <c r="KMQ21" s="119"/>
      <c r="KMR21" s="119"/>
      <c r="KMS21" s="119"/>
      <c r="KMT21" s="119"/>
      <c r="KMU21" s="119"/>
      <c r="KMV21" s="119"/>
      <c r="KMW21" s="119"/>
      <c r="KMX21" s="119"/>
      <c r="KMY21" s="119"/>
      <c r="KMZ21" s="119"/>
      <c r="KNA21" s="119"/>
      <c r="KNB21" s="119"/>
      <c r="KNC21" s="119"/>
      <c r="KND21" s="119"/>
      <c r="KNE21" s="119"/>
      <c r="KNF21" s="119"/>
      <c r="KNG21" s="119"/>
      <c r="KNH21" s="119"/>
      <c r="KNI21" s="119"/>
      <c r="KNJ21" s="119"/>
      <c r="KNK21" s="119"/>
      <c r="KNL21" s="119"/>
      <c r="KNM21" s="119"/>
      <c r="KNN21" s="119"/>
      <c r="KNO21" s="119"/>
      <c r="KNP21" s="119"/>
      <c r="KNQ21" s="119"/>
      <c r="KNR21" s="119"/>
      <c r="KNS21" s="119"/>
      <c r="KNT21" s="119"/>
      <c r="KNU21" s="119"/>
      <c r="KNV21" s="119"/>
      <c r="KNW21" s="119"/>
      <c r="KNX21" s="119"/>
      <c r="KNY21" s="119"/>
      <c r="KNZ21" s="119"/>
      <c r="KOA21" s="119"/>
      <c r="KOB21" s="119"/>
      <c r="KOC21" s="119"/>
      <c r="KOD21" s="119"/>
      <c r="KOE21" s="119"/>
      <c r="KOF21" s="119"/>
      <c r="KOG21" s="119"/>
      <c r="KOH21" s="119"/>
      <c r="KOI21" s="119"/>
      <c r="KOJ21" s="119"/>
      <c r="KOK21" s="119"/>
      <c r="KOL21" s="119"/>
      <c r="KOM21" s="119"/>
      <c r="KON21" s="119"/>
      <c r="KOO21" s="119"/>
      <c r="KOP21" s="119"/>
      <c r="KOQ21" s="119"/>
      <c r="KOR21" s="119"/>
      <c r="KOS21" s="119"/>
      <c r="KOT21" s="119"/>
      <c r="KOU21" s="119"/>
      <c r="KOV21" s="119"/>
      <c r="KOW21" s="119"/>
      <c r="KOX21" s="119"/>
      <c r="KOY21" s="119"/>
      <c r="KOZ21" s="119"/>
      <c r="KPA21" s="119"/>
      <c r="KPB21" s="119"/>
      <c r="KPC21" s="119"/>
      <c r="KPD21" s="119"/>
      <c r="KPE21" s="119"/>
      <c r="KPF21" s="119"/>
      <c r="KPG21" s="119"/>
      <c r="KPH21" s="119"/>
      <c r="KPI21" s="119"/>
      <c r="KPJ21" s="119"/>
      <c r="KPK21" s="119"/>
      <c r="KPL21" s="119"/>
      <c r="KPM21" s="119"/>
      <c r="KPN21" s="119"/>
      <c r="KPO21" s="119"/>
      <c r="KPP21" s="119"/>
      <c r="KPQ21" s="119"/>
      <c r="KPR21" s="119"/>
      <c r="KPS21" s="119"/>
      <c r="KPT21" s="119"/>
      <c r="KPU21" s="119"/>
      <c r="KPV21" s="119"/>
      <c r="KPW21" s="119"/>
      <c r="KPX21" s="119"/>
      <c r="KPY21" s="119"/>
      <c r="KPZ21" s="119"/>
      <c r="KQA21" s="119"/>
      <c r="KQB21" s="119"/>
      <c r="KQC21" s="119"/>
      <c r="KQD21" s="119"/>
      <c r="KQE21" s="119"/>
      <c r="KQF21" s="119"/>
      <c r="KQG21" s="119"/>
      <c r="KQH21" s="119"/>
      <c r="KQI21" s="119"/>
      <c r="KQJ21" s="119"/>
      <c r="KQK21" s="119"/>
      <c r="KQL21" s="119"/>
      <c r="KQM21" s="119"/>
      <c r="KQN21" s="119"/>
      <c r="KQO21" s="119"/>
      <c r="KQP21" s="119"/>
      <c r="KQQ21" s="119"/>
      <c r="KQR21" s="119"/>
      <c r="KQS21" s="119"/>
      <c r="KQT21" s="119"/>
      <c r="KQU21" s="119"/>
      <c r="KQV21" s="119"/>
      <c r="KQW21" s="119"/>
      <c r="KQX21" s="119"/>
      <c r="KQY21" s="119"/>
      <c r="KQZ21" s="119"/>
      <c r="KRA21" s="119"/>
      <c r="KRB21" s="119"/>
      <c r="KRC21" s="119"/>
      <c r="KRD21" s="119"/>
      <c r="KRE21" s="119"/>
      <c r="KRF21" s="119"/>
      <c r="KRG21" s="119"/>
      <c r="KRH21" s="119"/>
      <c r="KRI21" s="119"/>
      <c r="KRJ21" s="119"/>
      <c r="KRK21" s="119"/>
      <c r="KRL21" s="119"/>
      <c r="KRM21" s="119"/>
      <c r="KRN21" s="119"/>
      <c r="KRO21" s="119"/>
      <c r="KRP21" s="119"/>
      <c r="KRQ21" s="119"/>
      <c r="KRR21" s="119"/>
      <c r="KRS21" s="119"/>
      <c r="KRT21" s="119"/>
      <c r="KRU21" s="119"/>
      <c r="KRV21" s="119"/>
      <c r="KRW21" s="119"/>
      <c r="KRX21" s="119"/>
      <c r="KRY21" s="119"/>
      <c r="KRZ21" s="119"/>
      <c r="KSA21" s="119"/>
      <c r="KSB21" s="119"/>
      <c r="KSC21" s="119"/>
      <c r="KSD21" s="119"/>
      <c r="KSE21" s="119"/>
      <c r="KSF21" s="119"/>
      <c r="KSG21" s="119"/>
      <c r="KSH21" s="119"/>
      <c r="KSI21" s="119"/>
      <c r="KSJ21" s="119"/>
      <c r="KSK21" s="119"/>
      <c r="KSL21" s="119"/>
      <c r="KSM21" s="119"/>
      <c r="KSN21" s="119"/>
      <c r="KSO21" s="119"/>
      <c r="KSP21" s="119"/>
      <c r="KSQ21" s="119"/>
      <c r="KSR21" s="119"/>
      <c r="KSS21" s="119"/>
      <c r="KST21" s="119"/>
      <c r="KSU21" s="119"/>
      <c r="KSV21" s="119"/>
      <c r="KSW21" s="119"/>
      <c r="KSX21" s="119"/>
      <c r="KSY21" s="119"/>
      <c r="KSZ21" s="119"/>
      <c r="KTA21" s="119"/>
      <c r="KTB21" s="119"/>
      <c r="KTC21" s="119"/>
      <c r="KTD21" s="119"/>
      <c r="KTE21" s="119"/>
      <c r="KTF21" s="119"/>
      <c r="KTG21" s="119"/>
      <c r="KTH21" s="119"/>
      <c r="KTI21" s="119"/>
      <c r="KTJ21" s="119"/>
      <c r="KTK21" s="119"/>
      <c r="KTL21" s="119"/>
      <c r="KTM21" s="119"/>
      <c r="KTN21" s="119"/>
      <c r="KTO21" s="119"/>
      <c r="KTP21" s="119"/>
      <c r="KTQ21" s="119"/>
      <c r="KTR21" s="119"/>
      <c r="KTS21" s="119"/>
      <c r="KTT21" s="119"/>
      <c r="KTU21" s="119"/>
      <c r="KTV21" s="119"/>
      <c r="KTW21" s="119"/>
      <c r="KTX21" s="119"/>
      <c r="KTY21" s="119"/>
      <c r="KTZ21" s="119"/>
      <c r="KUA21" s="119"/>
      <c r="KUB21" s="119"/>
      <c r="KUC21" s="119"/>
      <c r="KUD21" s="119"/>
      <c r="KUE21" s="119"/>
      <c r="KUF21" s="119"/>
      <c r="KUG21" s="119"/>
      <c r="KUH21" s="119"/>
      <c r="KUI21" s="119"/>
      <c r="KUJ21" s="119"/>
      <c r="KUK21" s="119"/>
      <c r="KUL21" s="119"/>
      <c r="KUM21" s="119"/>
      <c r="KUN21" s="119"/>
      <c r="KUO21" s="119"/>
      <c r="KUP21" s="119"/>
      <c r="KUQ21" s="119"/>
      <c r="KUR21" s="119"/>
      <c r="KUS21" s="119"/>
      <c r="KUT21" s="119"/>
      <c r="KUU21" s="119"/>
      <c r="KUV21" s="119"/>
      <c r="KUW21" s="119"/>
      <c r="KUX21" s="119"/>
      <c r="KUY21" s="119"/>
      <c r="KUZ21" s="119"/>
      <c r="KVA21" s="119"/>
      <c r="KVB21" s="119"/>
      <c r="KVC21" s="119"/>
      <c r="KVD21" s="119"/>
      <c r="KVE21" s="119"/>
      <c r="KVF21" s="119"/>
      <c r="KVG21" s="119"/>
      <c r="KVH21" s="119"/>
      <c r="KVI21" s="119"/>
      <c r="KVJ21" s="119"/>
      <c r="KVK21" s="119"/>
      <c r="KVL21" s="119"/>
      <c r="KVM21" s="119"/>
      <c r="KVN21" s="119"/>
      <c r="KVO21" s="119"/>
      <c r="KVP21" s="119"/>
      <c r="KVQ21" s="119"/>
      <c r="KVR21" s="119"/>
      <c r="KVS21" s="119"/>
      <c r="KVT21" s="119"/>
      <c r="KVU21" s="119"/>
      <c r="KVV21" s="119"/>
      <c r="KVW21" s="119"/>
      <c r="KVX21" s="119"/>
      <c r="KVY21" s="119"/>
      <c r="KVZ21" s="119"/>
      <c r="KWA21" s="119"/>
      <c r="KWB21" s="119"/>
      <c r="KWC21" s="119"/>
      <c r="KWD21" s="119"/>
      <c r="KWE21" s="119"/>
      <c r="KWF21" s="119"/>
      <c r="KWG21" s="119"/>
      <c r="KWH21" s="119"/>
      <c r="KWI21" s="119"/>
      <c r="KWJ21" s="119"/>
      <c r="KWK21" s="119"/>
      <c r="KWL21" s="119"/>
      <c r="KWM21" s="119"/>
      <c r="KWN21" s="119"/>
      <c r="KWO21" s="119"/>
      <c r="KWP21" s="119"/>
      <c r="KWQ21" s="119"/>
      <c r="KWR21" s="119"/>
      <c r="KWS21" s="119"/>
      <c r="KWT21" s="119"/>
      <c r="KWU21" s="119"/>
      <c r="KWV21" s="119"/>
      <c r="KWW21" s="119"/>
      <c r="KWX21" s="119"/>
      <c r="KWY21" s="119"/>
      <c r="KWZ21" s="119"/>
      <c r="KXA21" s="119"/>
      <c r="KXB21" s="119"/>
      <c r="KXC21" s="119"/>
      <c r="KXD21" s="119"/>
      <c r="KXE21" s="119"/>
      <c r="KXF21" s="119"/>
      <c r="KXG21" s="119"/>
      <c r="KXH21" s="119"/>
      <c r="KXI21" s="119"/>
      <c r="KXJ21" s="119"/>
      <c r="KXK21" s="119"/>
      <c r="KXL21" s="119"/>
      <c r="KXM21" s="119"/>
      <c r="KXN21" s="119"/>
      <c r="KXO21" s="119"/>
      <c r="KXP21" s="119"/>
      <c r="KXQ21" s="119"/>
      <c r="KXR21" s="119"/>
      <c r="KXS21" s="119"/>
      <c r="KXT21" s="119"/>
      <c r="KXU21" s="119"/>
      <c r="KXV21" s="119"/>
      <c r="KXW21" s="119"/>
      <c r="KXX21" s="119"/>
      <c r="KXY21" s="119"/>
      <c r="KXZ21" s="119"/>
      <c r="KYA21" s="119"/>
      <c r="KYB21" s="119"/>
      <c r="KYC21" s="119"/>
      <c r="KYD21" s="119"/>
      <c r="KYE21" s="119"/>
      <c r="KYF21" s="119"/>
      <c r="KYG21" s="119"/>
      <c r="KYH21" s="119"/>
      <c r="KYI21" s="119"/>
      <c r="KYJ21" s="119"/>
      <c r="KYK21" s="119"/>
      <c r="KYL21" s="119"/>
      <c r="KYM21" s="119"/>
      <c r="KYN21" s="119"/>
      <c r="KYO21" s="119"/>
      <c r="KYP21" s="119"/>
      <c r="KYQ21" s="119"/>
      <c r="KYR21" s="119"/>
      <c r="KYS21" s="119"/>
      <c r="KYT21" s="119"/>
      <c r="KYU21" s="119"/>
      <c r="KYV21" s="119"/>
      <c r="KYW21" s="119"/>
      <c r="KYX21" s="119"/>
      <c r="KYY21" s="119"/>
      <c r="KYZ21" s="119"/>
      <c r="KZA21" s="119"/>
      <c r="KZB21" s="119"/>
      <c r="KZC21" s="119"/>
      <c r="KZD21" s="119"/>
      <c r="KZE21" s="119"/>
      <c r="KZF21" s="119"/>
      <c r="KZG21" s="119"/>
      <c r="KZH21" s="119"/>
      <c r="KZI21" s="119"/>
      <c r="KZJ21" s="119"/>
      <c r="KZK21" s="119"/>
      <c r="KZL21" s="119"/>
      <c r="KZM21" s="119"/>
      <c r="KZN21" s="119"/>
      <c r="KZO21" s="119"/>
      <c r="KZP21" s="119"/>
      <c r="KZQ21" s="119"/>
      <c r="KZR21" s="119"/>
      <c r="KZS21" s="119"/>
      <c r="KZT21" s="119"/>
      <c r="KZU21" s="119"/>
      <c r="KZV21" s="119"/>
      <c r="KZW21" s="119"/>
      <c r="KZX21" s="119"/>
      <c r="KZY21" s="119"/>
      <c r="KZZ21" s="119"/>
      <c r="LAA21" s="119"/>
      <c r="LAB21" s="119"/>
      <c r="LAC21" s="119"/>
      <c r="LAD21" s="119"/>
      <c r="LAE21" s="119"/>
      <c r="LAF21" s="119"/>
      <c r="LAG21" s="119"/>
      <c r="LAH21" s="119"/>
      <c r="LAI21" s="119"/>
      <c r="LAJ21" s="119"/>
      <c r="LAK21" s="119"/>
      <c r="LAL21" s="119"/>
      <c r="LAM21" s="119"/>
      <c r="LAN21" s="119"/>
      <c r="LAO21" s="119"/>
      <c r="LAP21" s="119"/>
      <c r="LAQ21" s="119"/>
      <c r="LAR21" s="119"/>
      <c r="LAS21" s="119"/>
      <c r="LAT21" s="119"/>
      <c r="LAU21" s="119"/>
      <c r="LAV21" s="119"/>
      <c r="LAW21" s="119"/>
      <c r="LAX21" s="119"/>
      <c r="LAY21" s="119"/>
      <c r="LAZ21" s="119"/>
      <c r="LBA21" s="119"/>
      <c r="LBB21" s="119"/>
      <c r="LBC21" s="119"/>
      <c r="LBD21" s="119"/>
      <c r="LBE21" s="119"/>
      <c r="LBF21" s="119"/>
      <c r="LBG21" s="119"/>
      <c r="LBH21" s="119"/>
      <c r="LBI21" s="119"/>
      <c r="LBJ21" s="119"/>
      <c r="LBK21" s="119"/>
      <c r="LBL21" s="119"/>
      <c r="LBM21" s="119"/>
      <c r="LBN21" s="119"/>
      <c r="LBO21" s="119"/>
      <c r="LBP21" s="119"/>
      <c r="LBQ21" s="119"/>
      <c r="LBR21" s="119"/>
      <c r="LBS21" s="119"/>
      <c r="LBT21" s="119"/>
      <c r="LBU21" s="119"/>
      <c r="LBV21" s="119"/>
      <c r="LBW21" s="119"/>
      <c r="LBX21" s="119"/>
      <c r="LBY21" s="119"/>
      <c r="LBZ21" s="119"/>
      <c r="LCA21" s="119"/>
      <c r="LCB21" s="119"/>
      <c r="LCC21" s="119"/>
      <c r="LCD21" s="119"/>
      <c r="LCE21" s="119"/>
      <c r="LCF21" s="119"/>
      <c r="LCG21" s="119"/>
      <c r="LCH21" s="119"/>
      <c r="LCI21" s="119"/>
      <c r="LCJ21" s="119"/>
      <c r="LCK21" s="119"/>
      <c r="LCL21" s="119"/>
      <c r="LCM21" s="119"/>
      <c r="LCN21" s="119"/>
      <c r="LCO21" s="119"/>
      <c r="LCP21" s="119"/>
      <c r="LCQ21" s="119"/>
      <c r="LCR21" s="119"/>
      <c r="LCS21" s="119"/>
      <c r="LCT21" s="119"/>
      <c r="LCU21" s="119"/>
      <c r="LCV21" s="119"/>
      <c r="LCW21" s="119"/>
      <c r="LCX21" s="119"/>
      <c r="LCY21" s="119"/>
      <c r="LCZ21" s="119"/>
      <c r="LDA21" s="119"/>
      <c r="LDB21" s="119"/>
      <c r="LDC21" s="119"/>
      <c r="LDD21" s="119"/>
      <c r="LDE21" s="119"/>
      <c r="LDF21" s="119"/>
      <c r="LDG21" s="119"/>
      <c r="LDH21" s="119"/>
      <c r="LDI21" s="119"/>
      <c r="LDJ21" s="119"/>
      <c r="LDK21" s="119"/>
      <c r="LDL21" s="119"/>
      <c r="LDM21" s="119"/>
      <c r="LDN21" s="119"/>
      <c r="LDO21" s="119"/>
      <c r="LDP21" s="119"/>
      <c r="LDQ21" s="119"/>
      <c r="LDR21" s="119"/>
      <c r="LDS21" s="119"/>
      <c r="LDT21" s="119"/>
      <c r="LDU21" s="119"/>
      <c r="LDV21" s="119"/>
      <c r="LDW21" s="119"/>
      <c r="LDX21" s="119"/>
      <c r="LDY21" s="119"/>
      <c r="LDZ21" s="119"/>
      <c r="LEA21" s="119"/>
      <c r="LEB21" s="119"/>
      <c r="LEC21" s="119"/>
      <c r="LED21" s="119"/>
      <c r="LEE21" s="119"/>
      <c r="LEF21" s="119"/>
      <c r="LEG21" s="119"/>
      <c r="LEH21" s="119"/>
      <c r="LEI21" s="119"/>
      <c r="LEJ21" s="119"/>
      <c r="LEK21" s="119"/>
      <c r="LEL21" s="119"/>
      <c r="LEM21" s="119"/>
      <c r="LEN21" s="119"/>
      <c r="LEO21" s="119"/>
      <c r="LEP21" s="119"/>
      <c r="LEQ21" s="119"/>
      <c r="LER21" s="119"/>
      <c r="LES21" s="119"/>
      <c r="LET21" s="119"/>
      <c r="LEU21" s="119"/>
      <c r="LEV21" s="119"/>
      <c r="LEW21" s="119"/>
      <c r="LEX21" s="119"/>
      <c r="LEY21" s="119"/>
      <c r="LEZ21" s="119"/>
      <c r="LFA21" s="119"/>
      <c r="LFB21" s="119"/>
      <c r="LFC21" s="119"/>
      <c r="LFD21" s="119"/>
      <c r="LFE21" s="119"/>
      <c r="LFF21" s="119"/>
      <c r="LFG21" s="119"/>
      <c r="LFH21" s="119"/>
      <c r="LFI21" s="119"/>
      <c r="LFJ21" s="119"/>
      <c r="LFK21" s="119"/>
      <c r="LFL21" s="119"/>
      <c r="LFM21" s="119"/>
      <c r="LFN21" s="119"/>
      <c r="LFO21" s="119"/>
      <c r="LFP21" s="119"/>
      <c r="LFQ21" s="119"/>
      <c r="LFR21" s="119"/>
      <c r="LFS21" s="119"/>
      <c r="LFT21" s="119"/>
      <c r="LFU21" s="119"/>
      <c r="LFV21" s="119"/>
      <c r="LFW21" s="119"/>
      <c r="LFX21" s="119"/>
      <c r="LFY21" s="119"/>
      <c r="LFZ21" s="119"/>
      <c r="LGA21" s="119"/>
      <c r="LGB21" s="119"/>
      <c r="LGC21" s="119"/>
      <c r="LGD21" s="119"/>
      <c r="LGE21" s="119"/>
      <c r="LGF21" s="119"/>
      <c r="LGG21" s="119"/>
      <c r="LGH21" s="119"/>
      <c r="LGI21" s="119"/>
      <c r="LGJ21" s="119"/>
      <c r="LGK21" s="119"/>
      <c r="LGL21" s="119"/>
      <c r="LGM21" s="119"/>
      <c r="LGN21" s="119"/>
      <c r="LGO21" s="119"/>
      <c r="LGP21" s="119"/>
      <c r="LGQ21" s="119"/>
      <c r="LGR21" s="119"/>
      <c r="LGS21" s="119"/>
      <c r="LGT21" s="119"/>
      <c r="LGU21" s="119"/>
      <c r="LGV21" s="119"/>
      <c r="LGW21" s="119"/>
      <c r="LGX21" s="119"/>
      <c r="LGY21" s="119"/>
      <c r="LGZ21" s="119"/>
      <c r="LHA21" s="119"/>
      <c r="LHB21" s="119"/>
      <c r="LHC21" s="119"/>
      <c r="LHD21" s="119"/>
      <c r="LHE21" s="119"/>
      <c r="LHF21" s="119"/>
      <c r="LHG21" s="119"/>
      <c r="LHH21" s="119"/>
      <c r="LHI21" s="119"/>
      <c r="LHJ21" s="119"/>
      <c r="LHK21" s="119"/>
      <c r="LHL21" s="119"/>
      <c r="LHM21" s="119"/>
      <c r="LHN21" s="119"/>
      <c r="LHO21" s="119"/>
      <c r="LHP21" s="119"/>
      <c r="LHQ21" s="119"/>
      <c r="LHR21" s="119"/>
      <c r="LHS21" s="119"/>
      <c r="LHT21" s="119"/>
      <c r="LHU21" s="119"/>
      <c r="LHV21" s="119"/>
      <c r="LHW21" s="119"/>
      <c r="LHX21" s="119"/>
      <c r="LHY21" s="119"/>
      <c r="LHZ21" s="119"/>
      <c r="LIA21" s="119"/>
      <c r="LIB21" s="119"/>
      <c r="LIC21" s="119"/>
      <c r="LID21" s="119"/>
      <c r="LIE21" s="119"/>
      <c r="LIF21" s="119"/>
      <c r="LIG21" s="119"/>
      <c r="LIH21" s="119"/>
      <c r="LII21" s="119"/>
      <c r="LIJ21" s="119"/>
      <c r="LIK21" s="119"/>
      <c r="LIL21" s="119"/>
      <c r="LIM21" s="119"/>
      <c r="LIN21" s="119"/>
      <c r="LIO21" s="119"/>
      <c r="LIP21" s="119"/>
      <c r="LIQ21" s="119"/>
      <c r="LIR21" s="119"/>
      <c r="LIS21" s="119"/>
      <c r="LIT21" s="119"/>
      <c r="LIU21" s="119"/>
      <c r="LIV21" s="119"/>
      <c r="LIW21" s="119"/>
      <c r="LIX21" s="119"/>
      <c r="LIY21" s="119"/>
      <c r="LIZ21" s="119"/>
      <c r="LJA21" s="119"/>
      <c r="LJB21" s="119"/>
      <c r="LJC21" s="119"/>
      <c r="LJD21" s="119"/>
      <c r="LJE21" s="119"/>
      <c r="LJF21" s="119"/>
      <c r="LJG21" s="119"/>
      <c r="LJH21" s="119"/>
      <c r="LJI21" s="119"/>
      <c r="LJJ21" s="119"/>
      <c r="LJK21" s="119"/>
      <c r="LJL21" s="119"/>
      <c r="LJM21" s="119"/>
      <c r="LJN21" s="119"/>
      <c r="LJO21" s="119"/>
      <c r="LJP21" s="119"/>
      <c r="LJQ21" s="119"/>
      <c r="LJR21" s="119"/>
      <c r="LJS21" s="119"/>
      <c r="LJT21" s="119"/>
      <c r="LJU21" s="119"/>
      <c r="LJV21" s="119"/>
      <c r="LJW21" s="119"/>
      <c r="LJX21" s="119"/>
      <c r="LJY21" s="119"/>
      <c r="LJZ21" s="119"/>
      <c r="LKA21" s="119"/>
      <c r="LKB21" s="119"/>
      <c r="LKC21" s="119"/>
      <c r="LKD21" s="119"/>
      <c r="LKE21" s="119"/>
      <c r="LKF21" s="119"/>
      <c r="LKG21" s="119"/>
      <c r="LKH21" s="119"/>
      <c r="LKI21" s="119"/>
      <c r="LKJ21" s="119"/>
      <c r="LKK21" s="119"/>
      <c r="LKL21" s="119"/>
      <c r="LKM21" s="119"/>
      <c r="LKN21" s="119"/>
      <c r="LKO21" s="119"/>
      <c r="LKP21" s="119"/>
      <c r="LKQ21" s="119"/>
      <c r="LKR21" s="119"/>
      <c r="LKS21" s="119"/>
      <c r="LKT21" s="119"/>
      <c r="LKU21" s="119"/>
      <c r="LKV21" s="119"/>
      <c r="LKW21" s="119"/>
      <c r="LKX21" s="119"/>
      <c r="LKY21" s="119"/>
      <c r="LKZ21" s="119"/>
      <c r="LLA21" s="119"/>
      <c r="LLB21" s="119"/>
      <c r="LLC21" s="119"/>
      <c r="LLD21" s="119"/>
      <c r="LLE21" s="119"/>
      <c r="LLF21" s="119"/>
      <c r="LLG21" s="119"/>
      <c r="LLH21" s="119"/>
      <c r="LLI21" s="119"/>
      <c r="LLJ21" s="119"/>
      <c r="LLK21" s="119"/>
      <c r="LLL21" s="119"/>
      <c r="LLM21" s="119"/>
      <c r="LLN21" s="119"/>
      <c r="LLO21" s="119"/>
      <c r="LLP21" s="119"/>
      <c r="LLQ21" s="119"/>
      <c r="LLR21" s="119"/>
      <c r="LLS21" s="119"/>
      <c r="LLT21" s="119"/>
      <c r="LLU21" s="119"/>
      <c r="LLV21" s="119"/>
      <c r="LLW21" s="119"/>
      <c r="LLX21" s="119"/>
      <c r="LLY21" s="119"/>
      <c r="LLZ21" s="119"/>
      <c r="LMA21" s="119"/>
      <c r="LMB21" s="119"/>
      <c r="LMC21" s="119"/>
      <c r="LMD21" s="119"/>
      <c r="LME21" s="119"/>
      <c r="LMF21" s="119"/>
      <c r="LMG21" s="119"/>
      <c r="LMH21" s="119"/>
      <c r="LMI21" s="119"/>
      <c r="LMJ21" s="119"/>
      <c r="LMK21" s="119"/>
      <c r="LML21" s="119"/>
      <c r="LMM21" s="119"/>
      <c r="LMN21" s="119"/>
      <c r="LMO21" s="119"/>
      <c r="LMP21" s="119"/>
      <c r="LMQ21" s="119"/>
      <c r="LMR21" s="119"/>
      <c r="LMS21" s="119"/>
      <c r="LMT21" s="119"/>
      <c r="LMU21" s="119"/>
      <c r="LMV21" s="119"/>
      <c r="LMW21" s="119"/>
      <c r="LMX21" s="119"/>
      <c r="LMY21" s="119"/>
      <c r="LMZ21" s="119"/>
      <c r="LNA21" s="119"/>
      <c r="LNB21" s="119"/>
      <c r="LNC21" s="119"/>
      <c r="LND21" s="119"/>
      <c r="LNE21" s="119"/>
      <c r="LNF21" s="119"/>
      <c r="LNG21" s="119"/>
      <c r="LNH21" s="119"/>
      <c r="LNI21" s="119"/>
      <c r="LNJ21" s="119"/>
      <c r="LNK21" s="119"/>
      <c r="LNL21" s="119"/>
      <c r="LNM21" s="119"/>
      <c r="LNN21" s="119"/>
      <c r="LNO21" s="119"/>
      <c r="LNP21" s="119"/>
      <c r="LNQ21" s="119"/>
      <c r="LNR21" s="119"/>
      <c r="LNS21" s="119"/>
      <c r="LNT21" s="119"/>
      <c r="LNU21" s="119"/>
      <c r="LNV21" s="119"/>
      <c r="LNW21" s="119"/>
      <c r="LNX21" s="119"/>
      <c r="LNY21" s="119"/>
      <c r="LNZ21" s="119"/>
      <c r="LOA21" s="119"/>
      <c r="LOB21" s="119"/>
      <c r="LOC21" s="119"/>
      <c r="LOD21" s="119"/>
      <c r="LOE21" s="119"/>
      <c r="LOF21" s="119"/>
      <c r="LOG21" s="119"/>
      <c r="LOH21" s="119"/>
      <c r="LOI21" s="119"/>
      <c r="LOJ21" s="119"/>
      <c r="LOK21" s="119"/>
      <c r="LOL21" s="119"/>
      <c r="LOM21" s="119"/>
      <c r="LON21" s="119"/>
      <c r="LOO21" s="119"/>
      <c r="LOP21" s="119"/>
      <c r="LOQ21" s="119"/>
      <c r="LOR21" s="119"/>
      <c r="LOS21" s="119"/>
      <c r="LOT21" s="119"/>
      <c r="LOU21" s="119"/>
      <c r="LOV21" s="119"/>
      <c r="LOW21" s="119"/>
      <c r="LOX21" s="119"/>
      <c r="LOY21" s="119"/>
      <c r="LOZ21" s="119"/>
      <c r="LPA21" s="119"/>
      <c r="LPB21" s="119"/>
      <c r="LPC21" s="119"/>
      <c r="LPD21" s="119"/>
      <c r="LPE21" s="119"/>
      <c r="LPF21" s="119"/>
      <c r="LPG21" s="119"/>
      <c r="LPH21" s="119"/>
      <c r="LPI21" s="119"/>
      <c r="LPJ21" s="119"/>
      <c r="LPK21" s="119"/>
      <c r="LPL21" s="119"/>
      <c r="LPM21" s="119"/>
      <c r="LPN21" s="119"/>
      <c r="LPO21" s="119"/>
      <c r="LPP21" s="119"/>
      <c r="LPQ21" s="119"/>
      <c r="LPR21" s="119"/>
      <c r="LPS21" s="119"/>
      <c r="LPT21" s="119"/>
      <c r="LPU21" s="119"/>
      <c r="LPV21" s="119"/>
      <c r="LPW21" s="119"/>
      <c r="LPX21" s="119"/>
      <c r="LPY21" s="119"/>
      <c r="LPZ21" s="119"/>
      <c r="LQA21" s="119"/>
      <c r="LQB21" s="119"/>
      <c r="LQC21" s="119"/>
      <c r="LQD21" s="119"/>
      <c r="LQE21" s="119"/>
      <c r="LQF21" s="119"/>
      <c r="LQG21" s="119"/>
      <c r="LQH21" s="119"/>
      <c r="LQI21" s="119"/>
      <c r="LQJ21" s="119"/>
      <c r="LQK21" s="119"/>
      <c r="LQL21" s="119"/>
      <c r="LQM21" s="119"/>
      <c r="LQN21" s="119"/>
      <c r="LQO21" s="119"/>
      <c r="LQP21" s="119"/>
      <c r="LQQ21" s="119"/>
      <c r="LQR21" s="119"/>
      <c r="LQS21" s="119"/>
      <c r="LQT21" s="119"/>
      <c r="LQU21" s="119"/>
      <c r="LQV21" s="119"/>
      <c r="LQW21" s="119"/>
      <c r="LQX21" s="119"/>
      <c r="LQY21" s="119"/>
      <c r="LQZ21" s="119"/>
      <c r="LRA21" s="119"/>
      <c r="LRB21" s="119"/>
      <c r="LRC21" s="119"/>
      <c r="LRD21" s="119"/>
      <c r="LRE21" s="119"/>
      <c r="LRF21" s="119"/>
      <c r="LRG21" s="119"/>
      <c r="LRH21" s="119"/>
      <c r="LRI21" s="119"/>
      <c r="LRJ21" s="119"/>
      <c r="LRK21" s="119"/>
      <c r="LRL21" s="119"/>
      <c r="LRM21" s="119"/>
      <c r="LRN21" s="119"/>
      <c r="LRO21" s="119"/>
      <c r="LRP21" s="119"/>
      <c r="LRQ21" s="119"/>
      <c r="LRR21" s="119"/>
      <c r="LRS21" s="119"/>
      <c r="LRT21" s="119"/>
      <c r="LRU21" s="119"/>
      <c r="LRV21" s="119"/>
      <c r="LRW21" s="119"/>
      <c r="LRX21" s="119"/>
      <c r="LRY21" s="119"/>
      <c r="LRZ21" s="119"/>
      <c r="LSA21" s="119"/>
      <c r="LSB21" s="119"/>
      <c r="LSC21" s="119"/>
      <c r="LSD21" s="119"/>
      <c r="LSE21" s="119"/>
      <c r="LSF21" s="119"/>
      <c r="LSG21" s="119"/>
      <c r="LSH21" s="119"/>
      <c r="LSI21" s="119"/>
      <c r="LSJ21" s="119"/>
      <c r="LSK21" s="119"/>
      <c r="LSL21" s="119"/>
      <c r="LSM21" s="119"/>
      <c r="LSN21" s="119"/>
      <c r="LSO21" s="119"/>
      <c r="LSP21" s="119"/>
      <c r="LSQ21" s="119"/>
      <c r="LSR21" s="119"/>
      <c r="LSS21" s="119"/>
      <c r="LST21" s="119"/>
      <c r="LSU21" s="119"/>
      <c r="LSV21" s="119"/>
      <c r="LSW21" s="119"/>
      <c r="LSX21" s="119"/>
      <c r="LSY21" s="119"/>
      <c r="LSZ21" s="119"/>
      <c r="LTA21" s="119"/>
      <c r="LTB21" s="119"/>
      <c r="LTC21" s="119"/>
      <c r="LTD21" s="119"/>
      <c r="LTE21" s="119"/>
      <c r="LTF21" s="119"/>
      <c r="LTG21" s="119"/>
      <c r="LTH21" s="119"/>
      <c r="LTI21" s="119"/>
      <c r="LTJ21" s="119"/>
      <c r="LTK21" s="119"/>
      <c r="LTL21" s="119"/>
      <c r="LTM21" s="119"/>
      <c r="LTN21" s="119"/>
      <c r="LTO21" s="119"/>
      <c r="LTP21" s="119"/>
      <c r="LTQ21" s="119"/>
      <c r="LTR21" s="119"/>
      <c r="LTS21" s="119"/>
      <c r="LTT21" s="119"/>
      <c r="LTU21" s="119"/>
      <c r="LTV21" s="119"/>
      <c r="LTW21" s="119"/>
      <c r="LTX21" s="119"/>
      <c r="LTY21" s="119"/>
      <c r="LTZ21" s="119"/>
      <c r="LUA21" s="119"/>
      <c r="LUB21" s="119"/>
      <c r="LUC21" s="119"/>
      <c r="LUD21" s="119"/>
      <c r="LUE21" s="119"/>
      <c r="LUF21" s="119"/>
      <c r="LUG21" s="119"/>
      <c r="LUH21" s="119"/>
      <c r="LUI21" s="119"/>
      <c r="LUJ21" s="119"/>
      <c r="LUK21" s="119"/>
      <c r="LUL21" s="119"/>
      <c r="LUM21" s="119"/>
      <c r="LUN21" s="119"/>
      <c r="LUO21" s="119"/>
      <c r="LUP21" s="119"/>
      <c r="LUQ21" s="119"/>
      <c r="LUR21" s="119"/>
      <c r="LUS21" s="119"/>
      <c r="LUT21" s="119"/>
      <c r="LUU21" s="119"/>
      <c r="LUV21" s="119"/>
      <c r="LUW21" s="119"/>
      <c r="LUX21" s="119"/>
      <c r="LUY21" s="119"/>
      <c r="LUZ21" s="119"/>
      <c r="LVA21" s="119"/>
      <c r="LVB21" s="119"/>
      <c r="LVC21" s="119"/>
      <c r="LVD21" s="119"/>
      <c r="LVE21" s="119"/>
      <c r="LVF21" s="119"/>
      <c r="LVG21" s="119"/>
      <c r="LVH21" s="119"/>
      <c r="LVI21" s="119"/>
      <c r="LVJ21" s="119"/>
      <c r="LVK21" s="119"/>
      <c r="LVL21" s="119"/>
      <c r="LVM21" s="119"/>
      <c r="LVN21" s="119"/>
      <c r="LVO21" s="119"/>
      <c r="LVP21" s="119"/>
      <c r="LVQ21" s="119"/>
      <c r="LVR21" s="119"/>
      <c r="LVS21" s="119"/>
      <c r="LVT21" s="119"/>
      <c r="LVU21" s="119"/>
      <c r="LVV21" s="119"/>
      <c r="LVW21" s="119"/>
      <c r="LVX21" s="119"/>
      <c r="LVY21" s="119"/>
      <c r="LVZ21" s="119"/>
      <c r="LWA21" s="119"/>
      <c r="LWB21" s="119"/>
      <c r="LWC21" s="119"/>
      <c r="LWD21" s="119"/>
      <c r="LWE21" s="119"/>
      <c r="LWF21" s="119"/>
      <c r="LWG21" s="119"/>
      <c r="LWH21" s="119"/>
      <c r="LWI21" s="119"/>
      <c r="LWJ21" s="119"/>
      <c r="LWK21" s="119"/>
      <c r="LWL21" s="119"/>
      <c r="LWM21" s="119"/>
      <c r="LWN21" s="119"/>
      <c r="LWO21" s="119"/>
      <c r="LWP21" s="119"/>
      <c r="LWQ21" s="119"/>
      <c r="LWR21" s="119"/>
      <c r="LWS21" s="119"/>
      <c r="LWT21" s="119"/>
      <c r="LWU21" s="119"/>
      <c r="LWV21" s="119"/>
      <c r="LWW21" s="119"/>
      <c r="LWX21" s="119"/>
      <c r="LWY21" s="119"/>
      <c r="LWZ21" s="119"/>
      <c r="LXA21" s="119"/>
      <c r="LXB21" s="119"/>
      <c r="LXC21" s="119"/>
      <c r="LXD21" s="119"/>
      <c r="LXE21" s="119"/>
      <c r="LXF21" s="119"/>
      <c r="LXG21" s="119"/>
      <c r="LXH21" s="119"/>
      <c r="LXI21" s="119"/>
      <c r="LXJ21" s="119"/>
      <c r="LXK21" s="119"/>
      <c r="LXL21" s="119"/>
      <c r="LXM21" s="119"/>
      <c r="LXN21" s="119"/>
      <c r="LXO21" s="119"/>
      <c r="LXP21" s="119"/>
      <c r="LXQ21" s="119"/>
      <c r="LXR21" s="119"/>
      <c r="LXS21" s="119"/>
      <c r="LXT21" s="119"/>
      <c r="LXU21" s="119"/>
      <c r="LXV21" s="119"/>
      <c r="LXW21" s="119"/>
      <c r="LXX21" s="119"/>
      <c r="LXY21" s="119"/>
      <c r="LXZ21" s="119"/>
      <c r="LYA21" s="119"/>
      <c r="LYB21" s="119"/>
      <c r="LYC21" s="119"/>
      <c r="LYD21" s="119"/>
      <c r="LYE21" s="119"/>
      <c r="LYF21" s="119"/>
      <c r="LYG21" s="119"/>
      <c r="LYH21" s="119"/>
      <c r="LYI21" s="119"/>
      <c r="LYJ21" s="119"/>
      <c r="LYK21" s="119"/>
      <c r="LYL21" s="119"/>
      <c r="LYM21" s="119"/>
      <c r="LYN21" s="119"/>
      <c r="LYO21" s="119"/>
      <c r="LYP21" s="119"/>
      <c r="LYQ21" s="119"/>
      <c r="LYR21" s="119"/>
      <c r="LYS21" s="119"/>
      <c r="LYT21" s="119"/>
      <c r="LYU21" s="119"/>
      <c r="LYV21" s="119"/>
      <c r="LYW21" s="119"/>
      <c r="LYX21" s="119"/>
      <c r="LYY21" s="119"/>
      <c r="LYZ21" s="119"/>
      <c r="LZA21" s="119"/>
      <c r="LZB21" s="119"/>
      <c r="LZC21" s="119"/>
      <c r="LZD21" s="119"/>
      <c r="LZE21" s="119"/>
      <c r="LZF21" s="119"/>
      <c r="LZG21" s="119"/>
      <c r="LZH21" s="119"/>
      <c r="LZI21" s="119"/>
      <c r="LZJ21" s="119"/>
      <c r="LZK21" s="119"/>
      <c r="LZL21" s="119"/>
      <c r="LZM21" s="119"/>
      <c r="LZN21" s="119"/>
      <c r="LZO21" s="119"/>
      <c r="LZP21" s="119"/>
      <c r="LZQ21" s="119"/>
      <c r="LZR21" s="119"/>
      <c r="LZS21" s="119"/>
      <c r="LZT21" s="119"/>
      <c r="LZU21" s="119"/>
      <c r="LZV21" s="119"/>
      <c r="LZW21" s="119"/>
      <c r="LZX21" s="119"/>
      <c r="LZY21" s="119"/>
      <c r="LZZ21" s="119"/>
      <c r="MAA21" s="119"/>
      <c r="MAB21" s="119"/>
      <c r="MAC21" s="119"/>
      <c r="MAD21" s="119"/>
      <c r="MAE21" s="119"/>
      <c r="MAF21" s="119"/>
      <c r="MAG21" s="119"/>
      <c r="MAH21" s="119"/>
      <c r="MAI21" s="119"/>
      <c r="MAJ21" s="119"/>
      <c r="MAK21" s="119"/>
      <c r="MAL21" s="119"/>
      <c r="MAM21" s="119"/>
      <c r="MAN21" s="119"/>
      <c r="MAO21" s="119"/>
      <c r="MAP21" s="119"/>
      <c r="MAQ21" s="119"/>
      <c r="MAR21" s="119"/>
      <c r="MAS21" s="119"/>
      <c r="MAT21" s="119"/>
      <c r="MAU21" s="119"/>
      <c r="MAV21" s="119"/>
      <c r="MAW21" s="119"/>
      <c r="MAX21" s="119"/>
      <c r="MAY21" s="119"/>
      <c r="MAZ21" s="119"/>
      <c r="MBA21" s="119"/>
      <c r="MBB21" s="119"/>
      <c r="MBC21" s="119"/>
      <c r="MBD21" s="119"/>
      <c r="MBE21" s="119"/>
      <c r="MBF21" s="119"/>
      <c r="MBG21" s="119"/>
      <c r="MBH21" s="119"/>
      <c r="MBI21" s="119"/>
      <c r="MBJ21" s="119"/>
      <c r="MBK21" s="119"/>
      <c r="MBL21" s="119"/>
      <c r="MBM21" s="119"/>
      <c r="MBN21" s="119"/>
      <c r="MBO21" s="119"/>
      <c r="MBP21" s="119"/>
      <c r="MBQ21" s="119"/>
      <c r="MBR21" s="119"/>
      <c r="MBS21" s="119"/>
      <c r="MBT21" s="119"/>
      <c r="MBU21" s="119"/>
      <c r="MBV21" s="119"/>
      <c r="MBW21" s="119"/>
      <c r="MBX21" s="119"/>
      <c r="MBY21" s="119"/>
      <c r="MBZ21" s="119"/>
      <c r="MCA21" s="119"/>
      <c r="MCB21" s="119"/>
      <c r="MCC21" s="119"/>
      <c r="MCD21" s="119"/>
      <c r="MCE21" s="119"/>
      <c r="MCF21" s="119"/>
      <c r="MCG21" s="119"/>
      <c r="MCH21" s="119"/>
      <c r="MCI21" s="119"/>
      <c r="MCJ21" s="119"/>
      <c r="MCK21" s="119"/>
      <c r="MCL21" s="119"/>
      <c r="MCM21" s="119"/>
      <c r="MCN21" s="119"/>
      <c r="MCO21" s="119"/>
      <c r="MCP21" s="119"/>
      <c r="MCQ21" s="119"/>
      <c r="MCR21" s="119"/>
      <c r="MCS21" s="119"/>
      <c r="MCT21" s="119"/>
      <c r="MCU21" s="119"/>
      <c r="MCV21" s="119"/>
      <c r="MCW21" s="119"/>
      <c r="MCX21" s="119"/>
      <c r="MCY21" s="119"/>
      <c r="MCZ21" s="119"/>
      <c r="MDA21" s="119"/>
      <c r="MDB21" s="119"/>
      <c r="MDC21" s="119"/>
      <c r="MDD21" s="119"/>
      <c r="MDE21" s="119"/>
      <c r="MDF21" s="119"/>
      <c r="MDG21" s="119"/>
      <c r="MDH21" s="119"/>
      <c r="MDI21" s="119"/>
      <c r="MDJ21" s="119"/>
      <c r="MDK21" s="119"/>
      <c r="MDL21" s="119"/>
      <c r="MDM21" s="119"/>
      <c r="MDN21" s="119"/>
      <c r="MDO21" s="119"/>
      <c r="MDP21" s="119"/>
      <c r="MDQ21" s="119"/>
      <c r="MDR21" s="119"/>
      <c r="MDS21" s="119"/>
      <c r="MDT21" s="119"/>
      <c r="MDU21" s="119"/>
      <c r="MDV21" s="119"/>
      <c r="MDW21" s="119"/>
      <c r="MDX21" s="119"/>
      <c r="MDY21" s="119"/>
      <c r="MDZ21" s="119"/>
      <c r="MEA21" s="119"/>
      <c r="MEB21" s="119"/>
      <c r="MEC21" s="119"/>
      <c r="MED21" s="119"/>
      <c r="MEE21" s="119"/>
      <c r="MEF21" s="119"/>
      <c r="MEG21" s="119"/>
      <c r="MEH21" s="119"/>
      <c r="MEI21" s="119"/>
      <c r="MEJ21" s="119"/>
      <c r="MEK21" s="119"/>
      <c r="MEL21" s="119"/>
      <c r="MEM21" s="119"/>
      <c r="MEN21" s="119"/>
      <c r="MEO21" s="119"/>
      <c r="MEP21" s="119"/>
      <c r="MEQ21" s="119"/>
      <c r="MER21" s="119"/>
      <c r="MES21" s="119"/>
      <c r="MET21" s="119"/>
      <c r="MEU21" s="119"/>
      <c r="MEV21" s="119"/>
      <c r="MEW21" s="119"/>
      <c r="MEX21" s="119"/>
      <c r="MEY21" s="119"/>
      <c r="MEZ21" s="119"/>
      <c r="MFA21" s="119"/>
      <c r="MFB21" s="119"/>
      <c r="MFC21" s="119"/>
      <c r="MFD21" s="119"/>
      <c r="MFE21" s="119"/>
      <c r="MFF21" s="119"/>
      <c r="MFG21" s="119"/>
      <c r="MFH21" s="119"/>
      <c r="MFI21" s="119"/>
      <c r="MFJ21" s="119"/>
      <c r="MFK21" s="119"/>
      <c r="MFL21" s="119"/>
      <c r="MFM21" s="119"/>
      <c r="MFN21" s="119"/>
      <c r="MFO21" s="119"/>
      <c r="MFP21" s="119"/>
      <c r="MFQ21" s="119"/>
      <c r="MFR21" s="119"/>
      <c r="MFS21" s="119"/>
      <c r="MFT21" s="119"/>
      <c r="MFU21" s="119"/>
      <c r="MFV21" s="119"/>
      <c r="MFW21" s="119"/>
      <c r="MFX21" s="119"/>
      <c r="MFY21" s="119"/>
      <c r="MFZ21" s="119"/>
      <c r="MGA21" s="119"/>
      <c r="MGB21" s="119"/>
      <c r="MGC21" s="119"/>
      <c r="MGD21" s="119"/>
      <c r="MGE21" s="119"/>
      <c r="MGF21" s="119"/>
      <c r="MGG21" s="119"/>
      <c r="MGH21" s="119"/>
      <c r="MGI21" s="119"/>
      <c r="MGJ21" s="119"/>
      <c r="MGK21" s="119"/>
      <c r="MGL21" s="119"/>
      <c r="MGM21" s="119"/>
      <c r="MGN21" s="119"/>
      <c r="MGO21" s="119"/>
      <c r="MGP21" s="119"/>
      <c r="MGQ21" s="119"/>
      <c r="MGR21" s="119"/>
      <c r="MGS21" s="119"/>
      <c r="MGT21" s="119"/>
      <c r="MGU21" s="119"/>
      <c r="MGV21" s="119"/>
      <c r="MGW21" s="119"/>
      <c r="MGX21" s="119"/>
      <c r="MGY21" s="119"/>
      <c r="MGZ21" s="119"/>
      <c r="MHA21" s="119"/>
      <c r="MHB21" s="119"/>
      <c r="MHC21" s="119"/>
      <c r="MHD21" s="119"/>
      <c r="MHE21" s="119"/>
      <c r="MHF21" s="119"/>
      <c r="MHG21" s="119"/>
      <c r="MHH21" s="119"/>
      <c r="MHI21" s="119"/>
      <c r="MHJ21" s="119"/>
      <c r="MHK21" s="119"/>
      <c r="MHL21" s="119"/>
      <c r="MHM21" s="119"/>
      <c r="MHN21" s="119"/>
      <c r="MHO21" s="119"/>
      <c r="MHP21" s="119"/>
      <c r="MHQ21" s="119"/>
      <c r="MHR21" s="119"/>
      <c r="MHS21" s="119"/>
      <c r="MHT21" s="119"/>
      <c r="MHU21" s="119"/>
      <c r="MHV21" s="119"/>
      <c r="MHW21" s="119"/>
      <c r="MHX21" s="119"/>
      <c r="MHY21" s="119"/>
      <c r="MHZ21" s="119"/>
      <c r="MIA21" s="119"/>
      <c r="MIB21" s="119"/>
      <c r="MIC21" s="119"/>
      <c r="MID21" s="119"/>
      <c r="MIE21" s="119"/>
      <c r="MIF21" s="119"/>
      <c r="MIG21" s="119"/>
      <c r="MIH21" s="119"/>
      <c r="MII21" s="119"/>
      <c r="MIJ21" s="119"/>
      <c r="MIK21" s="119"/>
      <c r="MIL21" s="119"/>
      <c r="MIM21" s="119"/>
      <c r="MIN21" s="119"/>
      <c r="MIO21" s="119"/>
      <c r="MIP21" s="119"/>
      <c r="MIQ21" s="119"/>
      <c r="MIR21" s="119"/>
      <c r="MIS21" s="119"/>
      <c r="MIT21" s="119"/>
      <c r="MIU21" s="119"/>
      <c r="MIV21" s="119"/>
      <c r="MIW21" s="119"/>
      <c r="MIX21" s="119"/>
      <c r="MIY21" s="119"/>
      <c r="MIZ21" s="119"/>
      <c r="MJA21" s="119"/>
      <c r="MJB21" s="119"/>
      <c r="MJC21" s="119"/>
      <c r="MJD21" s="119"/>
      <c r="MJE21" s="119"/>
      <c r="MJF21" s="119"/>
      <c r="MJG21" s="119"/>
      <c r="MJH21" s="119"/>
      <c r="MJI21" s="119"/>
      <c r="MJJ21" s="119"/>
      <c r="MJK21" s="119"/>
      <c r="MJL21" s="119"/>
      <c r="MJM21" s="119"/>
      <c r="MJN21" s="119"/>
      <c r="MJO21" s="119"/>
      <c r="MJP21" s="119"/>
      <c r="MJQ21" s="119"/>
      <c r="MJR21" s="119"/>
      <c r="MJS21" s="119"/>
      <c r="MJT21" s="119"/>
      <c r="MJU21" s="119"/>
      <c r="MJV21" s="119"/>
      <c r="MJW21" s="119"/>
      <c r="MJX21" s="119"/>
      <c r="MJY21" s="119"/>
      <c r="MJZ21" s="119"/>
      <c r="MKA21" s="119"/>
      <c r="MKB21" s="119"/>
      <c r="MKC21" s="119"/>
      <c r="MKD21" s="119"/>
      <c r="MKE21" s="119"/>
      <c r="MKF21" s="119"/>
      <c r="MKG21" s="119"/>
      <c r="MKH21" s="119"/>
      <c r="MKI21" s="119"/>
      <c r="MKJ21" s="119"/>
      <c r="MKK21" s="119"/>
      <c r="MKL21" s="119"/>
      <c r="MKM21" s="119"/>
      <c r="MKN21" s="119"/>
      <c r="MKO21" s="119"/>
      <c r="MKP21" s="119"/>
      <c r="MKQ21" s="119"/>
      <c r="MKR21" s="119"/>
      <c r="MKS21" s="119"/>
      <c r="MKT21" s="119"/>
      <c r="MKU21" s="119"/>
      <c r="MKV21" s="119"/>
      <c r="MKW21" s="119"/>
      <c r="MKX21" s="119"/>
      <c r="MKY21" s="119"/>
      <c r="MKZ21" s="119"/>
      <c r="MLA21" s="119"/>
      <c r="MLB21" s="119"/>
      <c r="MLC21" s="119"/>
      <c r="MLD21" s="119"/>
      <c r="MLE21" s="119"/>
      <c r="MLF21" s="119"/>
      <c r="MLG21" s="119"/>
      <c r="MLH21" s="119"/>
      <c r="MLI21" s="119"/>
      <c r="MLJ21" s="119"/>
      <c r="MLK21" s="119"/>
      <c r="MLL21" s="119"/>
      <c r="MLM21" s="119"/>
      <c r="MLN21" s="119"/>
      <c r="MLO21" s="119"/>
      <c r="MLP21" s="119"/>
      <c r="MLQ21" s="119"/>
      <c r="MLR21" s="119"/>
      <c r="MLS21" s="119"/>
      <c r="MLT21" s="119"/>
      <c r="MLU21" s="119"/>
      <c r="MLV21" s="119"/>
      <c r="MLW21" s="119"/>
      <c r="MLX21" s="119"/>
      <c r="MLY21" s="119"/>
      <c r="MLZ21" s="119"/>
      <c r="MMA21" s="119"/>
      <c r="MMB21" s="119"/>
      <c r="MMC21" s="119"/>
      <c r="MMD21" s="119"/>
      <c r="MME21" s="119"/>
      <c r="MMF21" s="119"/>
      <c r="MMG21" s="119"/>
      <c r="MMH21" s="119"/>
      <c r="MMI21" s="119"/>
      <c r="MMJ21" s="119"/>
      <c r="MMK21" s="119"/>
      <c r="MML21" s="119"/>
      <c r="MMM21" s="119"/>
      <c r="MMN21" s="119"/>
      <c r="MMO21" s="119"/>
      <c r="MMP21" s="119"/>
      <c r="MMQ21" s="119"/>
      <c r="MMR21" s="119"/>
      <c r="MMS21" s="119"/>
      <c r="MMT21" s="119"/>
      <c r="MMU21" s="119"/>
      <c r="MMV21" s="119"/>
      <c r="MMW21" s="119"/>
      <c r="MMX21" s="119"/>
      <c r="MMY21" s="119"/>
      <c r="MMZ21" s="119"/>
      <c r="MNA21" s="119"/>
      <c r="MNB21" s="119"/>
      <c r="MNC21" s="119"/>
      <c r="MND21" s="119"/>
      <c r="MNE21" s="119"/>
      <c r="MNF21" s="119"/>
      <c r="MNG21" s="119"/>
      <c r="MNH21" s="119"/>
      <c r="MNI21" s="119"/>
      <c r="MNJ21" s="119"/>
      <c r="MNK21" s="119"/>
      <c r="MNL21" s="119"/>
      <c r="MNM21" s="119"/>
      <c r="MNN21" s="119"/>
      <c r="MNO21" s="119"/>
      <c r="MNP21" s="119"/>
      <c r="MNQ21" s="119"/>
      <c r="MNR21" s="119"/>
      <c r="MNS21" s="119"/>
      <c r="MNT21" s="119"/>
      <c r="MNU21" s="119"/>
      <c r="MNV21" s="119"/>
      <c r="MNW21" s="119"/>
      <c r="MNX21" s="119"/>
      <c r="MNY21" s="119"/>
      <c r="MNZ21" s="119"/>
      <c r="MOA21" s="119"/>
      <c r="MOB21" s="119"/>
      <c r="MOC21" s="119"/>
      <c r="MOD21" s="119"/>
      <c r="MOE21" s="119"/>
      <c r="MOF21" s="119"/>
      <c r="MOG21" s="119"/>
      <c r="MOH21" s="119"/>
      <c r="MOI21" s="119"/>
      <c r="MOJ21" s="119"/>
      <c r="MOK21" s="119"/>
      <c r="MOL21" s="119"/>
      <c r="MOM21" s="119"/>
      <c r="MON21" s="119"/>
      <c r="MOO21" s="119"/>
      <c r="MOP21" s="119"/>
      <c r="MOQ21" s="119"/>
      <c r="MOR21" s="119"/>
      <c r="MOS21" s="119"/>
      <c r="MOT21" s="119"/>
      <c r="MOU21" s="119"/>
      <c r="MOV21" s="119"/>
      <c r="MOW21" s="119"/>
      <c r="MOX21" s="119"/>
      <c r="MOY21" s="119"/>
      <c r="MOZ21" s="119"/>
      <c r="MPA21" s="119"/>
      <c r="MPB21" s="119"/>
      <c r="MPC21" s="119"/>
      <c r="MPD21" s="119"/>
      <c r="MPE21" s="119"/>
      <c r="MPF21" s="119"/>
      <c r="MPG21" s="119"/>
      <c r="MPH21" s="119"/>
      <c r="MPI21" s="119"/>
      <c r="MPJ21" s="119"/>
      <c r="MPK21" s="119"/>
      <c r="MPL21" s="119"/>
      <c r="MPM21" s="119"/>
      <c r="MPN21" s="119"/>
      <c r="MPO21" s="119"/>
      <c r="MPP21" s="119"/>
      <c r="MPQ21" s="119"/>
      <c r="MPR21" s="119"/>
      <c r="MPS21" s="119"/>
      <c r="MPT21" s="119"/>
      <c r="MPU21" s="119"/>
      <c r="MPV21" s="119"/>
      <c r="MPW21" s="119"/>
      <c r="MPX21" s="119"/>
      <c r="MPY21" s="119"/>
      <c r="MPZ21" s="119"/>
      <c r="MQA21" s="119"/>
      <c r="MQB21" s="119"/>
      <c r="MQC21" s="119"/>
      <c r="MQD21" s="119"/>
      <c r="MQE21" s="119"/>
      <c r="MQF21" s="119"/>
      <c r="MQG21" s="119"/>
      <c r="MQH21" s="119"/>
      <c r="MQI21" s="119"/>
      <c r="MQJ21" s="119"/>
      <c r="MQK21" s="119"/>
      <c r="MQL21" s="119"/>
      <c r="MQM21" s="119"/>
      <c r="MQN21" s="119"/>
      <c r="MQO21" s="119"/>
      <c r="MQP21" s="119"/>
      <c r="MQQ21" s="119"/>
      <c r="MQR21" s="119"/>
      <c r="MQS21" s="119"/>
      <c r="MQT21" s="119"/>
      <c r="MQU21" s="119"/>
      <c r="MQV21" s="119"/>
      <c r="MQW21" s="119"/>
      <c r="MQX21" s="119"/>
      <c r="MQY21" s="119"/>
      <c r="MQZ21" s="119"/>
      <c r="MRA21" s="119"/>
      <c r="MRB21" s="119"/>
      <c r="MRC21" s="119"/>
      <c r="MRD21" s="119"/>
      <c r="MRE21" s="119"/>
      <c r="MRF21" s="119"/>
      <c r="MRG21" s="119"/>
      <c r="MRH21" s="119"/>
      <c r="MRI21" s="119"/>
      <c r="MRJ21" s="119"/>
      <c r="MRK21" s="119"/>
      <c r="MRL21" s="119"/>
      <c r="MRM21" s="119"/>
      <c r="MRN21" s="119"/>
      <c r="MRO21" s="119"/>
      <c r="MRP21" s="119"/>
      <c r="MRQ21" s="119"/>
      <c r="MRR21" s="119"/>
      <c r="MRS21" s="119"/>
      <c r="MRT21" s="119"/>
      <c r="MRU21" s="119"/>
      <c r="MRV21" s="119"/>
      <c r="MRW21" s="119"/>
      <c r="MRX21" s="119"/>
      <c r="MRY21" s="119"/>
      <c r="MRZ21" s="119"/>
      <c r="MSA21" s="119"/>
      <c r="MSB21" s="119"/>
      <c r="MSC21" s="119"/>
      <c r="MSD21" s="119"/>
      <c r="MSE21" s="119"/>
      <c r="MSF21" s="119"/>
      <c r="MSG21" s="119"/>
      <c r="MSH21" s="119"/>
      <c r="MSI21" s="119"/>
      <c r="MSJ21" s="119"/>
      <c r="MSK21" s="119"/>
      <c r="MSL21" s="119"/>
      <c r="MSM21" s="119"/>
      <c r="MSN21" s="119"/>
      <c r="MSO21" s="119"/>
      <c r="MSP21" s="119"/>
      <c r="MSQ21" s="119"/>
      <c r="MSR21" s="119"/>
      <c r="MSS21" s="119"/>
      <c r="MST21" s="119"/>
      <c r="MSU21" s="119"/>
      <c r="MSV21" s="119"/>
      <c r="MSW21" s="119"/>
      <c r="MSX21" s="119"/>
      <c r="MSY21" s="119"/>
      <c r="MSZ21" s="119"/>
      <c r="MTA21" s="119"/>
      <c r="MTB21" s="119"/>
      <c r="MTC21" s="119"/>
      <c r="MTD21" s="119"/>
      <c r="MTE21" s="119"/>
      <c r="MTF21" s="119"/>
      <c r="MTG21" s="119"/>
      <c r="MTH21" s="119"/>
      <c r="MTI21" s="119"/>
      <c r="MTJ21" s="119"/>
      <c r="MTK21" s="119"/>
      <c r="MTL21" s="119"/>
      <c r="MTM21" s="119"/>
      <c r="MTN21" s="119"/>
      <c r="MTO21" s="119"/>
      <c r="MTP21" s="119"/>
      <c r="MTQ21" s="119"/>
      <c r="MTR21" s="119"/>
      <c r="MTS21" s="119"/>
      <c r="MTT21" s="119"/>
      <c r="MTU21" s="119"/>
      <c r="MTV21" s="119"/>
      <c r="MTW21" s="119"/>
      <c r="MTX21" s="119"/>
      <c r="MTY21" s="119"/>
      <c r="MTZ21" s="119"/>
      <c r="MUA21" s="119"/>
      <c r="MUB21" s="119"/>
      <c r="MUC21" s="119"/>
      <c r="MUD21" s="119"/>
      <c r="MUE21" s="119"/>
      <c r="MUF21" s="119"/>
      <c r="MUG21" s="119"/>
      <c r="MUH21" s="119"/>
      <c r="MUI21" s="119"/>
      <c r="MUJ21" s="119"/>
      <c r="MUK21" s="119"/>
      <c r="MUL21" s="119"/>
      <c r="MUM21" s="119"/>
      <c r="MUN21" s="119"/>
      <c r="MUO21" s="119"/>
      <c r="MUP21" s="119"/>
      <c r="MUQ21" s="119"/>
      <c r="MUR21" s="119"/>
      <c r="MUS21" s="119"/>
      <c r="MUT21" s="119"/>
      <c r="MUU21" s="119"/>
      <c r="MUV21" s="119"/>
      <c r="MUW21" s="119"/>
      <c r="MUX21" s="119"/>
      <c r="MUY21" s="119"/>
      <c r="MUZ21" s="119"/>
      <c r="MVA21" s="119"/>
      <c r="MVB21" s="119"/>
      <c r="MVC21" s="119"/>
      <c r="MVD21" s="119"/>
      <c r="MVE21" s="119"/>
      <c r="MVF21" s="119"/>
      <c r="MVG21" s="119"/>
      <c r="MVH21" s="119"/>
      <c r="MVI21" s="119"/>
      <c r="MVJ21" s="119"/>
      <c r="MVK21" s="119"/>
      <c r="MVL21" s="119"/>
      <c r="MVM21" s="119"/>
      <c r="MVN21" s="119"/>
      <c r="MVO21" s="119"/>
      <c r="MVP21" s="119"/>
      <c r="MVQ21" s="119"/>
      <c r="MVR21" s="119"/>
      <c r="MVS21" s="119"/>
      <c r="MVT21" s="119"/>
      <c r="MVU21" s="119"/>
      <c r="MVV21" s="119"/>
      <c r="MVW21" s="119"/>
      <c r="MVX21" s="119"/>
      <c r="MVY21" s="119"/>
      <c r="MVZ21" s="119"/>
      <c r="MWA21" s="119"/>
      <c r="MWB21" s="119"/>
      <c r="MWC21" s="119"/>
      <c r="MWD21" s="119"/>
      <c r="MWE21" s="119"/>
      <c r="MWF21" s="119"/>
      <c r="MWG21" s="119"/>
      <c r="MWH21" s="119"/>
      <c r="MWI21" s="119"/>
      <c r="MWJ21" s="119"/>
      <c r="MWK21" s="119"/>
      <c r="MWL21" s="119"/>
      <c r="MWM21" s="119"/>
      <c r="MWN21" s="119"/>
      <c r="MWO21" s="119"/>
      <c r="MWP21" s="119"/>
      <c r="MWQ21" s="119"/>
      <c r="MWR21" s="119"/>
      <c r="MWS21" s="119"/>
      <c r="MWT21" s="119"/>
      <c r="MWU21" s="119"/>
      <c r="MWV21" s="119"/>
      <c r="MWW21" s="119"/>
      <c r="MWX21" s="119"/>
      <c r="MWY21" s="119"/>
      <c r="MWZ21" s="119"/>
      <c r="MXA21" s="119"/>
      <c r="MXB21" s="119"/>
      <c r="MXC21" s="119"/>
      <c r="MXD21" s="119"/>
      <c r="MXE21" s="119"/>
      <c r="MXF21" s="119"/>
      <c r="MXG21" s="119"/>
      <c r="MXH21" s="119"/>
      <c r="MXI21" s="119"/>
      <c r="MXJ21" s="119"/>
      <c r="MXK21" s="119"/>
      <c r="MXL21" s="119"/>
      <c r="MXM21" s="119"/>
      <c r="MXN21" s="119"/>
      <c r="MXO21" s="119"/>
      <c r="MXP21" s="119"/>
      <c r="MXQ21" s="119"/>
      <c r="MXR21" s="119"/>
      <c r="MXS21" s="119"/>
      <c r="MXT21" s="119"/>
      <c r="MXU21" s="119"/>
      <c r="MXV21" s="119"/>
      <c r="MXW21" s="119"/>
      <c r="MXX21" s="119"/>
      <c r="MXY21" s="119"/>
      <c r="MXZ21" s="119"/>
      <c r="MYA21" s="119"/>
      <c r="MYB21" s="119"/>
      <c r="MYC21" s="119"/>
      <c r="MYD21" s="119"/>
      <c r="MYE21" s="119"/>
      <c r="MYF21" s="119"/>
      <c r="MYG21" s="119"/>
      <c r="MYH21" s="119"/>
      <c r="MYI21" s="119"/>
      <c r="MYJ21" s="119"/>
      <c r="MYK21" s="119"/>
      <c r="MYL21" s="119"/>
      <c r="MYM21" s="119"/>
      <c r="MYN21" s="119"/>
      <c r="MYO21" s="119"/>
      <c r="MYP21" s="119"/>
      <c r="MYQ21" s="119"/>
      <c r="MYR21" s="119"/>
      <c r="MYS21" s="119"/>
      <c r="MYT21" s="119"/>
      <c r="MYU21" s="119"/>
      <c r="MYV21" s="119"/>
      <c r="MYW21" s="119"/>
      <c r="MYX21" s="119"/>
      <c r="MYY21" s="119"/>
      <c r="MYZ21" s="119"/>
      <c r="MZA21" s="119"/>
      <c r="MZB21" s="119"/>
      <c r="MZC21" s="119"/>
      <c r="MZD21" s="119"/>
      <c r="MZE21" s="119"/>
      <c r="MZF21" s="119"/>
      <c r="MZG21" s="119"/>
      <c r="MZH21" s="119"/>
      <c r="MZI21" s="119"/>
      <c r="MZJ21" s="119"/>
      <c r="MZK21" s="119"/>
      <c r="MZL21" s="119"/>
      <c r="MZM21" s="119"/>
      <c r="MZN21" s="119"/>
      <c r="MZO21" s="119"/>
      <c r="MZP21" s="119"/>
      <c r="MZQ21" s="119"/>
      <c r="MZR21" s="119"/>
      <c r="MZS21" s="119"/>
      <c r="MZT21" s="119"/>
      <c r="MZU21" s="119"/>
      <c r="MZV21" s="119"/>
      <c r="MZW21" s="119"/>
      <c r="MZX21" s="119"/>
      <c r="MZY21" s="119"/>
      <c r="MZZ21" s="119"/>
      <c r="NAA21" s="119"/>
      <c r="NAB21" s="119"/>
      <c r="NAC21" s="119"/>
      <c r="NAD21" s="119"/>
      <c r="NAE21" s="119"/>
      <c r="NAF21" s="119"/>
      <c r="NAG21" s="119"/>
      <c r="NAH21" s="119"/>
      <c r="NAI21" s="119"/>
      <c r="NAJ21" s="119"/>
      <c r="NAK21" s="119"/>
      <c r="NAL21" s="119"/>
      <c r="NAM21" s="119"/>
      <c r="NAN21" s="119"/>
      <c r="NAO21" s="119"/>
      <c r="NAP21" s="119"/>
      <c r="NAQ21" s="119"/>
      <c r="NAR21" s="119"/>
      <c r="NAS21" s="119"/>
      <c r="NAT21" s="119"/>
      <c r="NAU21" s="119"/>
      <c r="NAV21" s="119"/>
      <c r="NAW21" s="119"/>
      <c r="NAX21" s="119"/>
      <c r="NAY21" s="119"/>
      <c r="NAZ21" s="119"/>
      <c r="NBA21" s="119"/>
      <c r="NBB21" s="119"/>
      <c r="NBC21" s="119"/>
      <c r="NBD21" s="119"/>
      <c r="NBE21" s="119"/>
      <c r="NBF21" s="119"/>
      <c r="NBG21" s="119"/>
      <c r="NBH21" s="119"/>
      <c r="NBI21" s="119"/>
      <c r="NBJ21" s="119"/>
      <c r="NBK21" s="119"/>
      <c r="NBL21" s="119"/>
      <c r="NBM21" s="119"/>
      <c r="NBN21" s="119"/>
      <c r="NBO21" s="119"/>
      <c r="NBP21" s="119"/>
      <c r="NBQ21" s="119"/>
      <c r="NBR21" s="119"/>
      <c r="NBS21" s="119"/>
      <c r="NBT21" s="119"/>
      <c r="NBU21" s="119"/>
      <c r="NBV21" s="119"/>
      <c r="NBW21" s="119"/>
      <c r="NBX21" s="119"/>
      <c r="NBY21" s="119"/>
      <c r="NBZ21" s="119"/>
      <c r="NCA21" s="119"/>
      <c r="NCB21" s="119"/>
      <c r="NCC21" s="119"/>
      <c r="NCD21" s="119"/>
      <c r="NCE21" s="119"/>
      <c r="NCF21" s="119"/>
      <c r="NCG21" s="119"/>
      <c r="NCH21" s="119"/>
      <c r="NCI21" s="119"/>
      <c r="NCJ21" s="119"/>
      <c r="NCK21" s="119"/>
      <c r="NCL21" s="119"/>
      <c r="NCM21" s="119"/>
      <c r="NCN21" s="119"/>
      <c r="NCO21" s="119"/>
      <c r="NCP21" s="119"/>
      <c r="NCQ21" s="119"/>
      <c r="NCR21" s="119"/>
      <c r="NCS21" s="119"/>
      <c r="NCT21" s="119"/>
      <c r="NCU21" s="119"/>
      <c r="NCV21" s="119"/>
      <c r="NCW21" s="119"/>
      <c r="NCX21" s="119"/>
      <c r="NCY21" s="119"/>
      <c r="NCZ21" s="119"/>
      <c r="NDA21" s="119"/>
      <c r="NDB21" s="119"/>
      <c r="NDC21" s="119"/>
      <c r="NDD21" s="119"/>
      <c r="NDE21" s="119"/>
      <c r="NDF21" s="119"/>
      <c r="NDG21" s="119"/>
      <c r="NDH21" s="119"/>
      <c r="NDI21" s="119"/>
      <c r="NDJ21" s="119"/>
      <c r="NDK21" s="119"/>
      <c r="NDL21" s="119"/>
      <c r="NDM21" s="119"/>
      <c r="NDN21" s="119"/>
      <c r="NDO21" s="119"/>
      <c r="NDP21" s="119"/>
      <c r="NDQ21" s="119"/>
      <c r="NDR21" s="119"/>
      <c r="NDS21" s="119"/>
      <c r="NDT21" s="119"/>
      <c r="NDU21" s="119"/>
      <c r="NDV21" s="119"/>
      <c r="NDW21" s="119"/>
      <c r="NDX21" s="119"/>
      <c r="NDY21" s="119"/>
      <c r="NDZ21" s="119"/>
      <c r="NEA21" s="119"/>
      <c r="NEB21" s="119"/>
      <c r="NEC21" s="119"/>
      <c r="NED21" s="119"/>
      <c r="NEE21" s="119"/>
      <c r="NEF21" s="119"/>
      <c r="NEG21" s="119"/>
      <c r="NEH21" s="119"/>
      <c r="NEI21" s="119"/>
      <c r="NEJ21" s="119"/>
      <c r="NEK21" s="119"/>
      <c r="NEL21" s="119"/>
      <c r="NEM21" s="119"/>
      <c r="NEN21" s="119"/>
      <c r="NEO21" s="119"/>
      <c r="NEP21" s="119"/>
      <c r="NEQ21" s="119"/>
      <c r="NER21" s="119"/>
      <c r="NES21" s="119"/>
      <c r="NET21" s="119"/>
      <c r="NEU21" s="119"/>
      <c r="NEV21" s="119"/>
      <c r="NEW21" s="119"/>
      <c r="NEX21" s="119"/>
      <c r="NEY21" s="119"/>
      <c r="NEZ21" s="119"/>
      <c r="NFA21" s="119"/>
      <c r="NFB21" s="119"/>
      <c r="NFC21" s="119"/>
      <c r="NFD21" s="119"/>
      <c r="NFE21" s="119"/>
      <c r="NFF21" s="119"/>
      <c r="NFG21" s="119"/>
      <c r="NFH21" s="119"/>
      <c r="NFI21" s="119"/>
      <c r="NFJ21" s="119"/>
      <c r="NFK21" s="119"/>
      <c r="NFL21" s="119"/>
      <c r="NFM21" s="119"/>
      <c r="NFN21" s="119"/>
      <c r="NFO21" s="119"/>
      <c r="NFP21" s="119"/>
      <c r="NFQ21" s="119"/>
      <c r="NFR21" s="119"/>
      <c r="NFS21" s="119"/>
      <c r="NFT21" s="119"/>
      <c r="NFU21" s="119"/>
      <c r="NFV21" s="119"/>
      <c r="NFW21" s="119"/>
      <c r="NFX21" s="119"/>
      <c r="NFY21" s="119"/>
      <c r="NFZ21" s="119"/>
      <c r="NGA21" s="119"/>
      <c r="NGB21" s="119"/>
      <c r="NGC21" s="119"/>
      <c r="NGD21" s="119"/>
      <c r="NGE21" s="119"/>
      <c r="NGF21" s="119"/>
      <c r="NGG21" s="119"/>
      <c r="NGH21" s="119"/>
      <c r="NGI21" s="119"/>
      <c r="NGJ21" s="119"/>
      <c r="NGK21" s="119"/>
      <c r="NGL21" s="119"/>
      <c r="NGM21" s="119"/>
      <c r="NGN21" s="119"/>
      <c r="NGO21" s="119"/>
      <c r="NGP21" s="119"/>
      <c r="NGQ21" s="119"/>
      <c r="NGR21" s="119"/>
      <c r="NGS21" s="119"/>
      <c r="NGT21" s="119"/>
      <c r="NGU21" s="119"/>
      <c r="NGV21" s="119"/>
      <c r="NGW21" s="119"/>
      <c r="NGX21" s="119"/>
      <c r="NGY21" s="119"/>
      <c r="NGZ21" s="119"/>
      <c r="NHA21" s="119"/>
      <c r="NHB21" s="119"/>
      <c r="NHC21" s="119"/>
      <c r="NHD21" s="119"/>
      <c r="NHE21" s="119"/>
      <c r="NHF21" s="119"/>
      <c r="NHG21" s="119"/>
      <c r="NHH21" s="119"/>
      <c r="NHI21" s="119"/>
      <c r="NHJ21" s="119"/>
      <c r="NHK21" s="119"/>
      <c r="NHL21" s="119"/>
      <c r="NHM21" s="119"/>
      <c r="NHN21" s="119"/>
      <c r="NHO21" s="119"/>
      <c r="NHP21" s="119"/>
      <c r="NHQ21" s="119"/>
      <c r="NHR21" s="119"/>
      <c r="NHS21" s="119"/>
      <c r="NHT21" s="119"/>
      <c r="NHU21" s="119"/>
      <c r="NHV21" s="119"/>
      <c r="NHW21" s="119"/>
      <c r="NHX21" s="119"/>
      <c r="NHY21" s="119"/>
      <c r="NHZ21" s="119"/>
      <c r="NIA21" s="119"/>
      <c r="NIB21" s="119"/>
      <c r="NIC21" s="119"/>
      <c r="NID21" s="119"/>
      <c r="NIE21" s="119"/>
      <c r="NIF21" s="119"/>
      <c r="NIG21" s="119"/>
      <c r="NIH21" s="119"/>
      <c r="NII21" s="119"/>
      <c r="NIJ21" s="119"/>
      <c r="NIK21" s="119"/>
      <c r="NIL21" s="119"/>
      <c r="NIM21" s="119"/>
      <c r="NIN21" s="119"/>
      <c r="NIO21" s="119"/>
      <c r="NIP21" s="119"/>
      <c r="NIQ21" s="119"/>
      <c r="NIR21" s="119"/>
      <c r="NIS21" s="119"/>
      <c r="NIT21" s="119"/>
      <c r="NIU21" s="119"/>
      <c r="NIV21" s="119"/>
      <c r="NIW21" s="119"/>
      <c r="NIX21" s="119"/>
      <c r="NIY21" s="119"/>
      <c r="NIZ21" s="119"/>
      <c r="NJA21" s="119"/>
      <c r="NJB21" s="119"/>
      <c r="NJC21" s="119"/>
      <c r="NJD21" s="119"/>
      <c r="NJE21" s="119"/>
      <c r="NJF21" s="119"/>
      <c r="NJG21" s="119"/>
      <c r="NJH21" s="119"/>
      <c r="NJI21" s="119"/>
      <c r="NJJ21" s="119"/>
      <c r="NJK21" s="119"/>
      <c r="NJL21" s="119"/>
      <c r="NJM21" s="119"/>
      <c r="NJN21" s="119"/>
      <c r="NJO21" s="119"/>
      <c r="NJP21" s="119"/>
      <c r="NJQ21" s="119"/>
      <c r="NJR21" s="119"/>
      <c r="NJS21" s="119"/>
      <c r="NJT21" s="119"/>
      <c r="NJU21" s="119"/>
      <c r="NJV21" s="119"/>
      <c r="NJW21" s="119"/>
      <c r="NJX21" s="119"/>
      <c r="NJY21" s="119"/>
      <c r="NJZ21" s="119"/>
      <c r="NKA21" s="119"/>
      <c r="NKB21" s="119"/>
      <c r="NKC21" s="119"/>
      <c r="NKD21" s="119"/>
      <c r="NKE21" s="119"/>
      <c r="NKF21" s="119"/>
      <c r="NKG21" s="119"/>
      <c r="NKH21" s="119"/>
      <c r="NKI21" s="119"/>
      <c r="NKJ21" s="119"/>
      <c r="NKK21" s="119"/>
      <c r="NKL21" s="119"/>
      <c r="NKM21" s="119"/>
      <c r="NKN21" s="119"/>
      <c r="NKO21" s="119"/>
      <c r="NKP21" s="119"/>
      <c r="NKQ21" s="119"/>
      <c r="NKR21" s="119"/>
      <c r="NKS21" s="119"/>
      <c r="NKT21" s="119"/>
      <c r="NKU21" s="119"/>
      <c r="NKV21" s="119"/>
      <c r="NKW21" s="119"/>
      <c r="NKX21" s="119"/>
      <c r="NKY21" s="119"/>
      <c r="NKZ21" s="119"/>
      <c r="NLA21" s="119"/>
      <c r="NLB21" s="119"/>
      <c r="NLC21" s="119"/>
      <c r="NLD21" s="119"/>
      <c r="NLE21" s="119"/>
      <c r="NLF21" s="119"/>
      <c r="NLG21" s="119"/>
      <c r="NLH21" s="119"/>
      <c r="NLI21" s="119"/>
      <c r="NLJ21" s="119"/>
      <c r="NLK21" s="119"/>
      <c r="NLL21" s="119"/>
      <c r="NLM21" s="119"/>
      <c r="NLN21" s="119"/>
      <c r="NLO21" s="119"/>
      <c r="NLP21" s="119"/>
      <c r="NLQ21" s="119"/>
      <c r="NLR21" s="119"/>
      <c r="NLS21" s="119"/>
      <c r="NLT21" s="119"/>
      <c r="NLU21" s="119"/>
      <c r="NLV21" s="119"/>
      <c r="NLW21" s="119"/>
      <c r="NLX21" s="119"/>
      <c r="NLY21" s="119"/>
      <c r="NLZ21" s="119"/>
      <c r="NMA21" s="119"/>
      <c r="NMB21" s="119"/>
      <c r="NMC21" s="119"/>
      <c r="NMD21" s="119"/>
      <c r="NME21" s="119"/>
      <c r="NMF21" s="119"/>
      <c r="NMG21" s="119"/>
      <c r="NMH21" s="119"/>
      <c r="NMI21" s="119"/>
      <c r="NMJ21" s="119"/>
      <c r="NMK21" s="119"/>
      <c r="NML21" s="119"/>
      <c r="NMM21" s="119"/>
      <c r="NMN21" s="119"/>
      <c r="NMO21" s="119"/>
      <c r="NMP21" s="119"/>
      <c r="NMQ21" s="119"/>
      <c r="NMR21" s="119"/>
      <c r="NMS21" s="119"/>
      <c r="NMT21" s="119"/>
      <c r="NMU21" s="119"/>
      <c r="NMV21" s="119"/>
      <c r="NMW21" s="119"/>
      <c r="NMX21" s="119"/>
      <c r="NMY21" s="119"/>
      <c r="NMZ21" s="119"/>
      <c r="NNA21" s="119"/>
      <c r="NNB21" s="119"/>
      <c r="NNC21" s="119"/>
      <c r="NND21" s="119"/>
      <c r="NNE21" s="119"/>
      <c r="NNF21" s="119"/>
      <c r="NNG21" s="119"/>
      <c r="NNH21" s="119"/>
      <c r="NNI21" s="119"/>
      <c r="NNJ21" s="119"/>
      <c r="NNK21" s="119"/>
      <c r="NNL21" s="119"/>
      <c r="NNM21" s="119"/>
      <c r="NNN21" s="119"/>
      <c r="NNO21" s="119"/>
      <c r="NNP21" s="119"/>
      <c r="NNQ21" s="119"/>
      <c r="NNR21" s="119"/>
      <c r="NNS21" s="119"/>
      <c r="NNT21" s="119"/>
      <c r="NNU21" s="119"/>
      <c r="NNV21" s="119"/>
      <c r="NNW21" s="119"/>
      <c r="NNX21" s="119"/>
      <c r="NNY21" s="119"/>
      <c r="NNZ21" s="119"/>
      <c r="NOA21" s="119"/>
      <c r="NOB21" s="119"/>
      <c r="NOC21" s="119"/>
      <c r="NOD21" s="119"/>
      <c r="NOE21" s="119"/>
      <c r="NOF21" s="119"/>
      <c r="NOG21" s="119"/>
      <c r="NOH21" s="119"/>
      <c r="NOI21" s="119"/>
      <c r="NOJ21" s="119"/>
      <c r="NOK21" s="119"/>
      <c r="NOL21" s="119"/>
      <c r="NOM21" s="119"/>
      <c r="NON21" s="119"/>
      <c r="NOO21" s="119"/>
      <c r="NOP21" s="119"/>
      <c r="NOQ21" s="119"/>
      <c r="NOR21" s="119"/>
      <c r="NOS21" s="119"/>
      <c r="NOT21" s="119"/>
      <c r="NOU21" s="119"/>
      <c r="NOV21" s="119"/>
      <c r="NOW21" s="119"/>
      <c r="NOX21" s="119"/>
      <c r="NOY21" s="119"/>
      <c r="NOZ21" s="119"/>
      <c r="NPA21" s="119"/>
      <c r="NPB21" s="119"/>
      <c r="NPC21" s="119"/>
      <c r="NPD21" s="119"/>
      <c r="NPE21" s="119"/>
      <c r="NPF21" s="119"/>
      <c r="NPG21" s="119"/>
      <c r="NPH21" s="119"/>
      <c r="NPI21" s="119"/>
      <c r="NPJ21" s="119"/>
      <c r="NPK21" s="119"/>
      <c r="NPL21" s="119"/>
      <c r="NPM21" s="119"/>
      <c r="NPN21" s="119"/>
      <c r="NPO21" s="119"/>
      <c r="NPP21" s="119"/>
      <c r="NPQ21" s="119"/>
      <c r="NPR21" s="119"/>
      <c r="NPS21" s="119"/>
      <c r="NPT21" s="119"/>
      <c r="NPU21" s="119"/>
      <c r="NPV21" s="119"/>
      <c r="NPW21" s="119"/>
      <c r="NPX21" s="119"/>
      <c r="NPY21" s="119"/>
      <c r="NPZ21" s="119"/>
      <c r="NQA21" s="119"/>
      <c r="NQB21" s="119"/>
      <c r="NQC21" s="119"/>
      <c r="NQD21" s="119"/>
      <c r="NQE21" s="119"/>
      <c r="NQF21" s="119"/>
      <c r="NQG21" s="119"/>
      <c r="NQH21" s="119"/>
      <c r="NQI21" s="119"/>
      <c r="NQJ21" s="119"/>
      <c r="NQK21" s="119"/>
      <c r="NQL21" s="119"/>
      <c r="NQM21" s="119"/>
      <c r="NQN21" s="119"/>
      <c r="NQO21" s="119"/>
      <c r="NQP21" s="119"/>
      <c r="NQQ21" s="119"/>
      <c r="NQR21" s="119"/>
      <c r="NQS21" s="119"/>
      <c r="NQT21" s="119"/>
      <c r="NQU21" s="119"/>
      <c r="NQV21" s="119"/>
      <c r="NQW21" s="119"/>
      <c r="NQX21" s="119"/>
      <c r="NQY21" s="119"/>
      <c r="NQZ21" s="119"/>
      <c r="NRA21" s="119"/>
      <c r="NRB21" s="119"/>
      <c r="NRC21" s="119"/>
      <c r="NRD21" s="119"/>
      <c r="NRE21" s="119"/>
      <c r="NRF21" s="119"/>
      <c r="NRG21" s="119"/>
      <c r="NRH21" s="119"/>
      <c r="NRI21" s="119"/>
      <c r="NRJ21" s="119"/>
      <c r="NRK21" s="119"/>
      <c r="NRL21" s="119"/>
      <c r="NRM21" s="119"/>
      <c r="NRN21" s="119"/>
      <c r="NRO21" s="119"/>
      <c r="NRP21" s="119"/>
      <c r="NRQ21" s="119"/>
      <c r="NRR21" s="119"/>
      <c r="NRS21" s="119"/>
      <c r="NRT21" s="119"/>
      <c r="NRU21" s="119"/>
      <c r="NRV21" s="119"/>
      <c r="NRW21" s="119"/>
      <c r="NRX21" s="119"/>
      <c r="NRY21" s="119"/>
      <c r="NRZ21" s="119"/>
      <c r="NSA21" s="119"/>
      <c r="NSB21" s="119"/>
      <c r="NSC21" s="119"/>
      <c r="NSD21" s="119"/>
      <c r="NSE21" s="119"/>
      <c r="NSF21" s="119"/>
      <c r="NSG21" s="119"/>
      <c r="NSH21" s="119"/>
      <c r="NSI21" s="119"/>
      <c r="NSJ21" s="119"/>
      <c r="NSK21" s="119"/>
      <c r="NSL21" s="119"/>
      <c r="NSM21" s="119"/>
      <c r="NSN21" s="119"/>
      <c r="NSO21" s="119"/>
      <c r="NSP21" s="119"/>
      <c r="NSQ21" s="119"/>
      <c r="NSR21" s="119"/>
      <c r="NSS21" s="119"/>
      <c r="NST21" s="119"/>
      <c r="NSU21" s="119"/>
      <c r="NSV21" s="119"/>
      <c r="NSW21" s="119"/>
      <c r="NSX21" s="119"/>
      <c r="NSY21" s="119"/>
      <c r="NSZ21" s="119"/>
      <c r="NTA21" s="119"/>
      <c r="NTB21" s="119"/>
      <c r="NTC21" s="119"/>
      <c r="NTD21" s="119"/>
      <c r="NTE21" s="119"/>
      <c r="NTF21" s="119"/>
      <c r="NTG21" s="119"/>
      <c r="NTH21" s="119"/>
      <c r="NTI21" s="119"/>
      <c r="NTJ21" s="119"/>
      <c r="NTK21" s="119"/>
      <c r="NTL21" s="119"/>
      <c r="NTM21" s="119"/>
      <c r="NTN21" s="119"/>
      <c r="NTO21" s="119"/>
      <c r="NTP21" s="119"/>
      <c r="NTQ21" s="119"/>
      <c r="NTR21" s="119"/>
      <c r="NTS21" s="119"/>
      <c r="NTT21" s="119"/>
      <c r="NTU21" s="119"/>
      <c r="NTV21" s="119"/>
      <c r="NTW21" s="119"/>
      <c r="NTX21" s="119"/>
      <c r="NTY21" s="119"/>
      <c r="NTZ21" s="119"/>
      <c r="NUA21" s="119"/>
      <c r="NUB21" s="119"/>
      <c r="NUC21" s="119"/>
      <c r="NUD21" s="119"/>
      <c r="NUE21" s="119"/>
      <c r="NUF21" s="119"/>
      <c r="NUG21" s="119"/>
      <c r="NUH21" s="119"/>
      <c r="NUI21" s="119"/>
      <c r="NUJ21" s="119"/>
      <c r="NUK21" s="119"/>
      <c r="NUL21" s="119"/>
      <c r="NUM21" s="119"/>
      <c r="NUN21" s="119"/>
      <c r="NUO21" s="119"/>
      <c r="NUP21" s="119"/>
      <c r="NUQ21" s="119"/>
      <c r="NUR21" s="119"/>
      <c r="NUS21" s="119"/>
      <c r="NUT21" s="119"/>
      <c r="NUU21" s="119"/>
      <c r="NUV21" s="119"/>
      <c r="NUW21" s="119"/>
      <c r="NUX21" s="119"/>
      <c r="NUY21" s="119"/>
      <c r="NUZ21" s="119"/>
      <c r="NVA21" s="119"/>
      <c r="NVB21" s="119"/>
      <c r="NVC21" s="119"/>
      <c r="NVD21" s="119"/>
      <c r="NVE21" s="119"/>
      <c r="NVF21" s="119"/>
      <c r="NVG21" s="119"/>
      <c r="NVH21" s="119"/>
      <c r="NVI21" s="119"/>
      <c r="NVJ21" s="119"/>
      <c r="NVK21" s="119"/>
      <c r="NVL21" s="119"/>
      <c r="NVM21" s="119"/>
      <c r="NVN21" s="119"/>
      <c r="NVO21" s="119"/>
      <c r="NVP21" s="119"/>
      <c r="NVQ21" s="119"/>
      <c r="NVR21" s="119"/>
      <c r="NVS21" s="119"/>
      <c r="NVT21" s="119"/>
      <c r="NVU21" s="119"/>
      <c r="NVV21" s="119"/>
      <c r="NVW21" s="119"/>
      <c r="NVX21" s="119"/>
      <c r="NVY21" s="119"/>
      <c r="NVZ21" s="119"/>
      <c r="NWA21" s="119"/>
      <c r="NWB21" s="119"/>
      <c r="NWC21" s="119"/>
      <c r="NWD21" s="119"/>
      <c r="NWE21" s="119"/>
      <c r="NWF21" s="119"/>
      <c r="NWG21" s="119"/>
      <c r="NWH21" s="119"/>
      <c r="NWI21" s="119"/>
      <c r="NWJ21" s="119"/>
      <c r="NWK21" s="119"/>
      <c r="NWL21" s="119"/>
      <c r="NWM21" s="119"/>
      <c r="NWN21" s="119"/>
      <c r="NWO21" s="119"/>
      <c r="NWP21" s="119"/>
      <c r="NWQ21" s="119"/>
      <c r="NWR21" s="119"/>
      <c r="NWS21" s="119"/>
      <c r="NWT21" s="119"/>
      <c r="NWU21" s="119"/>
      <c r="NWV21" s="119"/>
      <c r="NWW21" s="119"/>
      <c r="NWX21" s="119"/>
      <c r="NWY21" s="119"/>
      <c r="NWZ21" s="119"/>
      <c r="NXA21" s="119"/>
      <c r="NXB21" s="119"/>
      <c r="NXC21" s="119"/>
      <c r="NXD21" s="119"/>
      <c r="NXE21" s="119"/>
      <c r="NXF21" s="119"/>
      <c r="NXG21" s="119"/>
      <c r="NXH21" s="119"/>
      <c r="NXI21" s="119"/>
      <c r="NXJ21" s="119"/>
      <c r="NXK21" s="119"/>
      <c r="NXL21" s="119"/>
      <c r="NXM21" s="119"/>
      <c r="NXN21" s="119"/>
      <c r="NXO21" s="119"/>
      <c r="NXP21" s="119"/>
      <c r="NXQ21" s="119"/>
      <c r="NXR21" s="119"/>
      <c r="NXS21" s="119"/>
      <c r="NXT21" s="119"/>
      <c r="NXU21" s="119"/>
      <c r="NXV21" s="119"/>
      <c r="NXW21" s="119"/>
      <c r="NXX21" s="119"/>
      <c r="NXY21" s="119"/>
      <c r="NXZ21" s="119"/>
      <c r="NYA21" s="119"/>
      <c r="NYB21" s="119"/>
      <c r="NYC21" s="119"/>
      <c r="NYD21" s="119"/>
      <c r="NYE21" s="119"/>
      <c r="NYF21" s="119"/>
      <c r="NYG21" s="119"/>
      <c r="NYH21" s="119"/>
      <c r="NYI21" s="119"/>
      <c r="NYJ21" s="119"/>
      <c r="NYK21" s="119"/>
      <c r="NYL21" s="119"/>
      <c r="NYM21" s="119"/>
      <c r="NYN21" s="119"/>
      <c r="NYO21" s="119"/>
      <c r="NYP21" s="119"/>
      <c r="NYQ21" s="119"/>
      <c r="NYR21" s="119"/>
      <c r="NYS21" s="119"/>
      <c r="NYT21" s="119"/>
      <c r="NYU21" s="119"/>
      <c r="NYV21" s="119"/>
      <c r="NYW21" s="119"/>
      <c r="NYX21" s="119"/>
      <c r="NYY21" s="119"/>
      <c r="NYZ21" s="119"/>
      <c r="NZA21" s="119"/>
      <c r="NZB21" s="119"/>
      <c r="NZC21" s="119"/>
      <c r="NZD21" s="119"/>
      <c r="NZE21" s="119"/>
      <c r="NZF21" s="119"/>
      <c r="NZG21" s="119"/>
      <c r="NZH21" s="119"/>
      <c r="NZI21" s="119"/>
      <c r="NZJ21" s="119"/>
      <c r="NZK21" s="119"/>
      <c r="NZL21" s="119"/>
      <c r="NZM21" s="119"/>
      <c r="NZN21" s="119"/>
      <c r="NZO21" s="119"/>
      <c r="NZP21" s="119"/>
      <c r="NZQ21" s="119"/>
      <c r="NZR21" s="119"/>
      <c r="NZS21" s="119"/>
      <c r="NZT21" s="119"/>
      <c r="NZU21" s="119"/>
      <c r="NZV21" s="119"/>
      <c r="NZW21" s="119"/>
      <c r="NZX21" s="119"/>
      <c r="NZY21" s="119"/>
      <c r="NZZ21" s="119"/>
      <c r="OAA21" s="119"/>
      <c r="OAB21" s="119"/>
      <c r="OAC21" s="119"/>
      <c r="OAD21" s="119"/>
      <c r="OAE21" s="119"/>
      <c r="OAF21" s="119"/>
      <c r="OAG21" s="119"/>
      <c r="OAH21" s="119"/>
      <c r="OAI21" s="119"/>
      <c r="OAJ21" s="119"/>
      <c r="OAK21" s="119"/>
      <c r="OAL21" s="119"/>
      <c r="OAM21" s="119"/>
      <c r="OAN21" s="119"/>
      <c r="OAO21" s="119"/>
      <c r="OAP21" s="119"/>
      <c r="OAQ21" s="119"/>
      <c r="OAR21" s="119"/>
      <c r="OAS21" s="119"/>
      <c r="OAT21" s="119"/>
      <c r="OAU21" s="119"/>
      <c r="OAV21" s="119"/>
      <c r="OAW21" s="119"/>
      <c r="OAX21" s="119"/>
      <c r="OAY21" s="119"/>
      <c r="OAZ21" s="119"/>
      <c r="OBA21" s="119"/>
      <c r="OBB21" s="119"/>
      <c r="OBC21" s="119"/>
      <c r="OBD21" s="119"/>
      <c r="OBE21" s="119"/>
      <c r="OBF21" s="119"/>
      <c r="OBG21" s="119"/>
      <c r="OBH21" s="119"/>
      <c r="OBI21" s="119"/>
      <c r="OBJ21" s="119"/>
      <c r="OBK21" s="119"/>
      <c r="OBL21" s="119"/>
      <c r="OBM21" s="119"/>
      <c r="OBN21" s="119"/>
      <c r="OBO21" s="119"/>
      <c r="OBP21" s="119"/>
      <c r="OBQ21" s="119"/>
      <c r="OBR21" s="119"/>
      <c r="OBS21" s="119"/>
      <c r="OBT21" s="119"/>
      <c r="OBU21" s="119"/>
      <c r="OBV21" s="119"/>
      <c r="OBW21" s="119"/>
      <c r="OBX21" s="119"/>
      <c r="OBY21" s="119"/>
      <c r="OBZ21" s="119"/>
      <c r="OCA21" s="119"/>
      <c r="OCB21" s="119"/>
      <c r="OCC21" s="119"/>
      <c r="OCD21" s="119"/>
      <c r="OCE21" s="119"/>
      <c r="OCF21" s="119"/>
      <c r="OCG21" s="119"/>
      <c r="OCH21" s="119"/>
      <c r="OCI21" s="119"/>
      <c r="OCJ21" s="119"/>
      <c r="OCK21" s="119"/>
      <c r="OCL21" s="119"/>
      <c r="OCM21" s="119"/>
      <c r="OCN21" s="119"/>
      <c r="OCO21" s="119"/>
      <c r="OCP21" s="119"/>
      <c r="OCQ21" s="119"/>
      <c r="OCR21" s="119"/>
      <c r="OCS21" s="119"/>
      <c r="OCT21" s="119"/>
      <c r="OCU21" s="119"/>
      <c r="OCV21" s="119"/>
      <c r="OCW21" s="119"/>
      <c r="OCX21" s="119"/>
      <c r="OCY21" s="119"/>
      <c r="OCZ21" s="119"/>
      <c r="ODA21" s="119"/>
      <c r="ODB21" s="119"/>
      <c r="ODC21" s="119"/>
      <c r="ODD21" s="119"/>
      <c r="ODE21" s="119"/>
      <c r="ODF21" s="119"/>
      <c r="ODG21" s="119"/>
      <c r="ODH21" s="119"/>
      <c r="ODI21" s="119"/>
      <c r="ODJ21" s="119"/>
      <c r="ODK21" s="119"/>
      <c r="ODL21" s="119"/>
      <c r="ODM21" s="119"/>
      <c r="ODN21" s="119"/>
      <c r="ODO21" s="119"/>
      <c r="ODP21" s="119"/>
      <c r="ODQ21" s="119"/>
      <c r="ODR21" s="119"/>
      <c r="ODS21" s="119"/>
      <c r="ODT21" s="119"/>
      <c r="ODU21" s="119"/>
      <c r="ODV21" s="119"/>
      <c r="ODW21" s="119"/>
      <c r="ODX21" s="119"/>
      <c r="ODY21" s="119"/>
      <c r="ODZ21" s="119"/>
      <c r="OEA21" s="119"/>
      <c r="OEB21" s="119"/>
      <c r="OEC21" s="119"/>
      <c r="OED21" s="119"/>
      <c r="OEE21" s="119"/>
      <c r="OEF21" s="119"/>
      <c r="OEG21" s="119"/>
      <c r="OEH21" s="119"/>
      <c r="OEI21" s="119"/>
      <c r="OEJ21" s="119"/>
      <c r="OEK21" s="119"/>
      <c r="OEL21" s="119"/>
      <c r="OEM21" s="119"/>
      <c r="OEN21" s="119"/>
      <c r="OEO21" s="119"/>
      <c r="OEP21" s="119"/>
      <c r="OEQ21" s="119"/>
      <c r="OER21" s="119"/>
      <c r="OES21" s="119"/>
      <c r="OET21" s="119"/>
      <c r="OEU21" s="119"/>
      <c r="OEV21" s="119"/>
      <c r="OEW21" s="119"/>
      <c r="OEX21" s="119"/>
      <c r="OEY21" s="119"/>
      <c r="OEZ21" s="119"/>
      <c r="OFA21" s="119"/>
      <c r="OFB21" s="119"/>
      <c r="OFC21" s="119"/>
      <c r="OFD21" s="119"/>
      <c r="OFE21" s="119"/>
      <c r="OFF21" s="119"/>
      <c r="OFG21" s="119"/>
      <c r="OFH21" s="119"/>
      <c r="OFI21" s="119"/>
      <c r="OFJ21" s="119"/>
      <c r="OFK21" s="119"/>
      <c r="OFL21" s="119"/>
      <c r="OFM21" s="119"/>
      <c r="OFN21" s="119"/>
      <c r="OFO21" s="119"/>
      <c r="OFP21" s="119"/>
      <c r="OFQ21" s="119"/>
      <c r="OFR21" s="119"/>
      <c r="OFS21" s="119"/>
      <c r="OFT21" s="119"/>
      <c r="OFU21" s="119"/>
      <c r="OFV21" s="119"/>
      <c r="OFW21" s="119"/>
      <c r="OFX21" s="119"/>
      <c r="OFY21" s="119"/>
      <c r="OFZ21" s="119"/>
      <c r="OGA21" s="119"/>
      <c r="OGB21" s="119"/>
      <c r="OGC21" s="119"/>
      <c r="OGD21" s="119"/>
      <c r="OGE21" s="119"/>
      <c r="OGF21" s="119"/>
      <c r="OGG21" s="119"/>
      <c r="OGH21" s="119"/>
      <c r="OGI21" s="119"/>
      <c r="OGJ21" s="119"/>
      <c r="OGK21" s="119"/>
      <c r="OGL21" s="119"/>
      <c r="OGM21" s="119"/>
      <c r="OGN21" s="119"/>
      <c r="OGO21" s="119"/>
      <c r="OGP21" s="119"/>
      <c r="OGQ21" s="119"/>
      <c r="OGR21" s="119"/>
      <c r="OGS21" s="119"/>
      <c r="OGT21" s="119"/>
      <c r="OGU21" s="119"/>
      <c r="OGV21" s="119"/>
      <c r="OGW21" s="119"/>
      <c r="OGX21" s="119"/>
      <c r="OGY21" s="119"/>
      <c r="OGZ21" s="119"/>
      <c r="OHA21" s="119"/>
      <c r="OHB21" s="119"/>
      <c r="OHC21" s="119"/>
      <c r="OHD21" s="119"/>
      <c r="OHE21" s="119"/>
      <c r="OHF21" s="119"/>
      <c r="OHG21" s="119"/>
      <c r="OHH21" s="119"/>
      <c r="OHI21" s="119"/>
      <c r="OHJ21" s="119"/>
      <c r="OHK21" s="119"/>
      <c r="OHL21" s="119"/>
      <c r="OHM21" s="119"/>
      <c r="OHN21" s="119"/>
      <c r="OHO21" s="119"/>
      <c r="OHP21" s="119"/>
      <c r="OHQ21" s="119"/>
      <c r="OHR21" s="119"/>
      <c r="OHS21" s="119"/>
      <c r="OHT21" s="119"/>
      <c r="OHU21" s="119"/>
      <c r="OHV21" s="119"/>
      <c r="OHW21" s="119"/>
      <c r="OHX21" s="119"/>
      <c r="OHY21" s="119"/>
      <c r="OHZ21" s="119"/>
      <c r="OIA21" s="119"/>
      <c r="OIB21" s="119"/>
      <c r="OIC21" s="119"/>
      <c r="OID21" s="119"/>
      <c r="OIE21" s="119"/>
      <c r="OIF21" s="119"/>
      <c r="OIG21" s="119"/>
      <c r="OIH21" s="119"/>
      <c r="OII21" s="119"/>
      <c r="OIJ21" s="119"/>
      <c r="OIK21" s="119"/>
      <c r="OIL21" s="119"/>
      <c r="OIM21" s="119"/>
      <c r="OIN21" s="119"/>
      <c r="OIO21" s="119"/>
      <c r="OIP21" s="119"/>
      <c r="OIQ21" s="119"/>
      <c r="OIR21" s="119"/>
      <c r="OIS21" s="119"/>
      <c r="OIT21" s="119"/>
      <c r="OIU21" s="119"/>
      <c r="OIV21" s="119"/>
      <c r="OIW21" s="119"/>
      <c r="OIX21" s="119"/>
      <c r="OIY21" s="119"/>
      <c r="OIZ21" s="119"/>
      <c r="OJA21" s="119"/>
      <c r="OJB21" s="119"/>
      <c r="OJC21" s="119"/>
      <c r="OJD21" s="119"/>
      <c r="OJE21" s="119"/>
      <c r="OJF21" s="119"/>
      <c r="OJG21" s="119"/>
      <c r="OJH21" s="119"/>
      <c r="OJI21" s="119"/>
      <c r="OJJ21" s="119"/>
      <c r="OJK21" s="119"/>
      <c r="OJL21" s="119"/>
      <c r="OJM21" s="119"/>
      <c r="OJN21" s="119"/>
      <c r="OJO21" s="119"/>
      <c r="OJP21" s="119"/>
      <c r="OJQ21" s="119"/>
      <c r="OJR21" s="119"/>
      <c r="OJS21" s="119"/>
      <c r="OJT21" s="119"/>
      <c r="OJU21" s="119"/>
      <c r="OJV21" s="119"/>
      <c r="OJW21" s="119"/>
      <c r="OJX21" s="119"/>
      <c r="OJY21" s="119"/>
      <c r="OJZ21" s="119"/>
      <c r="OKA21" s="119"/>
      <c r="OKB21" s="119"/>
      <c r="OKC21" s="119"/>
      <c r="OKD21" s="119"/>
      <c r="OKE21" s="119"/>
      <c r="OKF21" s="119"/>
      <c r="OKG21" s="119"/>
      <c r="OKH21" s="119"/>
      <c r="OKI21" s="119"/>
      <c r="OKJ21" s="119"/>
      <c r="OKK21" s="119"/>
      <c r="OKL21" s="119"/>
      <c r="OKM21" s="119"/>
      <c r="OKN21" s="119"/>
      <c r="OKO21" s="119"/>
      <c r="OKP21" s="119"/>
      <c r="OKQ21" s="119"/>
      <c r="OKR21" s="119"/>
      <c r="OKS21" s="119"/>
      <c r="OKT21" s="119"/>
      <c r="OKU21" s="119"/>
      <c r="OKV21" s="119"/>
      <c r="OKW21" s="119"/>
      <c r="OKX21" s="119"/>
      <c r="OKY21" s="119"/>
      <c r="OKZ21" s="119"/>
      <c r="OLA21" s="119"/>
      <c r="OLB21" s="119"/>
      <c r="OLC21" s="119"/>
      <c r="OLD21" s="119"/>
      <c r="OLE21" s="119"/>
      <c r="OLF21" s="119"/>
      <c r="OLG21" s="119"/>
      <c r="OLH21" s="119"/>
      <c r="OLI21" s="119"/>
      <c r="OLJ21" s="119"/>
      <c r="OLK21" s="119"/>
      <c r="OLL21" s="119"/>
      <c r="OLM21" s="119"/>
      <c r="OLN21" s="119"/>
      <c r="OLO21" s="119"/>
      <c r="OLP21" s="119"/>
      <c r="OLQ21" s="119"/>
      <c r="OLR21" s="119"/>
      <c r="OLS21" s="119"/>
      <c r="OLT21" s="119"/>
      <c r="OLU21" s="119"/>
      <c r="OLV21" s="119"/>
      <c r="OLW21" s="119"/>
      <c r="OLX21" s="119"/>
      <c r="OLY21" s="119"/>
      <c r="OLZ21" s="119"/>
      <c r="OMA21" s="119"/>
      <c r="OMB21" s="119"/>
      <c r="OMC21" s="119"/>
      <c r="OMD21" s="119"/>
      <c r="OME21" s="119"/>
      <c r="OMF21" s="119"/>
      <c r="OMG21" s="119"/>
      <c r="OMH21" s="119"/>
      <c r="OMI21" s="119"/>
      <c r="OMJ21" s="119"/>
      <c r="OMK21" s="119"/>
      <c r="OML21" s="119"/>
      <c r="OMM21" s="119"/>
      <c r="OMN21" s="119"/>
      <c r="OMO21" s="119"/>
      <c r="OMP21" s="119"/>
      <c r="OMQ21" s="119"/>
      <c r="OMR21" s="119"/>
      <c r="OMS21" s="119"/>
      <c r="OMT21" s="119"/>
      <c r="OMU21" s="119"/>
      <c r="OMV21" s="119"/>
      <c r="OMW21" s="119"/>
      <c r="OMX21" s="119"/>
      <c r="OMY21" s="119"/>
      <c r="OMZ21" s="119"/>
      <c r="ONA21" s="119"/>
      <c r="ONB21" s="119"/>
      <c r="ONC21" s="119"/>
      <c r="OND21" s="119"/>
      <c r="ONE21" s="119"/>
      <c r="ONF21" s="119"/>
      <c r="ONG21" s="119"/>
      <c r="ONH21" s="119"/>
      <c r="ONI21" s="119"/>
      <c r="ONJ21" s="119"/>
      <c r="ONK21" s="119"/>
      <c r="ONL21" s="119"/>
      <c r="ONM21" s="119"/>
      <c r="ONN21" s="119"/>
      <c r="ONO21" s="119"/>
      <c r="ONP21" s="119"/>
      <c r="ONQ21" s="119"/>
      <c r="ONR21" s="119"/>
      <c r="ONS21" s="119"/>
      <c r="ONT21" s="119"/>
      <c r="ONU21" s="119"/>
      <c r="ONV21" s="119"/>
      <c r="ONW21" s="119"/>
      <c r="ONX21" s="119"/>
      <c r="ONY21" s="119"/>
      <c r="ONZ21" s="119"/>
      <c r="OOA21" s="119"/>
      <c r="OOB21" s="119"/>
      <c r="OOC21" s="119"/>
      <c r="OOD21" s="119"/>
      <c r="OOE21" s="119"/>
      <c r="OOF21" s="119"/>
      <c r="OOG21" s="119"/>
      <c r="OOH21" s="119"/>
      <c r="OOI21" s="119"/>
      <c r="OOJ21" s="119"/>
      <c r="OOK21" s="119"/>
      <c r="OOL21" s="119"/>
      <c r="OOM21" s="119"/>
      <c r="OON21" s="119"/>
      <c r="OOO21" s="119"/>
      <c r="OOP21" s="119"/>
      <c r="OOQ21" s="119"/>
      <c r="OOR21" s="119"/>
      <c r="OOS21" s="119"/>
      <c r="OOT21" s="119"/>
      <c r="OOU21" s="119"/>
      <c r="OOV21" s="119"/>
      <c r="OOW21" s="119"/>
      <c r="OOX21" s="119"/>
      <c r="OOY21" s="119"/>
      <c r="OOZ21" s="119"/>
      <c r="OPA21" s="119"/>
      <c r="OPB21" s="119"/>
      <c r="OPC21" s="119"/>
      <c r="OPD21" s="119"/>
      <c r="OPE21" s="119"/>
      <c r="OPF21" s="119"/>
      <c r="OPG21" s="119"/>
      <c r="OPH21" s="119"/>
      <c r="OPI21" s="119"/>
      <c r="OPJ21" s="119"/>
      <c r="OPK21" s="119"/>
      <c r="OPL21" s="119"/>
      <c r="OPM21" s="119"/>
      <c r="OPN21" s="119"/>
      <c r="OPO21" s="119"/>
      <c r="OPP21" s="119"/>
      <c r="OPQ21" s="119"/>
      <c r="OPR21" s="119"/>
      <c r="OPS21" s="119"/>
      <c r="OPT21" s="119"/>
      <c r="OPU21" s="119"/>
      <c r="OPV21" s="119"/>
      <c r="OPW21" s="119"/>
      <c r="OPX21" s="119"/>
      <c r="OPY21" s="119"/>
      <c r="OPZ21" s="119"/>
      <c r="OQA21" s="119"/>
      <c r="OQB21" s="119"/>
      <c r="OQC21" s="119"/>
      <c r="OQD21" s="119"/>
      <c r="OQE21" s="119"/>
      <c r="OQF21" s="119"/>
      <c r="OQG21" s="119"/>
      <c r="OQH21" s="119"/>
      <c r="OQI21" s="119"/>
      <c r="OQJ21" s="119"/>
      <c r="OQK21" s="119"/>
      <c r="OQL21" s="119"/>
      <c r="OQM21" s="119"/>
      <c r="OQN21" s="119"/>
      <c r="OQO21" s="119"/>
      <c r="OQP21" s="119"/>
      <c r="OQQ21" s="119"/>
      <c r="OQR21" s="119"/>
      <c r="OQS21" s="119"/>
      <c r="OQT21" s="119"/>
      <c r="OQU21" s="119"/>
      <c r="OQV21" s="119"/>
      <c r="OQW21" s="119"/>
      <c r="OQX21" s="119"/>
      <c r="OQY21" s="119"/>
      <c r="OQZ21" s="119"/>
      <c r="ORA21" s="119"/>
      <c r="ORB21" s="119"/>
      <c r="ORC21" s="119"/>
      <c r="ORD21" s="119"/>
      <c r="ORE21" s="119"/>
      <c r="ORF21" s="119"/>
      <c r="ORG21" s="119"/>
      <c r="ORH21" s="119"/>
      <c r="ORI21" s="119"/>
      <c r="ORJ21" s="119"/>
      <c r="ORK21" s="119"/>
      <c r="ORL21" s="119"/>
      <c r="ORM21" s="119"/>
      <c r="ORN21" s="119"/>
      <c r="ORO21" s="119"/>
      <c r="ORP21" s="119"/>
      <c r="ORQ21" s="119"/>
      <c r="ORR21" s="119"/>
      <c r="ORS21" s="119"/>
      <c r="ORT21" s="119"/>
      <c r="ORU21" s="119"/>
      <c r="ORV21" s="119"/>
      <c r="ORW21" s="119"/>
      <c r="ORX21" s="119"/>
      <c r="ORY21" s="119"/>
      <c r="ORZ21" s="119"/>
      <c r="OSA21" s="119"/>
      <c r="OSB21" s="119"/>
      <c r="OSC21" s="119"/>
      <c r="OSD21" s="119"/>
      <c r="OSE21" s="119"/>
      <c r="OSF21" s="119"/>
      <c r="OSG21" s="119"/>
      <c r="OSH21" s="119"/>
      <c r="OSI21" s="119"/>
      <c r="OSJ21" s="119"/>
      <c r="OSK21" s="119"/>
      <c r="OSL21" s="119"/>
      <c r="OSM21" s="119"/>
      <c r="OSN21" s="119"/>
      <c r="OSO21" s="119"/>
      <c r="OSP21" s="119"/>
      <c r="OSQ21" s="119"/>
      <c r="OSR21" s="119"/>
      <c r="OSS21" s="119"/>
      <c r="OST21" s="119"/>
      <c r="OSU21" s="119"/>
      <c r="OSV21" s="119"/>
      <c r="OSW21" s="119"/>
      <c r="OSX21" s="119"/>
      <c r="OSY21" s="119"/>
      <c r="OSZ21" s="119"/>
      <c r="OTA21" s="119"/>
      <c r="OTB21" s="119"/>
      <c r="OTC21" s="119"/>
      <c r="OTD21" s="119"/>
      <c r="OTE21" s="119"/>
      <c r="OTF21" s="119"/>
      <c r="OTG21" s="119"/>
      <c r="OTH21" s="119"/>
      <c r="OTI21" s="119"/>
      <c r="OTJ21" s="119"/>
      <c r="OTK21" s="119"/>
      <c r="OTL21" s="119"/>
      <c r="OTM21" s="119"/>
      <c r="OTN21" s="119"/>
      <c r="OTO21" s="119"/>
      <c r="OTP21" s="119"/>
      <c r="OTQ21" s="119"/>
      <c r="OTR21" s="119"/>
      <c r="OTS21" s="119"/>
      <c r="OTT21" s="119"/>
      <c r="OTU21" s="119"/>
      <c r="OTV21" s="119"/>
      <c r="OTW21" s="119"/>
      <c r="OTX21" s="119"/>
      <c r="OTY21" s="119"/>
      <c r="OTZ21" s="119"/>
      <c r="OUA21" s="119"/>
      <c r="OUB21" s="119"/>
      <c r="OUC21" s="119"/>
      <c r="OUD21" s="119"/>
      <c r="OUE21" s="119"/>
      <c r="OUF21" s="119"/>
      <c r="OUG21" s="119"/>
      <c r="OUH21" s="119"/>
      <c r="OUI21" s="119"/>
      <c r="OUJ21" s="119"/>
      <c r="OUK21" s="119"/>
      <c r="OUL21" s="119"/>
      <c r="OUM21" s="119"/>
      <c r="OUN21" s="119"/>
      <c r="OUO21" s="119"/>
      <c r="OUP21" s="119"/>
      <c r="OUQ21" s="119"/>
      <c r="OUR21" s="119"/>
      <c r="OUS21" s="119"/>
      <c r="OUT21" s="119"/>
      <c r="OUU21" s="119"/>
      <c r="OUV21" s="119"/>
      <c r="OUW21" s="119"/>
      <c r="OUX21" s="119"/>
      <c r="OUY21" s="119"/>
      <c r="OUZ21" s="119"/>
      <c r="OVA21" s="119"/>
      <c r="OVB21" s="119"/>
      <c r="OVC21" s="119"/>
      <c r="OVD21" s="119"/>
      <c r="OVE21" s="119"/>
      <c r="OVF21" s="119"/>
      <c r="OVG21" s="119"/>
      <c r="OVH21" s="119"/>
      <c r="OVI21" s="119"/>
      <c r="OVJ21" s="119"/>
      <c r="OVK21" s="119"/>
      <c r="OVL21" s="119"/>
      <c r="OVM21" s="119"/>
      <c r="OVN21" s="119"/>
      <c r="OVO21" s="119"/>
      <c r="OVP21" s="119"/>
      <c r="OVQ21" s="119"/>
      <c r="OVR21" s="119"/>
      <c r="OVS21" s="119"/>
      <c r="OVT21" s="119"/>
      <c r="OVU21" s="119"/>
      <c r="OVV21" s="119"/>
      <c r="OVW21" s="119"/>
      <c r="OVX21" s="119"/>
      <c r="OVY21" s="119"/>
      <c r="OVZ21" s="119"/>
      <c r="OWA21" s="119"/>
      <c r="OWB21" s="119"/>
      <c r="OWC21" s="119"/>
      <c r="OWD21" s="119"/>
      <c r="OWE21" s="119"/>
      <c r="OWF21" s="119"/>
      <c r="OWG21" s="119"/>
      <c r="OWH21" s="119"/>
      <c r="OWI21" s="119"/>
      <c r="OWJ21" s="119"/>
      <c r="OWK21" s="119"/>
      <c r="OWL21" s="119"/>
      <c r="OWM21" s="119"/>
      <c r="OWN21" s="119"/>
      <c r="OWO21" s="119"/>
      <c r="OWP21" s="119"/>
      <c r="OWQ21" s="119"/>
      <c r="OWR21" s="119"/>
      <c r="OWS21" s="119"/>
      <c r="OWT21" s="119"/>
      <c r="OWU21" s="119"/>
      <c r="OWV21" s="119"/>
      <c r="OWW21" s="119"/>
      <c r="OWX21" s="119"/>
      <c r="OWY21" s="119"/>
      <c r="OWZ21" s="119"/>
      <c r="OXA21" s="119"/>
      <c r="OXB21" s="119"/>
      <c r="OXC21" s="119"/>
      <c r="OXD21" s="119"/>
      <c r="OXE21" s="119"/>
      <c r="OXF21" s="119"/>
      <c r="OXG21" s="119"/>
      <c r="OXH21" s="119"/>
      <c r="OXI21" s="119"/>
      <c r="OXJ21" s="119"/>
      <c r="OXK21" s="119"/>
      <c r="OXL21" s="119"/>
      <c r="OXM21" s="119"/>
      <c r="OXN21" s="119"/>
      <c r="OXO21" s="119"/>
      <c r="OXP21" s="119"/>
      <c r="OXQ21" s="119"/>
      <c r="OXR21" s="119"/>
      <c r="OXS21" s="119"/>
      <c r="OXT21" s="119"/>
      <c r="OXU21" s="119"/>
      <c r="OXV21" s="119"/>
      <c r="OXW21" s="119"/>
      <c r="OXX21" s="119"/>
      <c r="OXY21" s="119"/>
      <c r="OXZ21" s="119"/>
      <c r="OYA21" s="119"/>
      <c r="OYB21" s="119"/>
      <c r="OYC21" s="119"/>
      <c r="OYD21" s="119"/>
      <c r="OYE21" s="119"/>
      <c r="OYF21" s="119"/>
      <c r="OYG21" s="119"/>
      <c r="OYH21" s="119"/>
      <c r="OYI21" s="119"/>
      <c r="OYJ21" s="119"/>
      <c r="OYK21" s="119"/>
      <c r="OYL21" s="119"/>
      <c r="OYM21" s="119"/>
      <c r="OYN21" s="119"/>
      <c r="OYO21" s="119"/>
      <c r="OYP21" s="119"/>
      <c r="OYQ21" s="119"/>
      <c r="OYR21" s="119"/>
      <c r="OYS21" s="119"/>
      <c r="OYT21" s="119"/>
      <c r="OYU21" s="119"/>
      <c r="OYV21" s="119"/>
      <c r="OYW21" s="119"/>
      <c r="OYX21" s="119"/>
      <c r="OYY21" s="119"/>
      <c r="OYZ21" s="119"/>
      <c r="OZA21" s="119"/>
      <c r="OZB21" s="119"/>
      <c r="OZC21" s="119"/>
      <c r="OZD21" s="119"/>
      <c r="OZE21" s="119"/>
      <c r="OZF21" s="119"/>
      <c r="OZG21" s="119"/>
      <c r="OZH21" s="119"/>
      <c r="OZI21" s="119"/>
      <c r="OZJ21" s="119"/>
      <c r="OZK21" s="119"/>
      <c r="OZL21" s="119"/>
      <c r="OZM21" s="119"/>
      <c r="OZN21" s="119"/>
      <c r="OZO21" s="119"/>
      <c r="OZP21" s="119"/>
      <c r="OZQ21" s="119"/>
      <c r="OZR21" s="119"/>
      <c r="OZS21" s="119"/>
      <c r="OZT21" s="119"/>
      <c r="OZU21" s="119"/>
      <c r="OZV21" s="119"/>
      <c r="OZW21" s="119"/>
      <c r="OZX21" s="119"/>
      <c r="OZY21" s="119"/>
      <c r="OZZ21" s="119"/>
      <c r="PAA21" s="119"/>
      <c r="PAB21" s="119"/>
      <c r="PAC21" s="119"/>
      <c r="PAD21" s="119"/>
      <c r="PAE21" s="119"/>
      <c r="PAF21" s="119"/>
      <c r="PAG21" s="119"/>
      <c r="PAH21" s="119"/>
      <c r="PAI21" s="119"/>
      <c r="PAJ21" s="119"/>
      <c r="PAK21" s="119"/>
      <c r="PAL21" s="119"/>
      <c r="PAM21" s="119"/>
      <c r="PAN21" s="119"/>
      <c r="PAO21" s="119"/>
      <c r="PAP21" s="119"/>
      <c r="PAQ21" s="119"/>
      <c r="PAR21" s="119"/>
      <c r="PAS21" s="119"/>
      <c r="PAT21" s="119"/>
      <c r="PAU21" s="119"/>
      <c r="PAV21" s="119"/>
      <c r="PAW21" s="119"/>
      <c r="PAX21" s="119"/>
      <c r="PAY21" s="119"/>
      <c r="PAZ21" s="119"/>
      <c r="PBA21" s="119"/>
      <c r="PBB21" s="119"/>
      <c r="PBC21" s="119"/>
      <c r="PBD21" s="119"/>
      <c r="PBE21" s="119"/>
      <c r="PBF21" s="119"/>
      <c r="PBG21" s="119"/>
      <c r="PBH21" s="119"/>
      <c r="PBI21" s="119"/>
      <c r="PBJ21" s="119"/>
      <c r="PBK21" s="119"/>
      <c r="PBL21" s="119"/>
      <c r="PBM21" s="119"/>
      <c r="PBN21" s="119"/>
      <c r="PBO21" s="119"/>
      <c r="PBP21" s="119"/>
      <c r="PBQ21" s="119"/>
      <c r="PBR21" s="119"/>
      <c r="PBS21" s="119"/>
      <c r="PBT21" s="119"/>
      <c r="PBU21" s="119"/>
      <c r="PBV21" s="119"/>
      <c r="PBW21" s="119"/>
      <c r="PBX21" s="119"/>
      <c r="PBY21" s="119"/>
      <c r="PBZ21" s="119"/>
      <c r="PCA21" s="119"/>
      <c r="PCB21" s="119"/>
      <c r="PCC21" s="119"/>
      <c r="PCD21" s="119"/>
      <c r="PCE21" s="119"/>
      <c r="PCF21" s="119"/>
      <c r="PCG21" s="119"/>
      <c r="PCH21" s="119"/>
      <c r="PCI21" s="119"/>
      <c r="PCJ21" s="119"/>
      <c r="PCK21" s="119"/>
      <c r="PCL21" s="119"/>
      <c r="PCM21" s="119"/>
      <c r="PCN21" s="119"/>
      <c r="PCO21" s="119"/>
      <c r="PCP21" s="119"/>
      <c r="PCQ21" s="119"/>
      <c r="PCR21" s="119"/>
      <c r="PCS21" s="119"/>
      <c r="PCT21" s="119"/>
      <c r="PCU21" s="119"/>
      <c r="PCV21" s="119"/>
      <c r="PCW21" s="119"/>
      <c r="PCX21" s="119"/>
      <c r="PCY21" s="119"/>
      <c r="PCZ21" s="119"/>
      <c r="PDA21" s="119"/>
      <c r="PDB21" s="119"/>
      <c r="PDC21" s="119"/>
      <c r="PDD21" s="119"/>
      <c r="PDE21" s="119"/>
      <c r="PDF21" s="119"/>
      <c r="PDG21" s="119"/>
      <c r="PDH21" s="119"/>
      <c r="PDI21" s="119"/>
      <c r="PDJ21" s="119"/>
      <c r="PDK21" s="119"/>
      <c r="PDL21" s="119"/>
      <c r="PDM21" s="119"/>
      <c r="PDN21" s="119"/>
      <c r="PDO21" s="119"/>
      <c r="PDP21" s="119"/>
      <c r="PDQ21" s="119"/>
      <c r="PDR21" s="119"/>
      <c r="PDS21" s="119"/>
      <c r="PDT21" s="119"/>
      <c r="PDU21" s="119"/>
      <c r="PDV21" s="119"/>
      <c r="PDW21" s="119"/>
      <c r="PDX21" s="119"/>
      <c r="PDY21" s="119"/>
      <c r="PDZ21" s="119"/>
      <c r="PEA21" s="119"/>
      <c r="PEB21" s="119"/>
      <c r="PEC21" s="119"/>
      <c r="PED21" s="119"/>
      <c r="PEE21" s="119"/>
      <c r="PEF21" s="119"/>
      <c r="PEG21" s="119"/>
      <c r="PEH21" s="119"/>
      <c r="PEI21" s="119"/>
      <c r="PEJ21" s="119"/>
      <c r="PEK21" s="119"/>
      <c r="PEL21" s="119"/>
      <c r="PEM21" s="119"/>
      <c r="PEN21" s="119"/>
      <c r="PEO21" s="119"/>
      <c r="PEP21" s="119"/>
      <c r="PEQ21" s="119"/>
      <c r="PER21" s="119"/>
      <c r="PES21" s="119"/>
      <c r="PET21" s="119"/>
      <c r="PEU21" s="119"/>
      <c r="PEV21" s="119"/>
      <c r="PEW21" s="119"/>
      <c r="PEX21" s="119"/>
      <c r="PEY21" s="119"/>
      <c r="PEZ21" s="119"/>
      <c r="PFA21" s="119"/>
      <c r="PFB21" s="119"/>
      <c r="PFC21" s="119"/>
      <c r="PFD21" s="119"/>
      <c r="PFE21" s="119"/>
      <c r="PFF21" s="119"/>
      <c r="PFG21" s="119"/>
      <c r="PFH21" s="119"/>
      <c r="PFI21" s="119"/>
      <c r="PFJ21" s="119"/>
      <c r="PFK21" s="119"/>
      <c r="PFL21" s="119"/>
      <c r="PFM21" s="119"/>
      <c r="PFN21" s="119"/>
      <c r="PFO21" s="119"/>
      <c r="PFP21" s="119"/>
      <c r="PFQ21" s="119"/>
      <c r="PFR21" s="119"/>
      <c r="PFS21" s="119"/>
      <c r="PFT21" s="119"/>
      <c r="PFU21" s="119"/>
      <c r="PFV21" s="119"/>
      <c r="PFW21" s="119"/>
      <c r="PFX21" s="119"/>
      <c r="PFY21" s="119"/>
      <c r="PFZ21" s="119"/>
      <c r="PGA21" s="119"/>
      <c r="PGB21" s="119"/>
      <c r="PGC21" s="119"/>
      <c r="PGD21" s="119"/>
      <c r="PGE21" s="119"/>
      <c r="PGF21" s="119"/>
      <c r="PGG21" s="119"/>
      <c r="PGH21" s="119"/>
      <c r="PGI21" s="119"/>
      <c r="PGJ21" s="119"/>
      <c r="PGK21" s="119"/>
      <c r="PGL21" s="119"/>
      <c r="PGM21" s="119"/>
      <c r="PGN21" s="119"/>
      <c r="PGO21" s="119"/>
      <c r="PGP21" s="119"/>
      <c r="PGQ21" s="119"/>
      <c r="PGR21" s="119"/>
      <c r="PGS21" s="119"/>
      <c r="PGT21" s="119"/>
      <c r="PGU21" s="119"/>
      <c r="PGV21" s="119"/>
      <c r="PGW21" s="119"/>
      <c r="PGX21" s="119"/>
      <c r="PGY21" s="119"/>
      <c r="PGZ21" s="119"/>
      <c r="PHA21" s="119"/>
      <c r="PHB21" s="119"/>
      <c r="PHC21" s="119"/>
      <c r="PHD21" s="119"/>
      <c r="PHE21" s="119"/>
      <c r="PHF21" s="119"/>
      <c r="PHG21" s="119"/>
      <c r="PHH21" s="119"/>
      <c r="PHI21" s="119"/>
      <c r="PHJ21" s="119"/>
      <c r="PHK21" s="119"/>
      <c r="PHL21" s="119"/>
      <c r="PHM21" s="119"/>
      <c r="PHN21" s="119"/>
      <c r="PHO21" s="119"/>
      <c r="PHP21" s="119"/>
      <c r="PHQ21" s="119"/>
      <c r="PHR21" s="119"/>
      <c r="PHS21" s="119"/>
      <c r="PHT21" s="119"/>
      <c r="PHU21" s="119"/>
      <c r="PHV21" s="119"/>
      <c r="PHW21" s="119"/>
      <c r="PHX21" s="119"/>
      <c r="PHY21" s="119"/>
      <c r="PHZ21" s="119"/>
      <c r="PIA21" s="119"/>
      <c r="PIB21" s="119"/>
      <c r="PIC21" s="119"/>
      <c r="PID21" s="119"/>
      <c r="PIE21" s="119"/>
      <c r="PIF21" s="119"/>
      <c r="PIG21" s="119"/>
      <c r="PIH21" s="119"/>
      <c r="PII21" s="119"/>
      <c r="PIJ21" s="119"/>
      <c r="PIK21" s="119"/>
      <c r="PIL21" s="119"/>
      <c r="PIM21" s="119"/>
      <c r="PIN21" s="119"/>
      <c r="PIO21" s="119"/>
      <c r="PIP21" s="119"/>
      <c r="PIQ21" s="119"/>
      <c r="PIR21" s="119"/>
      <c r="PIS21" s="119"/>
      <c r="PIT21" s="119"/>
      <c r="PIU21" s="119"/>
      <c r="PIV21" s="119"/>
      <c r="PIW21" s="119"/>
      <c r="PIX21" s="119"/>
      <c r="PIY21" s="119"/>
      <c r="PIZ21" s="119"/>
      <c r="PJA21" s="119"/>
      <c r="PJB21" s="119"/>
      <c r="PJC21" s="119"/>
      <c r="PJD21" s="119"/>
      <c r="PJE21" s="119"/>
      <c r="PJF21" s="119"/>
      <c r="PJG21" s="119"/>
      <c r="PJH21" s="119"/>
      <c r="PJI21" s="119"/>
      <c r="PJJ21" s="119"/>
      <c r="PJK21" s="119"/>
      <c r="PJL21" s="119"/>
      <c r="PJM21" s="119"/>
      <c r="PJN21" s="119"/>
      <c r="PJO21" s="119"/>
      <c r="PJP21" s="119"/>
      <c r="PJQ21" s="119"/>
      <c r="PJR21" s="119"/>
      <c r="PJS21" s="119"/>
      <c r="PJT21" s="119"/>
      <c r="PJU21" s="119"/>
      <c r="PJV21" s="119"/>
      <c r="PJW21" s="119"/>
      <c r="PJX21" s="119"/>
      <c r="PJY21" s="119"/>
      <c r="PJZ21" s="119"/>
      <c r="PKA21" s="119"/>
      <c r="PKB21" s="119"/>
      <c r="PKC21" s="119"/>
      <c r="PKD21" s="119"/>
      <c r="PKE21" s="119"/>
      <c r="PKF21" s="119"/>
      <c r="PKG21" s="119"/>
      <c r="PKH21" s="119"/>
      <c r="PKI21" s="119"/>
      <c r="PKJ21" s="119"/>
      <c r="PKK21" s="119"/>
      <c r="PKL21" s="119"/>
      <c r="PKM21" s="119"/>
      <c r="PKN21" s="119"/>
      <c r="PKO21" s="119"/>
      <c r="PKP21" s="119"/>
      <c r="PKQ21" s="119"/>
      <c r="PKR21" s="119"/>
      <c r="PKS21" s="119"/>
      <c r="PKT21" s="119"/>
      <c r="PKU21" s="119"/>
      <c r="PKV21" s="119"/>
      <c r="PKW21" s="119"/>
      <c r="PKX21" s="119"/>
      <c r="PKY21" s="119"/>
      <c r="PKZ21" s="119"/>
      <c r="PLA21" s="119"/>
      <c r="PLB21" s="119"/>
      <c r="PLC21" s="119"/>
      <c r="PLD21" s="119"/>
      <c r="PLE21" s="119"/>
      <c r="PLF21" s="119"/>
      <c r="PLG21" s="119"/>
      <c r="PLH21" s="119"/>
      <c r="PLI21" s="119"/>
      <c r="PLJ21" s="119"/>
      <c r="PLK21" s="119"/>
      <c r="PLL21" s="119"/>
      <c r="PLM21" s="119"/>
      <c r="PLN21" s="119"/>
      <c r="PLO21" s="119"/>
      <c r="PLP21" s="119"/>
      <c r="PLQ21" s="119"/>
      <c r="PLR21" s="119"/>
      <c r="PLS21" s="119"/>
      <c r="PLT21" s="119"/>
      <c r="PLU21" s="119"/>
      <c r="PLV21" s="119"/>
      <c r="PLW21" s="119"/>
      <c r="PLX21" s="119"/>
      <c r="PLY21" s="119"/>
      <c r="PLZ21" s="119"/>
      <c r="PMA21" s="119"/>
      <c r="PMB21" s="119"/>
      <c r="PMC21" s="119"/>
      <c r="PMD21" s="119"/>
      <c r="PME21" s="119"/>
      <c r="PMF21" s="119"/>
      <c r="PMG21" s="119"/>
      <c r="PMH21" s="119"/>
      <c r="PMI21" s="119"/>
      <c r="PMJ21" s="119"/>
      <c r="PMK21" s="119"/>
      <c r="PML21" s="119"/>
      <c r="PMM21" s="119"/>
      <c r="PMN21" s="119"/>
      <c r="PMO21" s="119"/>
      <c r="PMP21" s="119"/>
      <c r="PMQ21" s="119"/>
      <c r="PMR21" s="119"/>
      <c r="PMS21" s="119"/>
      <c r="PMT21" s="119"/>
      <c r="PMU21" s="119"/>
      <c r="PMV21" s="119"/>
      <c r="PMW21" s="119"/>
      <c r="PMX21" s="119"/>
      <c r="PMY21" s="119"/>
      <c r="PMZ21" s="119"/>
      <c r="PNA21" s="119"/>
      <c r="PNB21" s="119"/>
      <c r="PNC21" s="119"/>
      <c r="PND21" s="119"/>
      <c r="PNE21" s="119"/>
      <c r="PNF21" s="119"/>
      <c r="PNG21" s="119"/>
      <c r="PNH21" s="119"/>
      <c r="PNI21" s="119"/>
      <c r="PNJ21" s="119"/>
      <c r="PNK21" s="119"/>
      <c r="PNL21" s="119"/>
      <c r="PNM21" s="119"/>
      <c r="PNN21" s="119"/>
      <c r="PNO21" s="119"/>
      <c r="PNP21" s="119"/>
      <c r="PNQ21" s="119"/>
      <c r="PNR21" s="119"/>
      <c r="PNS21" s="119"/>
      <c r="PNT21" s="119"/>
      <c r="PNU21" s="119"/>
      <c r="PNV21" s="119"/>
      <c r="PNW21" s="119"/>
      <c r="PNX21" s="119"/>
      <c r="PNY21" s="119"/>
      <c r="PNZ21" s="119"/>
      <c r="POA21" s="119"/>
      <c r="POB21" s="119"/>
      <c r="POC21" s="119"/>
      <c r="POD21" s="119"/>
      <c r="POE21" s="119"/>
      <c r="POF21" s="119"/>
      <c r="POG21" s="119"/>
      <c r="POH21" s="119"/>
      <c r="POI21" s="119"/>
      <c r="POJ21" s="119"/>
      <c r="POK21" s="119"/>
      <c r="POL21" s="119"/>
      <c r="POM21" s="119"/>
      <c r="PON21" s="119"/>
      <c r="POO21" s="119"/>
      <c r="POP21" s="119"/>
      <c r="POQ21" s="119"/>
      <c r="POR21" s="119"/>
      <c r="POS21" s="119"/>
      <c r="POT21" s="119"/>
      <c r="POU21" s="119"/>
      <c r="POV21" s="119"/>
      <c r="POW21" s="119"/>
      <c r="POX21" s="119"/>
      <c r="POY21" s="119"/>
      <c r="POZ21" s="119"/>
      <c r="PPA21" s="119"/>
      <c r="PPB21" s="119"/>
      <c r="PPC21" s="119"/>
      <c r="PPD21" s="119"/>
      <c r="PPE21" s="119"/>
      <c r="PPF21" s="119"/>
      <c r="PPG21" s="119"/>
      <c r="PPH21" s="119"/>
      <c r="PPI21" s="119"/>
      <c r="PPJ21" s="119"/>
      <c r="PPK21" s="119"/>
      <c r="PPL21" s="119"/>
      <c r="PPM21" s="119"/>
      <c r="PPN21" s="119"/>
      <c r="PPO21" s="119"/>
      <c r="PPP21" s="119"/>
      <c r="PPQ21" s="119"/>
      <c r="PPR21" s="119"/>
      <c r="PPS21" s="119"/>
      <c r="PPT21" s="119"/>
      <c r="PPU21" s="119"/>
      <c r="PPV21" s="119"/>
      <c r="PPW21" s="119"/>
      <c r="PPX21" s="119"/>
      <c r="PPY21" s="119"/>
      <c r="PPZ21" s="119"/>
      <c r="PQA21" s="119"/>
      <c r="PQB21" s="119"/>
      <c r="PQC21" s="119"/>
      <c r="PQD21" s="119"/>
      <c r="PQE21" s="119"/>
      <c r="PQF21" s="119"/>
      <c r="PQG21" s="119"/>
      <c r="PQH21" s="119"/>
      <c r="PQI21" s="119"/>
      <c r="PQJ21" s="119"/>
      <c r="PQK21" s="119"/>
      <c r="PQL21" s="119"/>
      <c r="PQM21" s="119"/>
      <c r="PQN21" s="119"/>
      <c r="PQO21" s="119"/>
      <c r="PQP21" s="119"/>
      <c r="PQQ21" s="119"/>
      <c r="PQR21" s="119"/>
      <c r="PQS21" s="119"/>
      <c r="PQT21" s="119"/>
      <c r="PQU21" s="119"/>
      <c r="PQV21" s="119"/>
      <c r="PQW21" s="119"/>
      <c r="PQX21" s="119"/>
      <c r="PQY21" s="119"/>
      <c r="PQZ21" s="119"/>
      <c r="PRA21" s="119"/>
      <c r="PRB21" s="119"/>
      <c r="PRC21" s="119"/>
      <c r="PRD21" s="119"/>
      <c r="PRE21" s="119"/>
      <c r="PRF21" s="119"/>
      <c r="PRG21" s="119"/>
      <c r="PRH21" s="119"/>
      <c r="PRI21" s="119"/>
      <c r="PRJ21" s="119"/>
      <c r="PRK21" s="119"/>
      <c r="PRL21" s="119"/>
      <c r="PRM21" s="119"/>
      <c r="PRN21" s="119"/>
      <c r="PRO21" s="119"/>
      <c r="PRP21" s="119"/>
      <c r="PRQ21" s="119"/>
      <c r="PRR21" s="119"/>
      <c r="PRS21" s="119"/>
      <c r="PRT21" s="119"/>
      <c r="PRU21" s="119"/>
      <c r="PRV21" s="119"/>
      <c r="PRW21" s="119"/>
      <c r="PRX21" s="119"/>
      <c r="PRY21" s="119"/>
      <c r="PRZ21" s="119"/>
      <c r="PSA21" s="119"/>
      <c r="PSB21" s="119"/>
      <c r="PSC21" s="119"/>
      <c r="PSD21" s="119"/>
      <c r="PSE21" s="119"/>
      <c r="PSF21" s="119"/>
      <c r="PSG21" s="119"/>
      <c r="PSH21" s="119"/>
      <c r="PSI21" s="119"/>
      <c r="PSJ21" s="119"/>
      <c r="PSK21" s="119"/>
      <c r="PSL21" s="119"/>
      <c r="PSM21" s="119"/>
      <c r="PSN21" s="119"/>
      <c r="PSO21" s="119"/>
      <c r="PSP21" s="119"/>
      <c r="PSQ21" s="119"/>
      <c r="PSR21" s="119"/>
      <c r="PSS21" s="119"/>
      <c r="PST21" s="119"/>
      <c r="PSU21" s="119"/>
      <c r="PSV21" s="119"/>
      <c r="PSW21" s="119"/>
      <c r="PSX21" s="119"/>
      <c r="PSY21" s="119"/>
      <c r="PSZ21" s="119"/>
      <c r="PTA21" s="119"/>
      <c r="PTB21" s="119"/>
      <c r="PTC21" s="119"/>
      <c r="PTD21" s="119"/>
      <c r="PTE21" s="119"/>
      <c r="PTF21" s="119"/>
      <c r="PTG21" s="119"/>
      <c r="PTH21" s="119"/>
      <c r="PTI21" s="119"/>
      <c r="PTJ21" s="119"/>
      <c r="PTK21" s="119"/>
      <c r="PTL21" s="119"/>
      <c r="PTM21" s="119"/>
      <c r="PTN21" s="119"/>
      <c r="PTO21" s="119"/>
      <c r="PTP21" s="119"/>
      <c r="PTQ21" s="119"/>
      <c r="PTR21" s="119"/>
      <c r="PTS21" s="119"/>
      <c r="PTT21" s="119"/>
      <c r="PTU21" s="119"/>
      <c r="PTV21" s="119"/>
      <c r="PTW21" s="119"/>
      <c r="PTX21" s="119"/>
      <c r="PTY21" s="119"/>
      <c r="PTZ21" s="119"/>
      <c r="PUA21" s="119"/>
      <c r="PUB21" s="119"/>
      <c r="PUC21" s="119"/>
      <c r="PUD21" s="119"/>
      <c r="PUE21" s="119"/>
      <c r="PUF21" s="119"/>
      <c r="PUG21" s="119"/>
      <c r="PUH21" s="119"/>
      <c r="PUI21" s="119"/>
      <c r="PUJ21" s="119"/>
      <c r="PUK21" s="119"/>
      <c r="PUL21" s="119"/>
      <c r="PUM21" s="119"/>
      <c r="PUN21" s="119"/>
      <c r="PUO21" s="119"/>
      <c r="PUP21" s="119"/>
      <c r="PUQ21" s="119"/>
      <c r="PUR21" s="119"/>
      <c r="PUS21" s="119"/>
      <c r="PUT21" s="119"/>
      <c r="PUU21" s="119"/>
      <c r="PUV21" s="119"/>
      <c r="PUW21" s="119"/>
      <c r="PUX21" s="119"/>
      <c r="PUY21" s="119"/>
      <c r="PUZ21" s="119"/>
      <c r="PVA21" s="119"/>
      <c r="PVB21" s="119"/>
      <c r="PVC21" s="119"/>
      <c r="PVD21" s="119"/>
      <c r="PVE21" s="119"/>
      <c r="PVF21" s="119"/>
      <c r="PVG21" s="119"/>
      <c r="PVH21" s="119"/>
      <c r="PVI21" s="119"/>
      <c r="PVJ21" s="119"/>
      <c r="PVK21" s="119"/>
      <c r="PVL21" s="119"/>
      <c r="PVM21" s="119"/>
      <c r="PVN21" s="119"/>
      <c r="PVO21" s="119"/>
      <c r="PVP21" s="119"/>
      <c r="PVQ21" s="119"/>
      <c r="PVR21" s="119"/>
      <c r="PVS21" s="119"/>
      <c r="PVT21" s="119"/>
      <c r="PVU21" s="119"/>
      <c r="PVV21" s="119"/>
      <c r="PVW21" s="119"/>
      <c r="PVX21" s="119"/>
      <c r="PVY21" s="119"/>
      <c r="PVZ21" s="119"/>
      <c r="PWA21" s="119"/>
      <c r="PWB21" s="119"/>
      <c r="PWC21" s="119"/>
      <c r="PWD21" s="119"/>
      <c r="PWE21" s="119"/>
      <c r="PWF21" s="119"/>
      <c r="PWG21" s="119"/>
      <c r="PWH21" s="119"/>
      <c r="PWI21" s="119"/>
      <c r="PWJ21" s="119"/>
      <c r="PWK21" s="119"/>
      <c r="PWL21" s="119"/>
      <c r="PWM21" s="119"/>
      <c r="PWN21" s="119"/>
      <c r="PWO21" s="119"/>
      <c r="PWP21" s="119"/>
      <c r="PWQ21" s="119"/>
      <c r="PWR21" s="119"/>
      <c r="PWS21" s="119"/>
      <c r="PWT21" s="119"/>
      <c r="PWU21" s="119"/>
      <c r="PWV21" s="119"/>
      <c r="PWW21" s="119"/>
      <c r="PWX21" s="119"/>
      <c r="PWY21" s="119"/>
      <c r="PWZ21" s="119"/>
      <c r="PXA21" s="119"/>
      <c r="PXB21" s="119"/>
      <c r="PXC21" s="119"/>
      <c r="PXD21" s="119"/>
      <c r="PXE21" s="119"/>
      <c r="PXF21" s="119"/>
      <c r="PXG21" s="119"/>
      <c r="PXH21" s="119"/>
      <c r="PXI21" s="119"/>
      <c r="PXJ21" s="119"/>
      <c r="PXK21" s="119"/>
      <c r="PXL21" s="119"/>
      <c r="PXM21" s="119"/>
      <c r="PXN21" s="119"/>
      <c r="PXO21" s="119"/>
      <c r="PXP21" s="119"/>
      <c r="PXQ21" s="119"/>
      <c r="PXR21" s="119"/>
      <c r="PXS21" s="119"/>
      <c r="PXT21" s="119"/>
      <c r="PXU21" s="119"/>
      <c r="PXV21" s="119"/>
      <c r="PXW21" s="119"/>
      <c r="PXX21" s="119"/>
      <c r="PXY21" s="119"/>
      <c r="PXZ21" s="119"/>
      <c r="PYA21" s="119"/>
      <c r="PYB21" s="119"/>
      <c r="PYC21" s="119"/>
      <c r="PYD21" s="119"/>
      <c r="PYE21" s="119"/>
      <c r="PYF21" s="119"/>
      <c r="PYG21" s="119"/>
      <c r="PYH21" s="119"/>
      <c r="PYI21" s="119"/>
      <c r="PYJ21" s="119"/>
      <c r="PYK21" s="119"/>
      <c r="PYL21" s="119"/>
      <c r="PYM21" s="119"/>
      <c r="PYN21" s="119"/>
      <c r="PYO21" s="119"/>
      <c r="PYP21" s="119"/>
      <c r="PYQ21" s="119"/>
      <c r="PYR21" s="119"/>
      <c r="PYS21" s="119"/>
      <c r="PYT21" s="119"/>
      <c r="PYU21" s="119"/>
      <c r="PYV21" s="119"/>
      <c r="PYW21" s="119"/>
      <c r="PYX21" s="119"/>
      <c r="PYY21" s="119"/>
      <c r="PYZ21" s="119"/>
      <c r="PZA21" s="119"/>
      <c r="PZB21" s="119"/>
      <c r="PZC21" s="119"/>
      <c r="PZD21" s="119"/>
      <c r="PZE21" s="119"/>
      <c r="PZF21" s="119"/>
      <c r="PZG21" s="119"/>
      <c r="PZH21" s="119"/>
      <c r="PZI21" s="119"/>
      <c r="PZJ21" s="119"/>
      <c r="PZK21" s="119"/>
      <c r="PZL21" s="119"/>
      <c r="PZM21" s="119"/>
      <c r="PZN21" s="119"/>
      <c r="PZO21" s="119"/>
      <c r="PZP21" s="119"/>
      <c r="PZQ21" s="119"/>
      <c r="PZR21" s="119"/>
      <c r="PZS21" s="119"/>
      <c r="PZT21" s="119"/>
      <c r="PZU21" s="119"/>
      <c r="PZV21" s="119"/>
      <c r="PZW21" s="119"/>
      <c r="PZX21" s="119"/>
      <c r="PZY21" s="119"/>
      <c r="PZZ21" s="119"/>
      <c r="QAA21" s="119"/>
      <c r="QAB21" s="119"/>
      <c r="QAC21" s="119"/>
      <c r="QAD21" s="119"/>
      <c r="QAE21" s="119"/>
      <c r="QAF21" s="119"/>
      <c r="QAG21" s="119"/>
      <c r="QAH21" s="119"/>
      <c r="QAI21" s="119"/>
      <c r="QAJ21" s="119"/>
      <c r="QAK21" s="119"/>
      <c r="QAL21" s="119"/>
      <c r="QAM21" s="119"/>
      <c r="QAN21" s="119"/>
      <c r="QAO21" s="119"/>
      <c r="QAP21" s="119"/>
      <c r="QAQ21" s="119"/>
      <c r="QAR21" s="119"/>
      <c r="QAS21" s="119"/>
      <c r="QAT21" s="119"/>
      <c r="QAU21" s="119"/>
      <c r="QAV21" s="119"/>
      <c r="QAW21" s="119"/>
      <c r="QAX21" s="119"/>
      <c r="QAY21" s="119"/>
      <c r="QAZ21" s="119"/>
      <c r="QBA21" s="119"/>
      <c r="QBB21" s="119"/>
      <c r="QBC21" s="119"/>
      <c r="QBD21" s="119"/>
      <c r="QBE21" s="119"/>
      <c r="QBF21" s="119"/>
      <c r="QBG21" s="119"/>
      <c r="QBH21" s="119"/>
      <c r="QBI21" s="119"/>
      <c r="QBJ21" s="119"/>
      <c r="QBK21" s="119"/>
      <c r="QBL21" s="119"/>
      <c r="QBM21" s="119"/>
      <c r="QBN21" s="119"/>
      <c r="QBO21" s="119"/>
      <c r="QBP21" s="119"/>
      <c r="QBQ21" s="119"/>
      <c r="QBR21" s="119"/>
      <c r="QBS21" s="119"/>
      <c r="QBT21" s="119"/>
      <c r="QBU21" s="119"/>
      <c r="QBV21" s="119"/>
      <c r="QBW21" s="119"/>
      <c r="QBX21" s="119"/>
      <c r="QBY21" s="119"/>
      <c r="QBZ21" s="119"/>
      <c r="QCA21" s="119"/>
      <c r="QCB21" s="119"/>
      <c r="QCC21" s="119"/>
      <c r="QCD21" s="119"/>
      <c r="QCE21" s="119"/>
      <c r="QCF21" s="119"/>
      <c r="QCG21" s="119"/>
      <c r="QCH21" s="119"/>
      <c r="QCI21" s="119"/>
      <c r="QCJ21" s="119"/>
      <c r="QCK21" s="119"/>
      <c r="QCL21" s="119"/>
      <c r="QCM21" s="119"/>
      <c r="QCN21" s="119"/>
      <c r="QCO21" s="119"/>
      <c r="QCP21" s="119"/>
      <c r="QCQ21" s="119"/>
      <c r="QCR21" s="119"/>
      <c r="QCS21" s="119"/>
      <c r="QCT21" s="119"/>
      <c r="QCU21" s="119"/>
      <c r="QCV21" s="119"/>
      <c r="QCW21" s="119"/>
      <c r="QCX21" s="119"/>
      <c r="QCY21" s="119"/>
      <c r="QCZ21" s="119"/>
      <c r="QDA21" s="119"/>
      <c r="QDB21" s="119"/>
      <c r="QDC21" s="119"/>
      <c r="QDD21" s="119"/>
      <c r="QDE21" s="119"/>
      <c r="QDF21" s="119"/>
      <c r="QDG21" s="119"/>
      <c r="QDH21" s="119"/>
      <c r="QDI21" s="119"/>
      <c r="QDJ21" s="119"/>
      <c r="QDK21" s="119"/>
      <c r="QDL21" s="119"/>
      <c r="QDM21" s="119"/>
      <c r="QDN21" s="119"/>
      <c r="QDO21" s="119"/>
      <c r="QDP21" s="119"/>
      <c r="QDQ21" s="119"/>
      <c r="QDR21" s="119"/>
      <c r="QDS21" s="119"/>
      <c r="QDT21" s="119"/>
      <c r="QDU21" s="119"/>
      <c r="QDV21" s="119"/>
      <c r="QDW21" s="119"/>
      <c r="QDX21" s="119"/>
      <c r="QDY21" s="119"/>
      <c r="QDZ21" s="119"/>
      <c r="QEA21" s="119"/>
      <c r="QEB21" s="119"/>
      <c r="QEC21" s="119"/>
      <c r="QED21" s="119"/>
      <c r="QEE21" s="119"/>
      <c r="QEF21" s="119"/>
      <c r="QEG21" s="119"/>
      <c r="QEH21" s="119"/>
      <c r="QEI21" s="119"/>
      <c r="QEJ21" s="119"/>
      <c r="QEK21" s="119"/>
      <c r="QEL21" s="119"/>
      <c r="QEM21" s="119"/>
      <c r="QEN21" s="119"/>
      <c r="QEO21" s="119"/>
      <c r="QEP21" s="119"/>
      <c r="QEQ21" s="119"/>
      <c r="QER21" s="119"/>
      <c r="QES21" s="119"/>
      <c r="QET21" s="119"/>
      <c r="QEU21" s="119"/>
      <c r="QEV21" s="119"/>
      <c r="QEW21" s="119"/>
      <c r="QEX21" s="119"/>
      <c r="QEY21" s="119"/>
      <c r="QEZ21" s="119"/>
      <c r="QFA21" s="119"/>
      <c r="QFB21" s="119"/>
      <c r="QFC21" s="119"/>
      <c r="QFD21" s="119"/>
      <c r="QFE21" s="119"/>
      <c r="QFF21" s="119"/>
      <c r="QFG21" s="119"/>
      <c r="QFH21" s="119"/>
      <c r="QFI21" s="119"/>
      <c r="QFJ21" s="119"/>
      <c r="QFK21" s="119"/>
      <c r="QFL21" s="119"/>
      <c r="QFM21" s="119"/>
      <c r="QFN21" s="119"/>
      <c r="QFO21" s="119"/>
      <c r="QFP21" s="119"/>
      <c r="QFQ21" s="119"/>
      <c r="QFR21" s="119"/>
      <c r="QFS21" s="119"/>
      <c r="QFT21" s="119"/>
      <c r="QFU21" s="119"/>
      <c r="QFV21" s="119"/>
      <c r="QFW21" s="119"/>
      <c r="QFX21" s="119"/>
      <c r="QFY21" s="119"/>
      <c r="QFZ21" s="119"/>
      <c r="QGA21" s="119"/>
      <c r="QGB21" s="119"/>
      <c r="QGC21" s="119"/>
      <c r="QGD21" s="119"/>
      <c r="QGE21" s="119"/>
      <c r="QGF21" s="119"/>
      <c r="QGG21" s="119"/>
      <c r="QGH21" s="119"/>
      <c r="QGI21" s="119"/>
      <c r="QGJ21" s="119"/>
      <c r="QGK21" s="119"/>
      <c r="QGL21" s="119"/>
      <c r="QGM21" s="119"/>
      <c r="QGN21" s="119"/>
      <c r="QGO21" s="119"/>
      <c r="QGP21" s="119"/>
      <c r="QGQ21" s="119"/>
      <c r="QGR21" s="119"/>
      <c r="QGS21" s="119"/>
      <c r="QGT21" s="119"/>
      <c r="QGU21" s="119"/>
      <c r="QGV21" s="119"/>
      <c r="QGW21" s="119"/>
      <c r="QGX21" s="119"/>
      <c r="QGY21" s="119"/>
      <c r="QGZ21" s="119"/>
      <c r="QHA21" s="119"/>
      <c r="QHB21" s="119"/>
      <c r="QHC21" s="119"/>
      <c r="QHD21" s="119"/>
      <c r="QHE21" s="119"/>
      <c r="QHF21" s="119"/>
      <c r="QHG21" s="119"/>
      <c r="QHH21" s="119"/>
      <c r="QHI21" s="119"/>
      <c r="QHJ21" s="119"/>
      <c r="QHK21" s="119"/>
      <c r="QHL21" s="119"/>
      <c r="QHM21" s="119"/>
      <c r="QHN21" s="119"/>
      <c r="QHO21" s="119"/>
      <c r="QHP21" s="119"/>
      <c r="QHQ21" s="119"/>
      <c r="QHR21" s="119"/>
      <c r="QHS21" s="119"/>
      <c r="QHT21" s="119"/>
      <c r="QHU21" s="119"/>
      <c r="QHV21" s="119"/>
      <c r="QHW21" s="119"/>
      <c r="QHX21" s="119"/>
      <c r="QHY21" s="119"/>
      <c r="QHZ21" s="119"/>
      <c r="QIA21" s="119"/>
      <c r="QIB21" s="119"/>
      <c r="QIC21" s="119"/>
      <c r="QID21" s="119"/>
      <c r="QIE21" s="119"/>
      <c r="QIF21" s="119"/>
      <c r="QIG21" s="119"/>
      <c r="QIH21" s="119"/>
      <c r="QII21" s="119"/>
      <c r="QIJ21" s="119"/>
      <c r="QIK21" s="119"/>
      <c r="QIL21" s="119"/>
      <c r="QIM21" s="119"/>
      <c r="QIN21" s="119"/>
      <c r="QIO21" s="119"/>
      <c r="QIP21" s="119"/>
      <c r="QIQ21" s="119"/>
      <c r="QIR21" s="119"/>
      <c r="QIS21" s="119"/>
      <c r="QIT21" s="119"/>
      <c r="QIU21" s="119"/>
      <c r="QIV21" s="119"/>
      <c r="QIW21" s="119"/>
      <c r="QIX21" s="119"/>
      <c r="QIY21" s="119"/>
      <c r="QIZ21" s="119"/>
      <c r="QJA21" s="119"/>
      <c r="QJB21" s="119"/>
      <c r="QJC21" s="119"/>
      <c r="QJD21" s="119"/>
      <c r="QJE21" s="119"/>
      <c r="QJF21" s="119"/>
      <c r="QJG21" s="119"/>
      <c r="QJH21" s="119"/>
      <c r="QJI21" s="119"/>
      <c r="QJJ21" s="119"/>
      <c r="QJK21" s="119"/>
      <c r="QJL21" s="119"/>
      <c r="QJM21" s="119"/>
      <c r="QJN21" s="119"/>
      <c r="QJO21" s="119"/>
      <c r="QJP21" s="119"/>
      <c r="QJQ21" s="119"/>
      <c r="QJR21" s="119"/>
      <c r="QJS21" s="119"/>
      <c r="QJT21" s="119"/>
      <c r="QJU21" s="119"/>
      <c r="QJV21" s="119"/>
      <c r="QJW21" s="119"/>
      <c r="QJX21" s="119"/>
      <c r="QJY21" s="119"/>
      <c r="QJZ21" s="119"/>
      <c r="QKA21" s="119"/>
      <c r="QKB21" s="119"/>
      <c r="QKC21" s="119"/>
      <c r="QKD21" s="119"/>
      <c r="QKE21" s="119"/>
      <c r="QKF21" s="119"/>
      <c r="QKG21" s="119"/>
      <c r="QKH21" s="119"/>
      <c r="QKI21" s="119"/>
      <c r="QKJ21" s="119"/>
      <c r="QKK21" s="119"/>
      <c r="QKL21" s="119"/>
      <c r="QKM21" s="119"/>
      <c r="QKN21" s="119"/>
      <c r="QKO21" s="119"/>
      <c r="QKP21" s="119"/>
      <c r="QKQ21" s="119"/>
      <c r="QKR21" s="119"/>
      <c r="QKS21" s="119"/>
      <c r="QKT21" s="119"/>
      <c r="QKU21" s="119"/>
      <c r="QKV21" s="119"/>
      <c r="QKW21" s="119"/>
      <c r="QKX21" s="119"/>
      <c r="QKY21" s="119"/>
      <c r="QKZ21" s="119"/>
      <c r="QLA21" s="119"/>
      <c r="QLB21" s="119"/>
      <c r="QLC21" s="119"/>
      <c r="QLD21" s="119"/>
      <c r="QLE21" s="119"/>
      <c r="QLF21" s="119"/>
      <c r="QLG21" s="119"/>
      <c r="QLH21" s="119"/>
      <c r="QLI21" s="119"/>
      <c r="QLJ21" s="119"/>
      <c r="QLK21" s="119"/>
      <c r="QLL21" s="119"/>
      <c r="QLM21" s="119"/>
      <c r="QLN21" s="119"/>
      <c r="QLO21" s="119"/>
      <c r="QLP21" s="119"/>
      <c r="QLQ21" s="119"/>
      <c r="QLR21" s="119"/>
      <c r="QLS21" s="119"/>
      <c r="QLT21" s="119"/>
      <c r="QLU21" s="119"/>
      <c r="QLV21" s="119"/>
      <c r="QLW21" s="119"/>
      <c r="QLX21" s="119"/>
      <c r="QLY21" s="119"/>
      <c r="QLZ21" s="119"/>
      <c r="QMA21" s="119"/>
      <c r="QMB21" s="119"/>
      <c r="QMC21" s="119"/>
      <c r="QMD21" s="119"/>
      <c r="QME21" s="119"/>
      <c r="QMF21" s="119"/>
      <c r="QMG21" s="119"/>
      <c r="QMH21" s="119"/>
      <c r="QMI21" s="119"/>
      <c r="QMJ21" s="119"/>
      <c r="QMK21" s="119"/>
      <c r="QML21" s="119"/>
      <c r="QMM21" s="119"/>
      <c r="QMN21" s="119"/>
      <c r="QMO21" s="119"/>
      <c r="QMP21" s="119"/>
      <c r="QMQ21" s="119"/>
      <c r="QMR21" s="119"/>
      <c r="QMS21" s="119"/>
      <c r="QMT21" s="119"/>
      <c r="QMU21" s="119"/>
      <c r="QMV21" s="119"/>
      <c r="QMW21" s="119"/>
      <c r="QMX21" s="119"/>
      <c r="QMY21" s="119"/>
      <c r="QMZ21" s="119"/>
      <c r="QNA21" s="119"/>
      <c r="QNB21" s="119"/>
      <c r="QNC21" s="119"/>
      <c r="QND21" s="119"/>
      <c r="QNE21" s="119"/>
      <c r="QNF21" s="119"/>
      <c r="QNG21" s="119"/>
      <c r="QNH21" s="119"/>
      <c r="QNI21" s="119"/>
      <c r="QNJ21" s="119"/>
      <c r="QNK21" s="119"/>
      <c r="QNL21" s="119"/>
      <c r="QNM21" s="119"/>
      <c r="QNN21" s="119"/>
      <c r="QNO21" s="119"/>
      <c r="QNP21" s="119"/>
      <c r="QNQ21" s="119"/>
      <c r="QNR21" s="119"/>
      <c r="QNS21" s="119"/>
      <c r="QNT21" s="119"/>
      <c r="QNU21" s="119"/>
      <c r="QNV21" s="119"/>
      <c r="QNW21" s="119"/>
      <c r="QNX21" s="119"/>
      <c r="QNY21" s="119"/>
      <c r="QNZ21" s="119"/>
      <c r="QOA21" s="119"/>
      <c r="QOB21" s="119"/>
      <c r="QOC21" s="119"/>
      <c r="QOD21" s="119"/>
      <c r="QOE21" s="119"/>
      <c r="QOF21" s="119"/>
      <c r="QOG21" s="119"/>
      <c r="QOH21" s="119"/>
      <c r="QOI21" s="119"/>
      <c r="QOJ21" s="119"/>
      <c r="QOK21" s="119"/>
      <c r="QOL21" s="119"/>
      <c r="QOM21" s="119"/>
      <c r="QON21" s="119"/>
      <c r="QOO21" s="119"/>
      <c r="QOP21" s="119"/>
      <c r="QOQ21" s="119"/>
      <c r="QOR21" s="119"/>
      <c r="QOS21" s="119"/>
      <c r="QOT21" s="119"/>
      <c r="QOU21" s="119"/>
      <c r="QOV21" s="119"/>
      <c r="QOW21" s="119"/>
      <c r="QOX21" s="119"/>
      <c r="QOY21" s="119"/>
      <c r="QOZ21" s="119"/>
      <c r="QPA21" s="119"/>
      <c r="QPB21" s="119"/>
      <c r="QPC21" s="119"/>
      <c r="QPD21" s="119"/>
      <c r="QPE21" s="119"/>
      <c r="QPF21" s="119"/>
      <c r="QPG21" s="119"/>
      <c r="QPH21" s="119"/>
      <c r="QPI21" s="119"/>
      <c r="QPJ21" s="119"/>
      <c r="QPK21" s="119"/>
      <c r="QPL21" s="119"/>
      <c r="QPM21" s="119"/>
      <c r="QPN21" s="119"/>
      <c r="QPO21" s="119"/>
      <c r="QPP21" s="119"/>
      <c r="QPQ21" s="119"/>
      <c r="QPR21" s="119"/>
      <c r="QPS21" s="119"/>
      <c r="QPT21" s="119"/>
      <c r="QPU21" s="119"/>
      <c r="QPV21" s="119"/>
      <c r="QPW21" s="119"/>
      <c r="QPX21" s="119"/>
      <c r="QPY21" s="119"/>
      <c r="QPZ21" s="119"/>
      <c r="QQA21" s="119"/>
      <c r="QQB21" s="119"/>
      <c r="QQC21" s="119"/>
      <c r="QQD21" s="119"/>
      <c r="QQE21" s="119"/>
      <c r="QQF21" s="119"/>
      <c r="QQG21" s="119"/>
      <c r="QQH21" s="119"/>
      <c r="QQI21" s="119"/>
      <c r="QQJ21" s="119"/>
      <c r="QQK21" s="119"/>
      <c r="QQL21" s="119"/>
      <c r="QQM21" s="119"/>
      <c r="QQN21" s="119"/>
      <c r="QQO21" s="119"/>
      <c r="QQP21" s="119"/>
      <c r="QQQ21" s="119"/>
      <c r="QQR21" s="119"/>
      <c r="QQS21" s="119"/>
      <c r="QQT21" s="119"/>
      <c r="QQU21" s="119"/>
      <c r="QQV21" s="119"/>
      <c r="QQW21" s="119"/>
      <c r="QQX21" s="119"/>
      <c r="QQY21" s="119"/>
      <c r="QQZ21" s="119"/>
      <c r="QRA21" s="119"/>
      <c r="QRB21" s="119"/>
      <c r="QRC21" s="119"/>
      <c r="QRD21" s="119"/>
      <c r="QRE21" s="119"/>
      <c r="QRF21" s="119"/>
      <c r="QRG21" s="119"/>
      <c r="QRH21" s="119"/>
      <c r="QRI21" s="119"/>
      <c r="QRJ21" s="119"/>
      <c r="QRK21" s="119"/>
      <c r="QRL21" s="119"/>
      <c r="QRM21" s="119"/>
      <c r="QRN21" s="119"/>
      <c r="QRO21" s="119"/>
      <c r="QRP21" s="119"/>
      <c r="QRQ21" s="119"/>
      <c r="QRR21" s="119"/>
      <c r="QRS21" s="119"/>
      <c r="QRT21" s="119"/>
      <c r="QRU21" s="119"/>
      <c r="QRV21" s="119"/>
      <c r="QRW21" s="119"/>
      <c r="QRX21" s="119"/>
      <c r="QRY21" s="119"/>
      <c r="QRZ21" s="119"/>
      <c r="QSA21" s="119"/>
      <c r="QSB21" s="119"/>
      <c r="QSC21" s="119"/>
      <c r="QSD21" s="119"/>
      <c r="QSE21" s="119"/>
      <c r="QSF21" s="119"/>
      <c r="QSG21" s="119"/>
      <c r="QSH21" s="119"/>
      <c r="QSI21" s="119"/>
      <c r="QSJ21" s="119"/>
      <c r="QSK21" s="119"/>
      <c r="QSL21" s="119"/>
      <c r="QSM21" s="119"/>
      <c r="QSN21" s="119"/>
      <c r="QSO21" s="119"/>
      <c r="QSP21" s="119"/>
      <c r="QSQ21" s="119"/>
      <c r="QSR21" s="119"/>
      <c r="QSS21" s="119"/>
      <c r="QST21" s="119"/>
      <c r="QSU21" s="119"/>
      <c r="QSV21" s="119"/>
      <c r="QSW21" s="119"/>
      <c r="QSX21" s="119"/>
      <c r="QSY21" s="119"/>
      <c r="QSZ21" s="119"/>
      <c r="QTA21" s="119"/>
      <c r="QTB21" s="119"/>
      <c r="QTC21" s="119"/>
      <c r="QTD21" s="119"/>
      <c r="QTE21" s="119"/>
      <c r="QTF21" s="119"/>
      <c r="QTG21" s="119"/>
      <c r="QTH21" s="119"/>
      <c r="QTI21" s="119"/>
      <c r="QTJ21" s="119"/>
      <c r="QTK21" s="119"/>
      <c r="QTL21" s="119"/>
      <c r="QTM21" s="119"/>
      <c r="QTN21" s="119"/>
      <c r="QTO21" s="119"/>
      <c r="QTP21" s="119"/>
      <c r="QTQ21" s="119"/>
      <c r="QTR21" s="119"/>
      <c r="QTS21" s="119"/>
      <c r="QTT21" s="119"/>
      <c r="QTU21" s="119"/>
      <c r="QTV21" s="119"/>
      <c r="QTW21" s="119"/>
      <c r="QTX21" s="119"/>
      <c r="QTY21" s="119"/>
      <c r="QTZ21" s="119"/>
      <c r="QUA21" s="119"/>
      <c r="QUB21" s="119"/>
      <c r="QUC21" s="119"/>
      <c r="QUD21" s="119"/>
      <c r="QUE21" s="119"/>
      <c r="QUF21" s="119"/>
      <c r="QUG21" s="119"/>
      <c r="QUH21" s="119"/>
      <c r="QUI21" s="119"/>
      <c r="QUJ21" s="119"/>
      <c r="QUK21" s="119"/>
      <c r="QUL21" s="119"/>
      <c r="QUM21" s="119"/>
      <c r="QUN21" s="119"/>
      <c r="QUO21" s="119"/>
      <c r="QUP21" s="119"/>
      <c r="QUQ21" s="119"/>
      <c r="QUR21" s="119"/>
      <c r="QUS21" s="119"/>
      <c r="QUT21" s="119"/>
      <c r="QUU21" s="119"/>
      <c r="QUV21" s="119"/>
      <c r="QUW21" s="119"/>
      <c r="QUX21" s="119"/>
      <c r="QUY21" s="119"/>
      <c r="QUZ21" s="119"/>
      <c r="QVA21" s="119"/>
      <c r="QVB21" s="119"/>
      <c r="QVC21" s="119"/>
      <c r="QVD21" s="119"/>
      <c r="QVE21" s="119"/>
      <c r="QVF21" s="119"/>
      <c r="QVG21" s="119"/>
      <c r="QVH21" s="119"/>
      <c r="QVI21" s="119"/>
      <c r="QVJ21" s="119"/>
      <c r="QVK21" s="119"/>
      <c r="QVL21" s="119"/>
      <c r="QVM21" s="119"/>
      <c r="QVN21" s="119"/>
      <c r="QVO21" s="119"/>
      <c r="QVP21" s="119"/>
      <c r="QVQ21" s="119"/>
      <c r="QVR21" s="119"/>
      <c r="QVS21" s="119"/>
      <c r="QVT21" s="119"/>
      <c r="QVU21" s="119"/>
      <c r="QVV21" s="119"/>
      <c r="QVW21" s="119"/>
      <c r="QVX21" s="119"/>
      <c r="QVY21" s="119"/>
      <c r="QVZ21" s="119"/>
      <c r="QWA21" s="119"/>
      <c r="QWB21" s="119"/>
      <c r="QWC21" s="119"/>
      <c r="QWD21" s="119"/>
      <c r="QWE21" s="119"/>
      <c r="QWF21" s="119"/>
      <c r="QWG21" s="119"/>
      <c r="QWH21" s="119"/>
      <c r="QWI21" s="119"/>
      <c r="QWJ21" s="119"/>
      <c r="QWK21" s="119"/>
      <c r="QWL21" s="119"/>
      <c r="QWM21" s="119"/>
      <c r="QWN21" s="119"/>
      <c r="QWO21" s="119"/>
      <c r="QWP21" s="119"/>
      <c r="QWQ21" s="119"/>
      <c r="QWR21" s="119"/>
      <c r="QWS21" s="119"/>
      <c r="QWT21" s="119"/>
      <c r="QWU21" s="119"/>
      <c r="QWV21" s="119"/>
      <c r="QWW21" s="119"/>
      <c r="QWX21" s="119"/>
      <c r="QWY21" s="119"/>
      <c r="QWZ21" s="119"/>
      <c r="QXA21" s="119"/>
      <c r="QXB21" s="119"/>
      <c r="QXC21" s="119"/>
      <c r="QXD21" s="119"/>
      <c r="QXE21" s="119"/>
      <c r="QXF21" s="119"/>
      <c r="QXG21" s="119"/>
      <c r="QXH21" s="119"/>
      <c r="QXI21" s="119"/>
      <c r="QXJ21" s="119"/>
      <c r="QXK21" s="119"/>
      <c r="QXL21" s="119"/>
      <c r="QXM21" s="119"/>
      <c r="QXN21" s="119"/>
      <c r="QXO21" s="119"/>
      <c r="QXP21" s="119"/>
      <c r="QXQ21" s="119"/>
      <c r="QXR21" s="119"/>
      <c r="QXS21" s="119"/>
      <c r="QXT21" s="119"/>
      <c r="QXU21" s="119"/>
      <c r="QXV21" s="119"/>
      <c r="QXW21" s="119"/>
      <c r="QXX21" s="119"/>
      <c r="QXY21" s="119"/>
      <c r="QXZ21" s="119"/>
      <c r="QYA21" s="119"/>
      <c r="QYB21" s="119"/>
      <c r="QYC21" s="119"/>
      <c r="QYD21" s="119"/>
      <c r="QYE21" s="119"/>
      <c r="QYF21" s="119"/>
      <c r="QYG21" s="119"/>
      <c r="QYH21" s="119"/>
      <c r="QYI21" s="119"/>
      <c r="QYJ21" s="119"/>
      <c r="QYK21" s="119"/>
      <c r="QYL21" s="119"/>
      <c r="QYM21" s="119"/>
      <c r="QYN21" s="119"/>
      <c r="QYO21" s="119"/>
      <c r="QYP21" s="119"/>
      <c r="QYQ21" s="119"/>
      <c r="QYR21" s="119"/>
      <c r="QYS21" s="119"/>
      <c r="QYT21" s="119"/>
      <c r="QYU21" s="119"/>
      <c r="QYV21" s="119"/>
      <c r="QYW21" s="119"/>
      <c r="QYX21" s="119"/>
      <c r="QYY21" s="119"/>
      <c r="QYZ21" s="119"/>
      <c r="QZA21" s="119"/>
      <c r="QZB21" s="119"/>
      <c r="QZC21" s="119"/>
      <c r="QZD21" s="119"/>
      <c r="QZE21" s="119"/>
      <c r="QZF21" s="119"/>
      <c r="QZG21" s="119"/>
      <c r="QZH21" s="119"/>
      <c r="QZI21" s="119"/>
      <c r="QZJ21" s="119"/>
      <c r="QZK21" s="119"/>
      <c r="QZL21" s="119"/>
      <c r="QZM21" s="119"/>
      <c r="QZN21" s="119"/>
      <c r="QZO21" s="119"/>
      <c r="QZP21" s="119"/>
      <c r="QZQ21" s="119"/>
      <c r="QZR21" s="119"/>
      <c r="QZS21" s="119"/>
      <c r="QZT21" s="119"/>
      <c r="QZU21" s="119"/>
      <c r="QZV21" s="119"/>
      <c r="QZW21" s="119"/>
      <c r="QZX21" s="119"/>
      <c r="QZY21" s="119"/>
      <c r="QZZ21" s="119"/>
      <c r="RAA21" s="119"/>
      <c r="RAB21" s="119"/>
      <c r="RAC21" s="119"/>
      <c r="RAD21" s="119"/>
      <c r="RAE21" s="119"/>
      <c r="RAF21" s="119"/>
      <c r="RAG21" s="119"/>
      <c r="RAH21" s="119"/>
      <c r="RAI21" s="119"/>
      <c r="RAJ21" s="119"/>
      <c r="RAK21" s="119"/>
      <c r="RAL21" s="119"/>
      <c r="RAM21" s="119"/>
      <c r="RAN21" s="119"/>
      <c r="RAO21" s="119"/>
      <c r="RAP21" s="119"/>
      <c r="RAQ21" s="119"/>
      <c r="RAR21" s="119"/>
      <c r="RAS21" s="119"/>
      <c r="RAT21" s="119"/>
      <c r="RAU21" s="119"/>
      <c r="RAV21" s="119"/>
      <c r="RAW21" s="119"/>
      <c r="RAX21" s="119"/>
      <c r="RAY21" s="119"/>
      <c r="RAZ21" s="119"/>
      <c r="RBA21" s="119"/>
      <c r="RBB21" s="119"/>
      <c r="RBC21" s="119"/>
      <c r="RBD21" s="119"/>
      <c r="RBE21" s="119"/>
      <c r="RBF21" s="119"/>
      <c r="RBG21" s="119"/>
      <c r="RBH21" s="119"/>
      <c r="RBI21" s="119"/>
      <c r="RBJ21" s="119"/>
      <c r="RBK21" s="119"/>
      <c r="RBL21" s="119"/>
      <c r="RBM21" s="119"/>
      <c r="RBN21" s="119"/>
      <c r="RBO21" s="119"/>
      <c r="RBP21" s="119"/>
      <c r="RBQ21" s="119"/>
      <c r="RBR21" s="119"/>
      <c r="RBS21" s="119"/>
      <c r="RBT21" s="119"/>
      <c r="RBU21" s="119"/>
      <c r="RBV21" s="119"/>
      <c r="RBW21" s="119"/>
      <c r="RBX21" s="119"/>
      <c r="RBY21" s="119"/>
      <c r="RBZ21" s="119"/>
      <c r="RCA21" s="119"/>
      <c r="RCB21" s="119"/>
      <c r="RCC21" s="119"/>
      <c r="RCD21" s="119"/>
      <c r="RCE21" s="119"/>
      <c r="RCF21" s="119"/>
      <c r="RCG21" s="119"/>
      <c r="RCH21" s="119"/>
      <c r="RCI21" s="119"/>
      <c r="RCJ21" s="119"/>
      <c r="RCK21" s="119"/>
      <c r="RCL21" s="119"/>
      <c r="RCM21" s="119"/>
      <c r="RCN21" s="119"/>
      <c r="RCO21" s="119"/>
      <c r="RCP21" s="119"/>
      <c r="RCQ21" s="119"/>
      <c r="RCR21" s="119"/>
      <c r="RCS21" s="119"/>
      <c r="RCT21" s="119"/>
      <c r="RCU21" s="119"/>
      <c r="RCV21" s="119"/>
      <c r="RCW21" s="119"/>
      <c r="RCX21" s="119"/>
      <c r="RCY21" s="119"/>
      <c r="RCZ21" s="119"/>
      <c r="RDA21" s="119"/>
      <c r="RDB21" s="119"/>
      <c r="RDC21" s="119"/>
      <c r="RDD21" s="119"/>
      <c r="RDE21" s="119"/>
      <c r="RDF21" s="119"/>
      <c r="RDG21" s="119"/>
      <c r="RDH21" s="119"/>
      <c r="RDI21" s="119"/>
      <c r="RDJ21" s="119"/>
      <c r="RDK21" s="119"/>
      <c r="RDL21" s="119"/>
      <c r="RDM21" s="119"/>
      <c r="RDN21" s="119"/>
      <c r="RDO21" s="119"/>
      <c r="RDP21" s="119"/>
      <c r="RDQ21" s="119"/>
      <c r="RDR21" s="119"/>
      <c r="RDS21" s="119"/>
      <c r="RDT21" s="119"/>
      <c r="RDU21" s="119"/>
      <c r="RDV21" s="119"/>
      <c r="RDW21" s="119"/>
      <c r="RDX21" s="119"/>
      <c r="RDY21" s="119"/>
      <c r="RDZ21" s="119"/>
      <c r="REA21" s="119"/>
      <c r="REB21" s="119"/>
      <c r="REC21" s="119"/>
      <c r="RED21" s="119"/>
      <c r="REE21" s="119"/>
      <c r="REF21" s="119"/>
      <c r="REG21" s="119"/>
      <c r="REH21" s="119"/>
      <c r="REI21" s="119"/>
      <c r="REJ21" s="119"/>
      <c r="REK21" s="119"/>
      <c r="REL21" s="119"/>
      <c r="REM21" s="119"/>
      <c r="REN21" s="119"/>
      <c r="REO21" s="119"/>
      <c r="REP21" s="119"/>
      <c r="REQ21" s="119"/>
      <c r="RER21" s="119"/>
      <c r="RES21" s="119"/>
      <c r="RET21" s="119"/>
      <c r="REU21" s="119"/>
      <c r="REV21" s="119"/>
      <c r="REW21" s="119"/>
      <c r="REX21" s="119"/>
      <c r="REY21" s="119"/>
      <c r="REZ21" s="119"/>
      <c r="RFA21" s="119"/>
      <c r="RFB21" s="119"/>
      <c r="RFC21" s="119"/>
      <c r="RFD21" s="119"/>
      <c r="RFE21" s="119"/>
      <c r="RFF21" s="119"/>
      <c r="RFG21" s="119"/>
      <c r="RFH21" s="119"/>
      <c r="RFI21" s="119"/>
      <c r="RFJ21" s="119"/>
      <c r="RFK21" s="119"/>
      <c r="RFL21" s="119"/>
      <c r="RFM21" s="119"/>
      <c r="RFN21" s="119"/>
      <c r="RFO21" s="119"/>
      <c r="RFP21" s="119"/>
      <c r="RFQ21" s="119"/>
      <c r="RFR21" s="119"/>
      <c r="RFS21" s="119"/>
      <c r="RFT21" s="119"/>
      <c r="RFU21" s="119"/>
      <c r="RFV21" s="119"/>
      <c r="RFW21" s="119"/>
      <c r="RFX21" s="119"/>
      <c r="RFY21" s="119"/>
      <c r="RFZ21" s="119"/>
      <c r="RGA21" s="119"/>
      <c r="RGB21" s="119"/>
      <c r="RGC21" s="119"/>
      <c r="RGD21" s="119"/>
      <c r="RGE21" s="119"/>
      <c r="RGF21" s="119"/>
      <c r="RGG21" s="119"/>
      <c r="RGH21" s="119"/>
      <c r="RGI21" s="119"/>
      <c r="RGJ21" s="119"/>
      <c r="RGK21" s="119"/>
      <c r="RGL21" s="119"/>
      <c r="RGM21" s="119"/>
      <c r="RGN21" s="119"/>
      <c r="RGO21" s="119"/>
      <c r="RGP21" s="119"/>
      <c r="RGQ21" s="119"/>
      <c r="RGR21" s="119"/>
      <c r="RGS21" s="119"/>
      <c r="RGT21" s="119"/>
      <c r="RGU21" s="119"/>
      <c r="RGV21" s="119"/>
      <c r="RGW21" s="119"/>
      <c r="RGX21" s="119"/>
      <c r="RGY21" s="119"/>
      <c r="RGZ21" s="119"/>
      <c r="RHA21" s="119"/>
      <c r="RHB21" s="119"/>
      <c r="RHC21" s="119"/>
      <c r="RHD21" s="119"/>
      <c r="RHE21" s="119"/>
      <c r="RHF21" s="119"/>
      <c r="RHG21" s="119"/>
      <c r="RHH21" s="119"/>
      <c r="RHI21" s="119"/>
      <c r="RHJ21" s="119"/>
      <c r="RHK21" s="119"/>
      <c r="RHL21" s="119"/>
      <c r="RHM21" s="119"/>
      <c r="RHN21" s="119"/>
      <c r="RHO21" s="119"/>
      <c r="RHP21" s="119"/>
      <c r="RHQ21" s="119"/>
      <c r="RHR21" s="119"/>
      <c r="RHS21" s="119"/>
      <c r="RHT21" s="119"/>
      <c r="RHU21" s="119"/>
      <c r="RHV21" s="119"/>
      <c r="RHW21" s="119"/>
      <c r="RHX21" s="119"/>
      <c r="RHY21" s="119"/>
      <c r="RHZ21" s="119"/>
      <c r="RIA21" s="119"/>
      <c r="RIB21" s="119"/>
      <c r="RIC21" s="119"/>
      <c r="RID21" s="119"/>
      <c r="RIE21" s="119"/>
      <c r="RIF21" s="119"/>
      <c r="RIG21" s="119"/>
      <c r="RIH21" s="119"/>
      <c r="RII21" s="119"/>
      <c r="RIJ21" s="119"/>
      <c r="RIK21" s="119"/>
      <c r="RIL21" s="119"/>
      <c r="RIM21" s="119"/>
      <c r="RIN21" s="119"/>
      <c r="RIO21" s="119"/>
      <c r="RIP21" s="119"/>
      <c r="RIQ21" s="119"/>
      <c r="RIR21" s="119"/>
      <c r="RIS21" s="119"/>
      <c r="RIT21" s="119"/>
      <c r="RIU21" s="119"/>
      <c r="RIV21" s="119"/>
      <c r="RIW21" s="119"/>
      <c r="RIX21" s="119"/>
      <c r="RIY21" s="119"/>
      <c r="RIZ21" s="119"/>
      <c r="RJA21" s="119"/>
      <c r="RJB21" s="119"/>
      <c r="RJC21" s="119"/>
      <c r="RJD21" s="119"/>
      <c r="RJE21" s="119"/>
      <c r="RJF21" s="119"/>
      <c r="RJG21" s="119"/>
      <c r="RJH21" s="119"/>
      <c r="RJI21" s="119"/>
      <c r="RJJ21" s="119"/>
      <c r="RJK21" s="119"/>
      <c r="RJL21" s="119"/>
      <c r="RJM21" s="119"/>
      <c r="RJN21" s="119"/>
      <c r="RJO21" s="119"/>
      <c r="RJP21" s="119"/>
      <c r="RJQ21" s="119"/>
      <c r="RJR21" s="119"/>
      <c r="RJS21" s="119"/>
      <c r="RJT21" s="119"/>
      <c r="RJU21" s="119"/>
      <c r="RJV21" s="119"/>
      <c r="RJW21" s="119"/>
      <c r="RJX21" s="119"/>
      <c r="RJY21" s="119"/>
      <c r="RJZ21" s="119"/>
      <c r="RKA21" s="119"/>
      <c r="RKB21" s="119"/>
      <c r="RKC21" s="119"/>
      <c r="RKD21" s="119"/>
      <c r="RKE21" s="119"/>
      <c r="RKF21" s="119"/>
      <c r="RKG21" s="119"/>
      <c r="RKH21" s="119"/>
      <c r="RKI21" s="119"/>
      <c r="RKJ21" s="119"/>
      <c r="RKK21" s="119"/>
      <c r="RKL21" s="119"/>
      <c r="RKM21" s="119"/>
      <c r="RKN21" s="119"/>
      <c r="RKO21" s="119"/>
      <c r="RKP21" s="119"/>
      <c r="RKQ21" s="119"/>
      <c r="RKR21" s="119"/>
      <c r="RKS21" s="119"/>
      <c r="RKT21" s="119"/>
      <c r="RKU21" s="119"/>
      <c r="RKV21" s="119"/>
      <c r="RKW21" s="119"/>
      <c r="RKX21" s="119"/>
      <c r="RKY21" s="119"/>
      <c r="RKZ21" s="119"/>
      <c r="RLA21" s="119"/>
      <c r="RLB21" s="119"/>
      <c r="RLC21" s="119"/>
      <c r="RLD21" s="119"/>
      <c r="RLE21" s="119"/>
      <c r="RLF21" s="119"/>
      <c r="RLG21" s="119"/>
      <c r="RLH21" s="119"/>
      <c r="RLI21" s="119"/>
      <c r="RLJ21" s="119"/>
      <c r="RLK21" s="119"/>
      <c r="RLL21" s="119"/>
      <c r="RLM21" s="119"/>
      <c r="RLN21" s="119"/>
      <c r="RLO21" s="119"/>
      <c r="RLP21" s="119"/>
      <c r="RLQ21" s="119"/>
      <c r="RLR21" s="119"/>
      <c r="RLS21" s="119"/>
      <c r="RLT21" s="119"/>
      <c r="RLU21" s="119"/>
      <c r="RLV21" s="119"/>
      <c r="RLW21" s="119"/>
      <c r="RLX21" s="119"/>
      <c r="RLY21" s="119"/>
      <c r="RLZ21" s="119"/>
      <c r="RMA21" s="119"/>
      <c r="RMB21" s="119"/>
      <c r="RMC21" s="119"/>
      <c r="RMD21" s="119"/>
      <c r="RME21" s="119"/>
      <c r="RMF21" s="119"/>
      <c r="RMG21" s="119"/>
      <c r="RMH21" s="119"/>
      <c r="RMI21" s="119"/>
      <c r="RMJ21" s="119"/>
      <c r="RMK21" s="119"/>
      <c r="RML21" s="119"/>
      <c r="RMM21" s="119"/>
      <c r="RMN21" s="119"/>
      <c r="RMO21" s="119"/>
      <c r="RMP21" s="119"/>
      <c r="RMQ21" s="119"/>
      <c r="RMR21" s="119"/>
      <c r="RMS21" s="119"/>
      <c r="RMT21" s="119"/>
      <c r="RMU21" s="119"/>
      <c r="RMV21" s="119"/>
      <c r="RMW21" s="119"/>
      <c r="RMX21" s="119"/>
      <c r="RMY21" s="119"/>
      <c r="RMZ21" s="119"/>
      <c r="RNA21" s="119"/>
      <c r="RNB21" s="119"/>
      <c r="RNC21" s="119"/>
      <c r="RND21" s="119"/>
      <c r="RNE21" s="119"/>
      <c r="RNF21" s="119"/>
      <c r="RNG21" s="119"/>
      <c r="RNH21" s="119"/>
      <c r="RNI21" s="119"/>
      <c r="RNJ21" s="119"/>
      <c r="RNK21" s="119"/>
      <c r="RNL21" s="119"/>
      <c r="RNM21" s="119"/>
      <c r="RNN21" s="119"/>
      <c r="RNO21" s="119"/>
      <c r="RNP21" s="119"/>
      <c r="RNQ21" s="119"/>
      <c r="RNR21" s="119"/>
      <c r="RNS21" s="119"/>
      <c r="RNT21" s="119"/>
      <c r="RNU21" s="119"/>
      <c r="RNV21" s="119"/>
      <c r="RNW21" s="119"/>
      <c r="RNX21" s="119"/>
      <c r="RNY21" s="119"/>
      <c r="RNZ21" s="119"/>
      <c r="ROA21" s="119"/>
      <c r="ROB21" s="119"/>
      <c r="ROC21" s="119"/>
      <c r="ROD21" s="119"/>
      <c r="ROE21" s="119"/>
      <c r="ROF21" s="119"/>
      <c r="ROG21" s="119"/>
      <c r="ROH21" s="119"/>
      <c r="ROI21" s="119"/>
      <c r="ROJ21" s="119"/>
      <c r="ROK21" s="119"/>
      <c r="ROL21" s="119"/>
      <c r="ROM21" s="119"/>
      <c r="RON21" s="119"/>
      <c r="ROO21" s="119"/>
      <c r="ROP21" s="119"/>
      <c r="ROQ21" s="119"/>
      <c r="ROR21" s="119"/>
      <c r="ROS21" s="119"/>
      <c r="ROT21" s="119"/>
      <c r="ROU21" s="119"/>
      <c r="ROV21" s="119"/>
      <c r="ROW21" s="119"/>
      <c r="ROX21" s="119"/>
      <c r="ROY21" s="119"/>
      <c r="ROZ21" s="119"/>
      <c r="RPA21" s="119"/>
      <c r="RPB21" s="119"/>
      <c r="RPC21" s="119"/>
      <c r="RPD21" s="119"/>
      <c r="RPE21" s="119"/>
      <c r="RPF21" s="119"/>
      <c r="RPG21" s="119"/>
      <c r="RPH21" s="119"/>
      <c r="RPI21" s="119"/>
      <c r="RPJ21" s="119"/>
      <c r="RPK21" s="119"/>
      <c r="RPL21" s="119"/>
      <c r="RPM21" s="119"/>
      <c r="RPN21" s="119"/>
      <c r="RPO21" s="119"/>
      <c r="RPP21" s="119"/>
      <c r="RPQ21" s="119"/>
      <c r="RPR21" s="119"/>
      <c r="RPS21" s="119"/>
      <c r="RPT21" s="119"/>
      <c r="RPU21" s="119"/>
      <c r="RPV21" s="119"/>
      <c r="RPW21" s="119"/>
      <c r="RPX21" s="119"/>
      <c r="RPY21" s="119"/>
      <c r="RPZ21" s="119"/>
      <c r="RQA21" s="119"/>
      <c r="RQB21" s="119"/>
      <c r="RQC21" s="119"/>
      <c r="RQD21" s="119"/>
      <c r="RQE21" s="119"/>
      <c r="RQF21" s="119"/>
      <c r="RQG21" s="119"/>
      <c r="RQH21" s="119"/>
      <c r="RQI21" s="119"/>
      <c r="RQJ21" s="119"/>
      <c r="RQK21" s="119"/>
      <c r="RQL21" s="119"/>
      <c r="RQM21" s="119"/>
      <c r="RQN21" s="119"/>
      <c r="RQO21" s="119"/>
      <c r="RQP21" s="119"/>
      <c r="RQQ21" s="119"/>
      <c r="RQR21" s="119"/>
      <c r="RQS21" s="119"/>
      <c r="RQT21" s="119"/>
      <c r="RQU21" s="119"/>
      <c r="RQV21" s="119"/>
      <c r="RQW21" s="119"/>
      <c r="RQX21" s="119"/>
      <c r="RQY21" s="119"/>
      <c r="RQZ21" s="119"/>
      <c r="RRA21" s="119"/>
      <c r="RRB21" s="119"/>
      <c r="RRC21" s="119"/>
      <c r="RRD21" s="119"/>
      <c r="RRE21" s="119"/>
      <c r="RRF21" s="119"/>
      <c r="RRG21" s="119"/>
      <c r="RRH21" s="119"/>
      <c r="RRI21" s="119"/>
      <c r="RRJ21" s="119"/>
      <c r="RRK21" s="119"/>
      <c r="RRL21" s="119"/>
      <c r="RRM21" s="119"/>
      <c r="RRN21" s="119"/>
      <c r="RRO21" s="119"/>
      <c r="RRP21" s="119"/>
      <c r="RRQ21" s="119"/>
      <c r="RRR21" s="119"/>
      <c r="RRS21" s="119"/>
      <c r="RRT21" s="119"/>
      <c r="RRU21" s="119"/>
      <c r="RRV21" s="119"/>
      <c r="RRW21" s="119"/>
      <c r="RRX21" s="119"/>
      <c r="RRY21" s="119"/>
      <c r="RRZ21" s="119"/>
      <c r="RSA21" s="119"/>
      <c r="RSB21" s="119"/>
      <c r="RSC21" s="119"/>
      <c r="RSD21" s="119"/>
      <c r="RSE21" s="119"/>
      <c r="RSF21" s="119"/>
      <c r="RSG21" s="119"/>
      <c r="RSH21" s="119"/>
      <c r="RSI21" s="119"/>
      <c r="RSJ21" s="119"/>
      <c r="RSK21" s="119"/>
      <c r="RSL21" s="119"/>
      <c r="RSM21" s="119"/>
      <c r="RSN21" s="119"/>
      <c r="RSO21" s="119"/>
      <c r="RSP21" s="119"/>
      <c r="RSQ21" s="119"/>
      <c r="RSR21" s="119"/>
      <c r="RSS21" s="119"/>
      <c r="RST21" s="119"/>
      <c r="RSU21" s="119"/>
      <c r="RSV21" s="119"/>
      <c r="RSW21" s="119"/>
      <c r="RSX21" s="119"/>
      <c r="RSY21" s="119"/>
      <c r="RSZ21" s="119"/>
      <c r="RTA21" s="119"/>
      <c r="RTB21" s="119"/>
      <c r="RTC21" s="119"/>
      <c r="RTD21" s="119"/>
      <c r="RTE21" s="119"/>
      <c r="RTF21" s="119"/>
      <c r="RTG21" s="119"/>
      <c r="RTH21" s="119"/>
      <c r="RTI21" s="119"/>
      <c r="RTJ21" s="119"/>
      <c r="RTK21" s="119"/>
      <c r="RTL21" s="119"/>
      <c r="RTM21" s="119"/>
      <c r="RTN21" s="119"/>
      <c r="RTO21" s="119"/>
      <c r="RTP21" s="119"/>
      <c r="RTQ21" s="119"/>
      <c r="RTR21" s="119"/>
      <c r="RTS21" s="119"/>
      <c r="RTT21" s="119"/>
      <c r="RTU21" s="119"/>
      <c r="RTV21" s="119"/>
      <c r="RTW21" s="119"/>
      <c r="RTX21" s="119"/>
      <c r="RTY21" s="119"/>
      <c r="RTZ21" s="119"/>
      <c r="RUA21" s="119"/>
      <c r="RUB21" s="119"/>
      <c r="RUC21" s="119"/>
      <c r="RUD21" s="119"/>
      <c r="RUE21" s="119"/>
      <c r="RUF21" s="119"/>
      <c r="RUG21" s="119"/>
      <c r="RUH21" s="119"/>
      <c r="RUI21" s="119"/>
      <c r="RUJ21" s="119"/>
      <c r="RUK21" s="119"/>
      <c r="RUL21" s="119"/>
      <c r="RUM21" s="119"/>
      <c r="RUN21" s="119"/>
      <c r="RUO21" s="119"/>
      <c r="RUP21" s="119"/>
      <c r="RUQ21" s="119"/>
      <c r="RUR21" s="119"/>
      <c r="RUS21" s="119"/>
      <c r="RUT21" s="119"/>
      <c r="RUU21" s="119"/>
      <c r="RUV21" s="119"/>
      <c r="RUW21" s="119"/>
      <c r="RUX21" s="119"/>
      <c r="RUY21" s="119"/>
      <c r="RUZ21" s="119"/>
      <c r="RVA21" s="119"/>
      <c r="RVB21" s="119"/>
      <c r="RVC21" s="119"/>
      <c r="RVD21" s="119"/>
      <c r="RVE21" s="119"/>
      <c r="RVF21" s="119"/>
      <c r="RVG21" s="119"/>
      <c r="RVH21" s="119"/>
      <c r="RVI21" s="119"/>
      <c r="RVJ21" s="119"/>
      <c r="RVK21" s="119"/>
      <c r="RVL21" s="119"/>
      <c r="RVM21" s="119"/>
      <c r="RVN21" s="119"/>
      <c r="RVO21" s="119"/>
      <c r="RVP21" s="119"/>
      <c r="RVQ21" s="119"/>
      <c r="RVR21" s="119"/>
      <c r="RVS21" s="119"/>
      <c r="RVT21" s="119"/>
      <c r="RVU21" s="119"/>
      <c r="RVV21" s="119"/>
      <c r="RVW21" s="119"/>
      <c r="RVX21" s="119"/>
      <c r="RVY21" s="119"/>
      <c r="RVZ21" s="119"/>
      <c r="RWA21" s="119"/>
      <c r="RWB21" s="119"/>
      <c r="RWC21" s="119"/>
      <c r="RWD21" s="119"/>
      <c r="RWE21" s="119"/>
      <c r="RWF21" s="119"/>
      <c r="RWG21" s="119"/>
      <c r="RWH21" s="119"/>
      <c r="RWI21" s="119"/>
      <c r="RWJ21" s="119"/>
      <c r="RWK21" s="119"/>
      <c r="RWL21" s="119"/>
      <c r="RWM21" s="119"/>
      <c r="RWN21" s="119"/>
      <c r="RWO21" s="119"/>
      <c r="RWP21" s="119"/>
      <c r="RWQ21" s="119"/>
      <c r="RWR21" s="119"/>
      <c r="RWS21" s="119"/>
      <c r="RWT21" s="119"/>
      <c r="RWU21" s="119"/>
      <c r="RWV21" s="119"/>
      <c r="RWW21" s="119"/>
      <c r="RWX21" s="119"/>
      <c r="RWY21" s="119"/>
      <c r="RWZ21" s="119"/>
      <c r="RXA21" s="119"/>
      <c r="RXB21" s="119"/>
      <c r="RXC21" s="119"/>
      <c r="RXD21" s="119"/>
      <c r="RXE21" s="119"/>
      <c r="RXF21" s="119"/>
      <c r="RXG21" s="119"/>
      <c r="RXH21" s="119"/>
      <c r="RXI21" s="119"/>
      <c r="RXJ21" s="119"/>
      <c r="RXK21" s="119"/>
      <c r="RXL21" s="119"/>
      <c r="RXM21" s="119"/>
      <c r="RXN21" s="119"/>
      <c r="RXO21" s="119"/>
      <c r="RXP21" s="119"/>
      <c r="RXQ21" s="119"/>
      <c r="RXR21" s="119"/>
      <c r="RXS21" s="119"/>
      <c r="RXT21" s="119"/>
      <c r="RXU21" s="119"/>
      <c r="RXV21" s="119"/>
      <c r="RXW21" s="119"/>
      <c r="RXX21" s="119"/>
      <c r="RXY21" s="119"/>
      <c r="RXZ21" s="119"/>
      <c r="RYA21" s="119"/>
      <c r="RYB21" s="119"/>
      <c r="RYC21" s="119"/>
      <c r="RYD21" s="119"/>
      <c r="RYE21" s="119"/>
      <c r="RYF21" s="119"/>
      <c r="RYG21" s="119"/>
      <c r="RYH21" s="119"/>
      <c r="RYI21" s="119"/>
      <c r="RYJ21" s="119"/>
      <c r="RYK21" s="119"/>
      <c r="RYL21" s="119"/>
      <c r="RYM21" s="119"/>
      <c r="RYN21" s="119"/>
      <c r="RYO21" s="119"/>
      <c r="RYP21" s="119"/>
      <c r="RYQ21" s="119"/>
      <c r="RYR21" s="119"/>
      <c r="RYS21" s="119"/>
      <c r="RYT21" s="119"/>
      <c r="RYU21" s="119"/>
      <c r="RYV21" s="119"/>
      <c r="RYW21" s="119"/>
      <c r="RYX21" s="119"/>
      <c r="RYY21" s="119"/>
      <c r="RYZ21" s="119"/>
      <c r="RZA21" s="119"/>
      <c r="RZB21" s="119"/>
      <c r="RZC21" s="119"/>
      <c r="RZD21" s="119"/>
      <c r="RZE21" s="119"/>
      <c r="RZF21" s="119"/>
      <c r="RZG21" s="119"/>
      <c r="RZH21" s="119"/>
      <c r="RZI21" s="119"/>
      <c r="RZJ21" s="119"/>
      <c r="RZK21" s="119"/>
      <c r="RZL21" s="119"/>
      <c r="RZM21" s="119"/>
      <c r="RZN21" s="119"/>
      <c r="RZO21" s="119"/>
      <c r="RZP21" s="119"/>
      <c r="RZQ21" s="119"/>
      <c r="RZR21" s="119"/>
      <c r="RZS21" s="119"/>
      <c r="RZT21" s="119"/>
      <c r="RZU21" s="119"/>
      <c r="RZV21" s="119"/>
      <c r="RZW21" s="119"/>
      <c r="RZX21" s="119"/>
      <c r="RZY21" s="119"/>
      <c r="RZZ21" s="119"/>
      <c r="SAA21" s="119"/>
      <c r="SAB21" s="119"/>
      <c r="SAC21" s="119"/>
      <c r="SAD21" s="119"/>
      <c r="SAE21" s="119"/>
      <c r="SAF21" s="119"/>
      <c r="SAG21" s="119"/>
      <c r="SAH21" s="119"/>
      <c r="SAI21" s="119"/>
      <c r="SAJ21" s="119"/>
      <c r="SAK21" s="119"/>
      <c r="SAL21" s="119"/>
      <c r="SAM21" s="119"/>
      <c r="SAN21" s="119"/>
      <c r="SAO21" s="119"/>
      <c r="SAP21" s="119"/>
      <c r="SAQ21" s="119"/>
      <c r="SAR21" s="119"/>
      <c r="SAS21" s="119"/>
      <c r="SAT21" s="119"/>
      <c r="SAU21" s="119"/>
      <c r="SAV21" s="119"/>
      <c r="SAW21" s="119"/>
      <c r="SAX21" s="119"/>
      <c r="SAY21" s="119"/>
      <c r="SAZ21" s="119"/>
      <c r="SBA21" s="119"/>
      <c r="SBB21" s="119"/>
      <c r="SBC21" s="119"/>
      <c r="SBD21" s="119"/>
      <c r="SBE21" s="119"/>
      <c r="SBF21" s="119"/>
      <c r="SBG21" s="119"/>
      <c r="SBH21" s="119"/>
      <c r="SBI21" s="119"/>
      <c r="SBJ21" s="119"/>
      <c r="SBK21" s="119"/>
      <c r="SBL21" s="119"/>
      <c r="SBM21" s="119"/>
      <c r="SBN21" s="119"/>
      <c r="SBO21" s="119"/>
      <c r="SBP21" s="119"/>
      <c r="SBQ21" s="119"/>
      <c r="SBR21" s="119"/>
      <c r="SBS21" s="119"/>
      <c r="SBT21" s="119"/>
      <c r="SBU21" s="119"/>
      <c r="SBV21" s="119"/>
      <c r="SBW21" s="119"/>
      <c r="SBX21" s="119"/>
      <c r="SBY21" s="119"/>
      <c r="SBZ21" s="119"/>
      <c r="SCA21" s="119"/>
      <c r="SCB21" s="119"/>
      <c r="SCC21" s="119"/>
      <c r="SCD21" s="119"/>
      <c r="SCE21" s="119"/>
      <c r="SCF21" s="119"/>
      <c r="SCG21" s="119"/>
      <c r="SCH21" s="119"/>
      <c r="SCI21" s="119"/>
      <c r="SCJ21" s="119"/>
      <c r="SCK21" s="119"/>
      <c r="SCL21" s="119"/>
      <c r="SCM21" s="119"/>
      <c r="SCN21" s="119"/>
      <c r="SCO21" s="119"/>
      <c r="SCP21" s="119"/>
      <c r="SCQ21" s="119"/>
      <c r="SCR21" s="119"/>
      <c r="SCS21" s="119"/>
      <c r="SCT21" s="119"/>
      <c r="SCU21" s="119"/>
      <c r="SCV21" s="119"/>
      <c r="SCW21" s="119"/>
      <c r="SCX21" s="119"/>
      <c r="SCY21" s="119"/>
      <c r="SCZ21" s="119"/>
      <c r="SDA21" s="119"/>
      <c r="SDB21" s="119"/>
      <c r="SDC21" s="119"/>
      <c r="SDD21" s="119"/>
      <c r="SDE21" s="119"/>
      <c r="SDF21" s="119"/>
      <c r="SDG21" s="119"/>
      <c r="SDH21" s="119"/>
      <c r="SDI21" s="119"/>
      <c r="SDJ21" s="119"/>
      <c r="SDK21" s="119"/>
      <c r="SDL21" s="119"/>
      <c r="SDM21" s="119"/>
      <c r="SDN21" s="119"/>
      <c r="SDO21" s="119"/>
      <c r="SDP21" s="119"/>
      <c r="SDQ21" s="119"/>
      <c r="SDR21" s="119"/>
      <c r="SDS21" s="119"/>
      <c r="SDT21" s="119"/>
      <c r="SDU21" s="119"/>
      <c r="SDV21" s="119"/>
      <c r="SDW21" s="119"/>
      <c r="SDX21" s="119"/>
      <c r="SDY21" s="119"/>
      <c r="SDZ21" s="119"/>
      <c r="SEA21" s="119"/>
      <c r="SEB21" s="119"/>
      <c r="SEC21" s="119"/>
      <c r="SED21" s="119"/>
      <c r="SEE21" s="119"/>
      <c r="SEF21" s="119"/>
      <c r="SEG21" s="119"/>
      <c r="SEH21" s="119"/>
      <c r="SEI21" s="119"/>
      <c r="SEJ21" s="119"/>
      <c r="SEK21" s="119"/>
      <c r="SEL21" s="119"/>
      <c r="SEM21" s="119"/>
      <c r="SEN21" s="119"/>
      <c r="SEO21" s="119"/>
      <c r="SEP21" s="119"/>
      <c r="SEQ21" s="119"/>
      <c r="SER21" s="119"/>
      <c r="SES21" s="119"/>
      <c r="SET21" s="119"/>
      <c r="SEU21" s="119"/>
      <c r="SEV21" s="119"/>
      <c r="SEW21" s="119"/>
      <c r="SEX21" s="119"/>
      <c r="SEY21" s="119"/>
      <c r="SEZ21" s="119"/>
      <c r="SFA21" s="119"/>
      <c r="SFB21" s="119"/>
      <c r="SFC21" s="119"/>
      <c r="SFD21" s="119"/>
      <c r="SFE21" s="119"/>
      <c r="SFF21" s="119"/>
      <c r="SFG21" s="119"/>
      <c r="SFH21" s="119"/>
      <c r="SFI21" s="119"/>
      <c r="SFJ21" s="119"/>
      <c r="SFK21" s="119"/>
      <c r="SFL21" s="119"/>
      <c r="SFM21" s="119"/>
      <c r="SFN21" s="119"/>
      <c r="SFO21" s="119"/>
      <c r="SFP21" s="119"/>
      <c r="SFQ21" s="119"/>
      <c r="SFR21" s="119"/>
      <c r="SFS21" s="119"/>
      <c r="SFT21" s="119"/>
      <c r="SFU21" s="119"/>
      <c r="SFV21" s="119"/>
      <c r="SFW21" s="119"/>
      <c r="SFX21" s="119"/>
      <c r="SFY21" s="119"/>
      <c r="SFZ21" s="119"/>
      <c r="SGA21" s="119"/>
      <c r="SGB21" s="119"/>
      <c r="SGC21" s="119"/>
      <c r="SGD21" s="119"/>
      <c r="SGE21" s="119"/>
      <c r="SGF21" s="119"/>
      <c r="SGG21" s="119"/>
      <c r="SGH21" s="119"/>
      <c r="SGI21" s="119"/>
      <c r="SGJ21" s="119"/>
      <c r="SGK21" s="119"/>
      <c r="SGL21" s="119"/>
      <c r="SGM21" s="119"/>
      <c r="SGN21" s="119"/>
      <c r="SGO21" s="119"/>
      <c r="SGP21" s="119"/>
      <c r="SGQ21" s="119"/>
      <c r="SGR21" s="119"/>
      <c r="SGS21" s="119"/>
      <c r="SGT21" s="119"/>
      <c r="SGU21" s="119"/>
      <c r="SGV21" s="119"/>
      <c r="SGW21" s="119"/>
      <c r="SGX21" s="119"/>
      <c r="SGY21" s="119"/>
      <c r="SGZ21" s="119"/>
      <c r="SHA21" s="119"/>
      <c r="SHB21" s="119"/>
      <c r="SHC21" s="119"/>
      <c r="SHD21" s="119"/>
      <c r="SHE21" s="119"/>
      <c r="SHF21" s="119"/>
      <c r="SHG21" s="119"/>
      <c r="SHH21" s="119"/>
      <c r="SHI21" s="119"/>
      <c r="SHJ21" s="119"/>
      <c r="SHK21" s="119"/>
      <c r="SHL21" s="119"/>
      <c r="SHM21" s="119"/>
      <c r="SHN21" s="119"/>
      <c r="SHO21" s="119"/>
      <c r="SHP21" s="119"/>
      <c r="SHQ21" s="119"/>
      <c r="SHR21" s="119"/>
      <c r="SHS21" s="119"/>
      <c r="SHT21" s="119"/>
      <c r="SHU21" s="119"/>
      <c r="SHV21" s="119"/>
      <c r="SHW21" s="119"/>
      <c r="SHX21" s="119"/>
      <c r="SHY21" s="119"/>
      <c r="SHZ21" s="119"/>
      <c r="SIA21" s="119"/>
      <c r="SIB21" s="119"/>
      <c r="SIC21" s="119"/>
      <c r="SID21" s="119"/>
      <c r="SIE21" s="119"/>
      <c r="SIF21" s="119"/>
      <c r="SIG21" s="119"/>
      <c r="SIH21" s="119"/>
      <c r="SII21" s="119"/>
      <c r="SIJ21" s="119"/>
      <c r="SIK21" s="119"/>
      <c r="SIL21" s="119"/>
      <c r="SIM21" s="119"/>
      <c r="SIN21" s="119"/>
      <c r="SIO21" s="119"/>
      <c r="SIP21" s="119"/>
      <c r="SIQ21" s="119"/>
      <c r="SIR21" s="119"/>
      <c r="SIS21" s="119"/>
      <c r="SIT21" s="119"/>
      <c r="SIU21" s="119"/>
      <c r="SIV21" s="119"/>
      <c r="SIW21" s="119"/>
      <c r="SIX21" s="119"/>
      <c r="SIY21" s="119"/>
      <c r="SIZ21" s="119"/>
      <c r="SJA21" s="119"/>
      <c r="SJB21" s="119"/>
      <c r="SJC21" s="119"/>
      <c r="SJD21" s="119"/>
      <c r="SJE21" s="119"/>
      <c r="SJF21" s="119"/>
      <c r="SJG21" s="119"/>
      <c r="SJH21" s="119"/>
      <c r="SJI21" s="119"/>
      <c r="SJJ21" s="119"/>
      <c r="SJK21" s="119"/>
      <c r="SJL21" s="119"/>
      <c r="SJM21" s="119"/>
      <c r="SJN21" s="119"/>
      <c r="SJO21" s="119"/>
      <c r="SJP21" s="119"/>
      <c r="SJQ21" s="119"/>
      <c r="SJR21" s="119"/>
      <c r="SJS21" s="119"/>
      <c r="SJT21" s="119"/>
      <c r="SJU21" s="119"/>
      <c r="SJV21" s="119"/>
      <c r="SJW21" s="119"/>
      <c r="SJX21" s="119"/>
      <c r="SJY21" s="119"/>
      <c r="SJZ21" s="119"/>
      <c r="SKA21" s="119"/>
      <c r="SKB21" s="119"/>
      <c r="SKC21" s="119"/>
      <c r="SKD21" s="119"/>
      <c r="SKE21" s="119"/>
      <c r="SKF21" s="119"/>
      <c r="SKG21" s="119"/>
      <c r="SKH21" s="119"/>
      <c r="SKI21" s="119"/>
      <c r="SKJ21" s="119"/>
      <c r="SKK21" s="119"/>
      <c r="SKL21" s="119"/>
      <c r="SKM21" s="119"/>
      <c r="SKN21" s="119"/>
      <c r="SKO21" s="119"/>
      <c r="SKP21" s="119"/>
      <c r="SKQ21" s="119"/>
      <c r="SKR21" s="119"/>
      <c r="SKS21" s="119"/>
      <c r="SKT21" s="119"/>
      <c r="SKU21" s="119"/>
      <c r="SKV21" s="119"/>
      <c r="SKW21" s="119"/>
      <c r="SKX21" s="119"/>
      <c r="SKY21" s="119"/>
      <c r="SKZ21" s="119"/>
      <c r="SLA21" s="119"/>
      <c r="SLB21" s="119"/>
      <c r="SLC21" s="119"/>
      <c r="SLD21" s="119"/>
      <c r="SLE21" s="119"/>
      <c r="SLF21" s="119"/>
      <c r="SLG21" s="119"/>
      <c r="SLH21" s="119"/>
      <c r="SLI21" s="119"/>
      <c r="SLJ21" s="119"/>
      <c r="SLK21" s="119"/>
      <c r="SLL21" s="119"/>
      <c r="SLM21" s="119"/>
      <c r="SLN21" s="119"/>
      <c r="SLO21" s="119"/>
      <c r="SLP21" s="119"/>
      <c r="SLQ21" s="119"/>
      <c r="SLR21" s="119"/>
      <c r="SLS21" s="119"/>
      <c r="SLT21" s="119"/>
      <c r="SLU21" s="119"/>
      <c r="SLV21" s="119"/>
      <c r="SLW21" s="119"/>
      <c r="SLX21" s="119"/>
      <c r="SLY21" s="119"/>
      <c r="SLZ21" s="119"/>
      <c r="SMA21" s="119"/>
      <c r="SMB21" s="119"/>
      <c r="SMC21" s="119"/>
      <c r="SMD21" s="119"/>
      <c r="SME21" s="119"/>
      <c r="SMF21" s="119"/>
      <c r="SMG21" s="119"/>
      <c r="SMH21" s="119"/>
      <c r="SMI21" s="119"/>
      <c r="SMJ21" s="119"/>
      <c r="SMK21" s="119"/>
      <c r="SML21" s="119"/>
      <c r="SMM21" s="119"/>
      <c r="SMN21" s="119"/>
      <c r="SMO21" s="119"/>
      <c r="SMP21" s="119"/>
      <c r="SMQ21" s="119"/>
      <c r="SMR21" s="119"/>
      <c r="SMS21" s="119"/>
      <c r="SMT21" s="119"/>
      <c r="SMU21" s="119"/>
      <c r="SMV21" s="119"/>
      <c r="SMW21" s="119"/>
      <c r="SMX21" s="119"/>
      <c r="SMY21" s="119"/>
      <c r="SMZ21" s="119"/>
      <c r="SNA21" s="119"/>
      <c r="SNB21" s="119"/>
      <c r="SNC21" s="119"/>
      <c r="SND21" s="119"/>
      <c r="SNE21" s="119"/>
      <c r="SNF21" s="119"/>
      <c r="SNG21" s="119"/>
      <c r="SNH21" s="119"/>
      <c r="SNI21" s="119"/>
      <c r="SNJ21" s="119"/>
      <c r="SNK21" s="119"/>
      <c r="SNL21" s="119"/>
      <c r="SNM21" s="119"/>
      <c r="SNN21" s="119"/>
      <c r="SNO21" s="119"/>
      <c r="SNP21" s="119"/>
      <c r="SNQ21" s="119"/>
      <c r="SNR21" s="119"/>
      <c r="SNS21" s="119"/>
      <c r="SNT21" s="119"/>
      <c r="SNU21" s="119"/>
      <c r="SNV21" s="119"/>
      <c r="SNW21" s="119"/>
      <c r="SNX21" s="119"/>
      <c r="SNY21" s="119"/>
      <c r="SNZ21" s="119"/>
      <c r="SOA21" s="119"/>
      <c r="SOB21" s="119"/>
      <c r="SOC21" s="119"/>
      <c r="SOD21" s="119"/>
      <c r="SOE21" s="119"/>
      <c r="SOF21" s="119"/>
      <c r="SOG21" s="119"/>
      <c r="SOH21" s="119"/>
      <c r="SOI21" s="119"/>
      <c r="SOJ21" s="119"/>
      <c r="SOK21" s="119"/>
      <c r="SOL21" s="119"/>
      <c r="SOM21" s="119"/>
      <c r="SON21" s="119"/>
      <c r="SOO21" s="119"/>
      <c r="SOP21" s="119"/>
      <c r="SOQ21" s="119"/>
      <c r="SOR21" s="119"/>
      <c r="SOS21" s="119"/>
      <c r="SOT21" s="119"/>
      <c r="SOU21" s="119"/>
      <c r="SOV21" s="119"/>
      <c r="SOW21" s="119"/>
      <c r="SOX21" s="119"/>
      <c r="SOY21" s="119"/>
      <c r="SOZ21" s="119"/>
      <c r="SPA21" s="119"/>
      <c r="SPB21" s="119"/>
      <c r="SPC21" s="119"/>
      <c r="SPD21" s="119"/>
      <c r="SPE21" s="119"/>
      <c r="SPF21" s="119"/>
      <c r="SPG21" s="119"/>
      <c r="SPH21" s="119"/>
      <c r="SPI21" s="119"/>
      <c r="SPJ21" s="119"/>
      <c r="SPK21" s="119"/>
      <c r="SPL21" s="119"/>
      <c r="SPM21" s="119"/>
      <c r="SPN21" s="119"/>
      <c r="SPO21" s="119"/>
      <c r="SPP21" s="119"/>
      <c r="SPQ21" s="119"/>
      <c r="SPR21" s="119"/>
      <c r="SPS21" s="119"/>
      <c r="SPT21" s="119"/>
      <c r="SPU21" s="119"/>
      <c r="SPV21" s="119"/>
      <c r="SPW21" s="119"/>
      <c r="SPX21" s="119"/>
      <c r="SPY21" s="119"/>
      <c r="SPZ21" s="119"/>
      <c r="SQA21" s="119"/>
      <c r="SQB21" s="119"/>
      <c r="SQC21" s="119"/>
      <c r="SQD21" s="119"/>
      <c r="SQE21" s="119"/>
      <c r="SQF21" s="119"/>
      <c r="SQG21" s="119"/>
      <c r="SQH21" s="119"/>
      <c r="SQI21" s="119"/>
      <c r="SQJ21" s="119"/>
      <c r="SQK21" s="119"/>
      <c r="SQL21" s="119"/>
      <c r="SQM21" s="119"/>
      <c r="SQN21" s="119"/>
      <c r="SQO21" s="119"/>
      <c r="SQP21" s="119"/>
      <c r="SQQ21" s="119"/>
      <c r="SQR21" s="119"/>
      <c r="SQS21" s="119"/>
      <c r="SQT21" s="119"/>
      <c r="SQU21" s="119"/>
      <c r="SQV21" s="119"/>
      <c r="SQW21" s="119"/>
      <c r="SQX21" s="119"/>
      <c r="SQY21" s="119"/>
      <c r="SQZ21" s="119"/>
      <c r="SRA21" s="119"/>
      <c r="SRB21" s="119"/>
      <c r="SRC21" s="119"/>
      <c r="SRD21" s="119"/>
      <c r="SRE21" s="119"/>
      <c r="SRF21" s="119"/>
      <c r="SRG21" s="119"/>
      <c r="SRH21" s="119"/>
      <c r="SRI21" s="119"/>
      <c r="SRJ21" s="119"/>
      <c r="SRK21" s="119"/>
      <c r="SRL21" s="119"/>
      <c r="SRM21" s="119"/>
      <c r="SRN21" s="119"/>
      <c r="SRO21" s="119"/>
      <c r="SRP21" s="119"/>
      <c r="SRQ21" s="119"/>
      <c r="SRR21" s="119"/>
      <c r="SRS21" s="119"/>
      <c r="SRT21" s="119"/>
      <c r="SRU21" s="119"/>
      <c r="SRV21" s="119"/>
      <c r="SRW21" s="119"/>
      <c r="SRX21" s="119"/>
      <c r="SRY21" s="119"/>
      <c r="SRZ21" s="119"/>
      <c r="SSA21" s="119"/>
      <c r="SSB21" s="119"/>
      <c r="SSC21" s="119"/>
      <c r="SSD21" s="119"/>
      <c r="SSE21" s="119"/>
      <c r="SSF21" s="119"/>
      <c r="SSG21" s="119"/>
      <c r="SSH21" s="119"/>
      <c r="SSI21" s="119"/>
      <c r="SSJ21" s="119"/>
      <c r="SSK21" s="119"/>
      <c r="SSL21" s="119"/>
      <c r="SSM21" s="119"/>
      <c r="SSN21" s="119"/>
      <c r="SSO21" s="119"/>
      <c r="SSP21" s="119"/>
      <c r="SSQ21" s="119"/>
      <c r="SSR21" s="119"/>
      <c r="SSS21" s="119"/>
      <c r="SST21" s="119"/>
      <c r="SSU21" s="119"/>
      <c r="SSV21" s="119"/>
      <c r="SSW21" s="119"/>
      <c r="SSX21" s="119"/>
      <c r="SSY21" s="119"/>
      <c r="SSZ21" s="119"/>
      <c r="STA21" s="119"/>
      <c r="STB21" s="119"/>
      <c r="STC21" s="119"/>
      <c r="STD21" s="119"/>
      <c r="STE21" s="119"/>
      <c r="STF21" s="119"/>
      <c r="STG21" s="119"/>
      <c r="STH21" s="119"/>
      <c r="STI21" s="119"/>
      <c r="STJ21" s="119"/>
      <c r="STK21" s="119"/>
      <c r="STL21" s="119"/>
      <c r="STM21" s="119"/>
      <c r="STN21" s="119"/>
      <c r="STO21" s="119"/>
      <c r="STP21" s="119"/>
      <c r="STQ21" s="119"/>
      <c r="STR21" s="119"/>
      <c r="STS21" s="119"/>
      <c r="STT21" s="119"/>
      <c r="STU21" s="119"/>
      <c r="STV21" s="119"/>
      <c r="STW21" s="119"/>
      <c r="STX21" s="119"/>
      <c r="STY21" s="119"/>
      <c r="STZ21" s="119"/>
      <c r="SUA21" s="119"/>
      <c r="SUB21" s="119"/>
      <c r="SUC21" s="119"/>
      <c r="SUD21" s="119"/>
      <c r="SUE21" s="119"/>
      <c r="SUF21" s="119"/>
      <c r="SUG21" s="119"/>
      <c r="SUH21" s="119"/>
      <c r="SUI21" s="119"/>
      <c r="SUJ21" s="119"/>
      <c r="SUK21" s="119"/>
      <c r="SUL21" s="119"/>
      <c r="SUM21" s="119"/>
      <c r="SUN21" s="119"/>
      <c r="SUO21" s="119"/>
      <c r="SUP21" s="119"/>
      <c r="SUQ21" s="119"/>
      <c r="SUR21" s="119"/>
      <c r="SUS21" s="119"/>
      <c r="SUT21" s="119"/>
      <c r="SUU21" s="119"/>
      <c r="SUV21" s="119"/>
      <c r="SUW21" s="119"/>
      <c r="SUX21" s="119"/>
      <c r="SUY21" s="119"/>
      <c r="SUZ21" s="119"/>
      <c r="SVA21" s="119"/>
      <c r="SVB21" s="119"/>
      <c r="SVC21" s="119"/>
      <c r="SVD21" s="119"/>
      <c r="SVE21" s="119"/>
      <c r="SVF21" s="119"/>
      <c r="SVG21" s="119"/>
      <c r="SVH21" s="119"/>
      <c r="SVI21" s="119"/>
      <c r="SVJ21" s="119"/>
      <c r="SVK21" s="119"/>
      <c r="SVL21" s="119"/>
      <c r="SVM21" s="119"/>
      <c r="SVN21" s="119"/>
      <c r="SVO21" s="119"/>
      <c r="SVP21" s="119"/>
      <c r="SVQ21" s="119"/>
      <c r="SVR21" s="119"/>
      <c r="SVS21" s="119"/>
      <c r="SVT21" s="119"/>
      <c r="SVU21" s="119"/>
      <c r="SVV21" s="119"/>
      <c r="SVW21" s="119"/>
      <c r="SVX21" s="119"/>
      <c r="SVY21" s="119"/>
      <c r="SVZ21" s="119"/>
      <c r="SWA21" s="119"/>
      <c r="SWB21" s="119"/>
      <c r="SWC21" s="119"/>
      <c r="SWD21" s="119"/>
      <c r="SWE21" s="119"/>
      <c r="SWF21" s="119"/>
      <c r="SWG21" s="119"/>
      <c r="SWH21" s="119"/>
      <c r="SWI21" s="119"/>
      <c r="SWJ21" s="119"/>
      <c r="SWK21" s="119"/>
      <c r="SWL21" s="119"/>
      <c r="SWM21" s="119"/>
      <c r="SWN21" s="119"/>
      <c r="SWO21" s="119"/>
      <c r="SWP21" s="119"/>
      <c r="SWQ21" s="119"/>
      <c r="SWR21" s="119"/>
      <c r="SWS21" s="119"/>
      <c r="SWT21" s="119"/>
      <c r="SWU21" s="119"/>
      <c r="SWV21" s="119"/>
      <c r="SWW21" s="119"/>
      <c r="SWX21" s="119"/>
      <c r="SWY21" s="119"/>
      <c r="SWZ21" s="119"/>
      <c r="SXA21" s="119"/>
      <c r="SXB21" s="119"/>
      <c r="SXC21" s="119"/>
      <c r="SXD21" s="119"/>
      <c r="SXE21" s="119"/>
      <c r="SXF21" s="119"/>
      <c r="SXG21" s="119"/>
      <c r="SXH21" s="119"/>
      <c r="SXI21" s="119"/>
      <c r="SXJ21" s="119"/>
      <c r="SXK21" s="119"/>
      <c r="SXL21" s="119"/>
      <c r="SXM21" s="119"/>
      <c r="SXN21" s="119"/>
      <c r="SXO21" s="119"/>
      <c r="SXP21" s="119"/>
      <c r="SXQ21" s="119"/>
      <c r="SXR21" s="119"/>
      <c r="SXS21" s="119"/>
      <c r="SXT21" s="119"/>
      <c r="SXU21" s="119"/>
      <c r="SXV21" s="119"/>
      <c r="SXW21" s="119"/>
      <c r="SXX21" s="119"/>
      <c r="SXY21" s="119"/>
      <c r="SXZ21" s="119"/>
      <c r="SYA21" s="119"/>
      <c r="SYB21" s="119"/>
      <c r="SYC21" s="119"/>
      <c r="SYD21" s="119"/>
      <c r="SYE21" s="119"/>
      <c r="SYF21" s="119"/>
      <c r="SYG21" s="119"/>
      <c r="SYH21" s="119"/>
      <c r="SYI21" s="119"/>
      <c r="SYJ21" s="119"/>
      <c r="SYK21" s="119"/>
      <c r="SYL21" s="119"/>
      <c r="SYM21" s="119"/>
      <c r="SYN21" s="119"/>
      <c r="SYO21" s="119"/>
      <c r="SYP21" s="119"/>
      <c r="SYQ21" s="119"/>
      <c r="SYR21" s="119"/>
      <c r="SYS21" s="119"/>
      <c r="SYT21" s="119"/>
      <c r="SYU21" s="119"/>
      <c r="SYV21" s="119"/>
      <c r="SYW21" s="119"/>
      <c r="SYX21" s="119"/>
      <c r="SYY21" s="119"/>
      <c r="SYZ21" s="119"/>
      <c r="SZA21" s="119"/>
      <c r="SZB21" s="119"/>
      <c r="SZC21" s="119"/>
      <c r="SZD21" s="119"/>
      <c r="SZE21" s="119"/>
      <c r="SZF21" s="119"/>
      <c r="SZG21" s="119"/>
      <c r="SZH21" s="119"/>
      <c r="SZI21" s="119"/>
      <c r="SZJ21" s="119"/>
      <c r="SZK21" s="119"/>
      <c r="SZL21" s="119"/>
      <c r="SZM21" s="119"/>
      <c r="SZN21" s="119"/>
      <c r="SZO21" s="119"/>
      <c r="SZP21" s="119"/>
      <c r="SZQ21" s="119"/>
      <c r="SZR21" s="119"/>
      <c r="SZS21" s="119"/>
      <c r="SZT21" s="119"/>
      <c r="SZU21" s="119"/>
      <c r="SZV21" s="119"/>
      <c r="SZW21" s="119"/>
      <c r="SZX21" s="119"/>
      <c r="SZY21" s="119"/>
      <c r="SZZ21" s="119"/>
      <c r="TAA21" s="119"/>
      <c r="TAB21" s="119"/>
      <c r="TAC21" s="119"/>
      <c r="TAD21" s="119"/>
      <c r="TAE21" s="119"/>
      <c r="TAF21" s="119"/>
      <c r="TAG21" s="119"/>
      <c r="TAH21" s="119"/>
      <c r="TAI21" s="119"/>
      <c r="TAJ21" s="119"/>
      <c r="TAK21" s="119"/>
      <c r="TAL21" s="119"/>
      <c r="TAM21" s="119"/>
      <c r="TAN21" s="119"/>
      <c r="TAO21" s="119"/>
      <c r="TAP21" s="119"/>
      <c r="TAQ21" s="119"/>
      <c r="TAR21" s="119"/>
      <c r="TAS21" s="119"/>
      <c r="TAT21" s="119"/>
      <c r="TAU21" s="119"/>
      <c r="TAV21" s="119"/>
      <c r="TAW21" s="119"/>
      <c r="TAX21" s="119"/>
      <c r="TAY21" s="119"/>
      <c r="TAZ21" s="119"/>
      <c r="TBA21" s="119"/>
      <c r="TBB21" s="119"/>
      <c r="TBC21" s="119"/>
      <c r="TBD21" s="119"/>
      <c r="TBE21" s="119"/>
      <c r="TBF21" s="119"/>
      <c r="TBG21" s="119"/>
      <c r="TBH21" s="119"/>
      <c r="TBI21" s="119"/>
      <c r="TBJ21" s="119"/>
      <c r="TBK21" s="119"/>
      <c r="TBL21" s="119"/>
      <c r="TBM21" s="119"/>
      <c r="TBN21" s="119"/>
      <c r="TBO21" s="119"/>
      <c r="TBP21" s="119"/>
      <c r="TBQ21" s="119"/>
      <c r="TBR21" s="119"/>
      <c r="TBS21" s="119"/>
      <c r="TBT21" s="119"/>
      <c r="TBU21" s="119"/>
      <c r="TBV21" s="119"/>
      <c r="TBW21" s="119"/>
      <c r="TBX21" s="119"/>
      <c r="TBY21" s="119"/>
      <c r="TBZ21" s="119"/>
      <c r="TCA21" s="119"/>
      <c r="TCB21" s="119"/>
      <c r="TCC21" s="119"/>
      <c r="TCD21" s="119"/>
      <c r="TCE21" s="119"/>
      <c r="TCF21" s="119"/>
      <c r="TCG21" s="119"/>
      <c r="TCH21" s="119"/>
      <c r="TCI21" s="119"/>
      <c r="TCJ21" s="119"/>
      <c r="TCK21" s="119"/>
      <c r="TCL21" s="119"/>
      <c r="TCM21" s="119"/>
      <c r="TCN21" s="119"/>
      <c r="TCO21" s="119"/>
      <c r="TCP21" s="119"/>
      <c r="TCQ21" s="119"/>
      <c r="TCR21" s="119"/>
      <c r="TCS21" s="119"/>
      <c r="TCT21" s="119"/>
      <c r="TCU21" s="119"/>
      <c r="TCV21" s="119"/>
      <c r="TCW21" s="119"/>
      <c r="TCX21" s="119"/>
      <c r="TCY21" s="119"/>
      <c r="TCZ21" s="119"/>
      <c r="TDA21" s="119"/>
      <c r="TDB21" s="119"/>
      <c r="TDC21" s="119"/>
      <c r="TDD21" s="119"/>
      <c r="TDE21" s="119"/>
      <c r="TDF21" s="119"/>
      <c r="TDG21" s="119"/>
      <c r="TDH21" s="119"/>
      <c r="TDI21" s="119"/>
      <c r="TDJ21" s="119"/>
      <c r="TDK21" s="119"/>
      <c r="TDL21" s="119"/>
      <c r="TDM21" s="119"/>
      <c r="TDN21" s="119"/>
      <c r="TDO21" s="119"/>
      <c r="TDP21" s="119"/>
      <c r="TDQ21" s="119"/>
      <c r="TDR21" s="119"/>
      <c r="TDS21" s="119"/>
      <c r="TDT21" s="119"/>
      <c r="TDU21" s="119"/>
      <c r="TDV21" s="119"/>
      <c r="TDW21" s="119"/>
      <c r="TDX21" s="119"/>
      <c r="TDY21" s="119"/>
      <c r="TDZ21" s="119"/>
      <c r="TEA21" s="119"/>
      <c r="TEB21" s="119"/>
      <c r="TEC21" s="119"/>
      <c r="TED21" s="119"/>
      <c r="TEE21" s="119"/>
      <c r="TEF21" s="119"/>
      <c r="TEG21" s="119"/>
      <c r="TEH21" s="119"/>
      <c r="TEI21" s="119"/>
      <c r="TEJ21" s="119"/>
      <c r="TEK21" s="119"/>
      <c r="TEL21" s="119"/>
      <c r="TEM21" s="119"/>
      <c r="TEN21" s="119"/>
      <c r="TEO21" s="119"/>
      <c r="TEP21" s="119"/>
      <c r="TEQ21" s="119"/>
      <c r="TER21" s="119"/>
      <c r="TES21" s="119"/>
      <c r="TET21" s="119"/>
      <c r="TEU21" s="119"/>
      <c r="TEV21" s="119"/>
      <c r="TEW21" s="119"/>
      <c r="TEX21" s="119"/>
      <c r="TEY21" s="119"/>
      <c r="TEZ21" s="119"/>
      <c r="TFA21" s="119"/>
      <c r="TFB21" s="119"/>
      <c r="TFC21" s="119"/>
      <c r="TFD21" s="119"/>
      <c r="TFE21" s="119"/>
      <c r="TFF21" s="119"/>
      <c r="TFG21" s="119"/>
      <c r="TFH21" s="119"/>
      <c r="TFI21" s="119"/>
      <c r="TFJ21" s="119"/>
      <c r="TFK21" s="119"/>
      <c r="TFL21" s="119"/>
      <c r="TFM21" s="119"/>
      <c r="TFN21" s="119"/>
      <c r="TFO21" s="119"/>
      <c r="TFP21" s="119"/>
      <c r="TFQ21" s="119"/>
      <c r="TFR21" s="119"/>
      <c r="TFS21" s="119"/>
      <c r="TFT21" s="119"/>
      <c r="TFU21" s="119"/>
      <c r="TFV21" s="119"/>
      <c r="TFW21" s="119"/>
      <c r="TFX21" s="119"/>
      <c r="TFY21" s="119"/>
      <c r="TFZ21" s="119"/>
      <c r="TGA21" s="119"/>
      <c r="TGB21" s="119"/>
      <c r="TGC21" s="119"/>
      <c r="TGD21" s="119"/>
      <c r="TGE21" s="119"/>
      <c r="TGF21" s="119"/>
      <c r="TGG21" s="119"/>
      <c r="TGH21" s="119"/>
      <c r="TGI21" s="119"/>
      <c r="TGJ21" s="119"/>
      <c r="TGK21" s="119"/>
      <c r="TGL21" s="119"/>
      <c r="TGM21" s="119"/>
      <c r="TGN21" s="119"/>
      <c r="TGO21" s="119"/>
      <c r="TGP21" s="119"/>
      <c r="TGQ21" s="119"/>
      <c r="TGR21" s="119"/>
      <c r="TGS21" s="119"/>
      <c r="TGT21" s="119"/>
      <c r="TGU21" s="119"/>
      <c r="TGV21" s="119"/>
      <c r="TGW21" s="119"/>
      <c r="TGX21" s="119"/>
      <c r="TGY21" s="119"/>
      <c r="TGZ21" s="119"/>
      <c r="THA21" s="119"/>
      <c r="THB21" s="119"/>
      <c r="THC21" s="119"/>
      <c r="THD21" s="119"/>
      <c r="THE21" s="119"/>
      <c r="THF21" s="119"/>
      <c r="THG21" s="119"/>
      <c r="THH21" s="119"/>
      <c r="THI21" s="119"/>
      <c r="THJ21" s="119"/>
      <c r="THK21" s="119"/>
      <c r="THL21" s="119"/>
      <c r="THM21" s="119"/>
      <c r="THN21" s="119"/>
      <c r="THO21" s="119"/>
      <c r="THP21" s="119"/>
      <c r="THQ21" s="119"/>
      <c r="THR21" s="119"/>
      <c r="THS21" s="119"/>
      <c r="THT21" s="119"/>
      <c r="THU21" s="119"/>
      <c r="THV21" s="119"/>
      <c r="THW21" s="119"/>
      <c r="THX21" s="119"/>
      <c r="THY21" s="119"/>
      <c r="THZ21" s="119"/>
      <c r="TIA21" s="119"/>
      <c r="TIB21" s="119"/>
      <c r="TIC21" s="119"/>
      <c r="TID21" s="119"/>
      <c r="TIE21" s="119"/>
      <c r="TIF21" s="119"/>
      <c r="TIG21" s="119"/>
      <c r="TIH21" s="119"/>
      <c r="TII21" s="119"/>
      <c r="TIJ21" s="119"/>
      <c r="TIK21" s="119"/>
      <c r="TIL21" s="119"/>
      <c r="TIM21" s="119"/>
      <c r="TIN21" s="119"/>
      <c r="TIO21" s="119"/>
      <c r="TIP21" s="119"/>
      <c r="TIQ21" s="119"/>
      <c r="TIR21" s="119"/>
      <c r="TIS21" s="119"/>
      <c r="TIT21" s="119"/>
      <c r="TIU21" s="119"/>
      <c r="TIV21" s="119"/>
      <c r="TIW21" s="119"/>
      <c r="TIX21" s="119"/>
      <c r="TIY21" s="119"/>
      <c r="TIZ21" s="119"/>
      <c r="TJA21" s="119"/>
      <c r="TJB21" s="119"/>
      <c r="TJC21" s="119"/>
      <c r="TJD21" s="119"/>
      <c r="TJE21" s="119"/>
      <c r="TJF21" s="119"/>
      <c r="TJG21" s="119"/>
      <c r="TJH21" s="119"/>
      <c r="TJI21" s="119"/>
      <c r="TJJ21" s="119"/>
      <c r="TJK21" s="119"/>
      <c r="TJL21" s="119"/>
      <c r="TJM21" s="119"/>
      <c r="TJN21" s="119"/>
      <c r="TJO21" s="119"/>
      <c r="TJP21" s="119"/>
      <c r="TJQ21" s="119"/>
      <c r="TJR21" s="119"/>
      <c r="TJS21" s="119"/>
      <c r="TJT21" s="119"/>
      <c r="TJU21" s="119"/>
      <c r="TJV21" s="119"/>
      <c r="TJW21" s="119"/>
      <c r="TJX21" s="119"/>
      <c r="TJY21" s="119"/>
      <c r="TJZ21" s="119"/>
      <c r="TKA21" s="119"/>
      <c r="TKB21" s="119"/>
      <c r="TKC21" s="119"/>
      <c r="TKD21" s="119"/>
      <c r="TKE21" s="119"/>
      <c r="TKF21" s="119"/>
      <c r="TKG21" s="119"/>
      <c r="TKH21" s="119"/>
      <c r="TKI21" s="119"/>
      <c r="TKJ21" s="119"/>
      <c r="TKK21" s="119"/>
      <c r="TKL21" s="119"/>
      <c r="TKM21" s="119"/>
      <c r="TKN21" s="119"/>
      <c r="TKO21" s="119"/>
      <c r="TKP21" s="119"/>
      <c r="TKQ21" s="119"/>
      <c r="TKR21" s="119"/>
      <c r="TKS21" s="119"/>
      <c r="TKT21" s="119"/>
      <c r="TKU21" s="119"/>
      <c r="TKV21" s="119"/>
      <c r="TKW21" s="119"/>
      <c r="TKX21" s="119"/>
      <c r="TKY21" s="119"/>
      <c r="TKZ21" s="119"/>
      <c r="TLA21" s="119"/>
      <c r="TLB21" s="119"/>
      <c r="TLC21" s="119"/>
      <c r="TLD21" s="119"/>
      <c r="TLE21" s="119"/>
      <c r="TLF21" s="119"/>
      <c r="TLG21" s="119"/>
      <c r="TLH21" s="119"/>
      <c r="TLI21" s="119"/>
      <c r="TLJ21" s="119"/>
      <c r="TLK21" s="119"/>
      <c r="TLL21" s="119"/>
      <c r="TLM21" s="119"/>
      <c r="TLN21" s="119"/>
      <c r="TLO21" s="119"/>
      <c r="TLP21" s="119"/>
      <c r="TLQ21" s="119"/>
      <c r="TLR21" s="119"/>
      <c r="TLS21" s="119"/>
      <c r="TLT21" s="119"/>
      <c r="TLU21" s="119"/>
      <c r="TLV21" s="119"/>
      <c r="TLW21" s="119"/>
      <c r="TLX21" s="119"/>
      <c r="TLY21" s="119"/>
      <c r="TLZ21" s="119"/>
      <c r="TMA21" s="119"/>
      <c r="TMB21" s="119"/>
      <c r="TMC21" s="119"/>
      <c r="TMD21" s="119"/>
      <c r="TME21" s="119"/>
      <c r="TMF21" s="119"/>
      <c r="TMG21" s="119"/>
      <c r="TMH21" s="119"/>
      <c r="TMI21" s="119"/>
      <c r="TMJ21" s="119"/>
      <c r="TMK21" s="119"/>
      <c r="TML21" s="119"/>
      <c r="TMM21" s="119"/>
      <c r="TMN21" s="119"/>
      <c r="TMO21" s="119"/>
      <c r="TMP21" s="119"/>
      <c r="TMQ21" s="119"/>
      <c r="TMR21" s="119"/>
      <c r="TMS21" s="119"/>
      <c r="TMT21" s="119"/>
      <c r="TMU21" s="119"/>
      <c r="TMV21" s="119"/>
      <c r="TMW21" s="119"/>
      <c r="TMX21" s="119"/>
      <c r="TMY21" s="119"/>
      <c r="TMZ21" s="119"/>
      <c r="TNA21" s="119"/>
      <c r="TNB21" s="119"/>
      <c r="TNC21" s="119"/>
      <c r="TND21" s="119"/>
      <c r="TNE21" s="119"/>
      <c r="TNF21" s="119"/>
      <c r="TNG21" s="119"/>
      <c r="TNH21" s="119"/>
      <c r="TNI21" s="119"/>
      <c r="TNJ21" s="119"/>
      <c r="TNK21" s="119"/>
      <c r="TNL21" s="119"/>
      <c r="TNM21" s="119"/>
      <c r="TNN21" s="119"/>
      <c r="TNO21" s="119"/>
      <c r="TNP21" s="119"/>
      <c r="TNQ21" s="119"/>
      <c r="TNR21" s="119"/>
      <c r="TNS21" s="119"/>
      <c r="TNT21" s="119"/>
      <c r="TNU21" s="119"/>
      <c r="TNV21" s="119"/>
      <c r="TNW21" s="119"/>
      <c r="TNX21" s="119"/>
      <c r="TNY21" s="119"/>
      <c r="TNZ21" s="119"/>
      <c r="TOA21" s="119"/>
      <c r="TOB21" s="119"/>
      <c r="TOC21" s="119"/>
      <c r="TOD21" s="119"/>
      <c r="TOE21" s="119"/>
      <c r="TOF21" s="119"/>
      <c r="TOG21" s="119"/>
      <c r="TOH21" s="119"/>
      <c r="TOI21" s="119"/>
      <c r="TOJ21" s="119"/>
      <c r="TOK21" s="119"/>
      <c r="TOL21" s="119"/>
      <c r="TOM21" s="119"/>
      <c r="TON21" s="119"/>
      <c r="TOO21" s="119"/>
      <c r="TOP21" s="119"/>
      <c r="TOQ21" s="119"/>
      <c r="TOR21" s="119"/>
      <c r="TOS21" s="119"/>
      <c r="TOT21" s="119"/>
      <c r="TOU21" s="119"/>
      <c r="TOV21" s="119"/>
      <c r="TOW21" s="119"/>
      <c r="TOX21" s="119"/>
      <c r="TOY21" s="119"/>
      <c r="TOZ21" s="119"/>
      <c r="TPA21" s="119"/>
      <c r="TPB21" s="119"/>
      <c r="TPC21" s="119"/>
      <c r="TPD21" s="119"/>
      <c r="TPE21" s="119"/>
      <c r="TPF21" s="119"/>
      <c r="TPG21" s="119"/>
      <c r="TPH21" s="119"/>
      <c r="TPI21" s="119"/>
      <c r="TPJ21" s="119"/>
      <c r="TPK21" s="119"/>
      <c r="TPL21" s="119"/>
      <c r="TPM21" s="119"/>
      <c r="TPN21" s="119"/>
      <c r="TPO21" s="119"/>
      <c r="TPP21" s="119"/>
      <c r="TPQ21" s="119"/>
      <c r="TPR21" s="119"/>
      <c r="TPS21" s="119"/>
      <c r="TPT21" s="119"/>
      <c r="TPU21" s="119"/>
      <c r="TPV21" s="119"/>
      <c r="TPW21" s="119"/>
      <c r="TPX21" s="119"/>
      <c r="TPY21" s="119"/>
      <c r="TPZ21" s="119"/>
      <c r="TQA21" s="119"/>
      <c r="TQB21" s="119"/>
      <c r="TQC21" s="119"/>
      <c r="TQD21" s="119"/>
      <c r="TQE21" s="119"/>
      <c r="TQF21" s="119"/>
      <c r="TQG21" s="119"/>
      <c r="TQH21" s="119"/>
      <c r="TQI21" s="119"/>
      <c r="TQJ21" s="119"/>
      <c r="TQK21" s="119"/>
      <c r="TQL21" s="119"/>
      <c r="TQM21" s="119"/>
      <c r="TQN21" s="119"/>
      <c r="TQO21" s="119"/>
      <c r="TQP21" s="119"/>
      <c r="TQQ21" s="119"/>
      <c r="TQR21" s="119"/>
      <c r="TQS21" s="119"/>
      <c r="TQT21" s="119"/>
      <c r="TQU21" s="119"/>
      <c r="TQV21" s="119"/>
      <c r="TQW21" s="119"/>
      <c r="TQX21" s="119"/>
      <c r="TQY21" s="119"/>
      <c r="TQZ21" s="119"/>
      <c r="TRA21" s="119"/>
      <c r="TRB21" s="119"/>
      <c r="TRC21" s="119"/>
      <c r="TRD21" s="119"/>
      <c r="TRE21" s="119"/>
      <c r="TRF21" s="119"/>
      <c r="TRG21" s="119"/>
      <c r="TRH21" s="119"/>
      <c r="TRI21" s="119"/>
      <c r="TRJ21" s="119"/>
      <c r="TRK21" s="119"/>
      <c r="TRL21" s="119"/>
      <c r="TRM21" s="119"/>
      <c r="TRN21" s="119"/>
      <c r="TRO21" s="119"/>
      <c r="TRP21" s="119"/>
      <c r="TRQ21" s="119"/>
      <c r="TRR21" s="119"/>
      <c r="TRS21" s="119"/>
      <c r="TRT21" s="119"/>
      <c r="TRU21" s="119"/>
      <c r="TRV21" s="119"/>
      <c r="TRW21" s="119"/>
      <c r="TRX21" s="119"/>
      <c r="TRY21" s="119"/>
      <c r="TRZ21" s="119"/>
      <c r="TSA21" s="119"/>
      <c r="TSB21" s="119"/>
      <c r="TSC21" s="119"/>
      <c r="TSD21" s="119"/>
      <c r="TSE21" s="119"/>
      <c r="TSF21" s="119"/>
      <c r="TSG21" s="119"/>
      <c r="TSH21" s="119"/>
      <c r="TSI21" s="119"/>
      <c r="TSJ21" s="119"/>
      <c r="TSK21" s="119"/>
      <c r="TSL21" s="119"/>
      <c r="TSM21" s="119"/>
      <c r="TSN21" s="119"/>
      <c r="TSO21" s="119"/>
      <c r="TSP21" s="119"/>
      <c r="TSQ21" s="119"/>
      <c r="TSR21" s="119"/>
      <c r="TSS21" s="119"/>
      <c r="TST21" s="119"/>
      <c r="TSU21" s="119"/>
      <c r="TSV21" s="119"/>
      <c r="TSW21" s="119"/>
      <c r="TSX21" s="119"/>
      <c r="TSY21" s="119"/>
      <c r="TSZ21" s="119"/>
      <c r="TTA21" s="119"/>
      <c r="TTB21" s="119"/>
      <c r="TTC21" s="119"/>
      <c r="TTD21" s="119"/>
      <c r="TTE21" s="119"/>
      <c r="TTF21" s="119"/>
      <c r="TTG21" s="119"/>
      <c r="TTH21" s="119"/>
      <c r="TTI21" s="119"/>
      <c r="TTJ21" s="119"/>
      <c r="TTK21" s="119"/>
      <c r="TTL21" s="119"/>
      <c r="TTM21" s="119"/>
      <c r="TTN21" s="119"/>
      <c r="TTO21" s="119"/>
      <c r="TTP21" s="119"/>
      <c r="TTQ21" s="119"/>
      <c r="TTR21" s="119"/>
      <c r="TTS21" s="119"/>
      <c r="TTT21" s="119"/>
      <c r="TTU21" s="119"/>
      <c r="TTV21" s="119"/>
      <c r="TTW21" s="119"/>
      <c r="TTX21" s="119"/>
      <c r="TTY21" s="119"/>
      <c r="TTZ21" s="119"/>
      <c r="TUA21" s="119"/>
      <c r="TUB21" s="119"/>
      <c r="TUC21" s="119"/>
      <c r="TUD21" s="119"/>
      <c r="TUE21" s="119"/>
      <c r="TUF21" s="119"/>
      <c r="TUG21" s="119"/>
      <c r="TUH21" s="119"/>
      <c r="TUI21" s="119"/>
      <c r="TUJ21" s="119"/>
      <c r="TUK21" s="119"/>
      <c r="TUL21" s="119"/>
      <c r="TUM21" s="119"/>
      <c r="TUN21" s="119"/>
      <c r="TUO21" s="119"/>
      <c r="TUP21" s="119"/>
      <c r="TUQ21" s="119"/>
      <c r="TUR21" s="119"/>
      <c r="TUS21" s="119"/>
      <c r="TUT21" s="119"/>
      <c r="TUU21" s="119"/>
      <c r="TUV21" s="119"/>
      <c r="TUW21" s="119"/>
      <c r="TUX21" s="119"/>
      <c r="TUY21" s="119"/>
      <c r="TUZ21" s="119"/>
      <c r="TVA21" s="119"/>
      <c r="TVB21" s="119"/>
      <c r="TVC21" s="119"/>
      <c r="TVD21" s="119"/>
      <c r="TVE21" s="119"/>
      <c r="TVF21" s="119"/>
      <c r="TVG21" s="119"/>
      <c r="TVH21" s="119"/>
      <c r="TVI21" s="119"/>
      <c r="TVJ21" s="119"/>
      <c r="TVK21" s="119"/>
      <c r="TVL21" s="119"/>
      <c r="TVM21" s="119"/>
      <c r="TVN21" s="119"/>
      <c r="TVO21" s="119"/>
      <c r="TVP21" s="119"/>
      <c r="TVQ21" s="119"/>
      <c r="TVR21" s="119"/>
      <c r="TVS21" s="119"/>
      <c r="TVT21" s="119"/>
      <c r="TVU21" s="119"/>
      <c r="TVV21" s="119"/>
      <c r="TVW21" s="119"/>
      <c r="TVX21" s="119"/>
      <c r="TVY21" s="119"/>
      <c r="TVZ21" s="119"/>
      <c r="TWA21" s="119"/>
      <c r="TWB21" s="119"/>
      <c r="TWC21" s="119"/>
      <c r="TWD21" s="119"/>
      <c r="TWE21" s="119"/>
      <c r="TWF21" s="119"/>
      <c r="TWG21" s="119"/>
      <c r="TWH21" s="119"/>
      <c r="TWI21" s="119"/>
      <c r="TWJ21" s="119"/>
      <c r="TWK21" s="119"/>
      <c r="TWL21" s="119"/>
      <c r="TWM21" s="119"/>
      <c r="TWN21" s="119"/>
      <c r="TWO21" s="119"/>
      <c r="TWP21" s="119"/>
      <c r="TWQ21" s="119"/>
      <c r="TWR21" s="119"/>
      <c r="TWS21" s="119"/>
      <c r="TWT21" s="119"/>
      <c r="TWU21" s="119"/>
      <c r="TWV21" s="119"/>
      <c r="TWW21" s="119"/>
      <c r="TWX21" s="119"/>
      <c r="TWY21" s="119"/>
      <c r="TWZ21" s="119"/>
      <c r="TXA21" s="119"/>
      <c r="TXB21" s="119"/>
      <c r="TXC21" s="119"/>
      <c r="TXD21" s="119"/>
      <c r="TXE21" s="119"/>
      <c r="TXF21" s="119"/>
      <c r="TXG21" s="119"/>
      <c r="TXH21" s="119"/>
      <c r="TXI21" s="119"/>
      <c r="TXJ21" s="119"/>
      <c r="TXK21" s="119"/>
      <c r="TXL21" s="119"/>
      <c r="TXM21" s="119"/>
      <c r="TXN21" s="119"/>
      <c r="TXO21" s="119"/>
      <c r="TXP21" s="119"/>
      <c r="TXQ21" s="119"/>
      <c r="TXR21" s="119"/>
      <c r="TXS21" s="119"/>
      <c r="TXT21" s="119"/>
      <c r="TXU21" s="119"/>
      <c r="TXV21" s="119"/>
      <c r="TXW21" s="119"/>
      <c r="TXX21" s="119"/>
      <c r="TXY21" s="119"/>
      <c r="TXZ21" s="119"/>
      <c r="TYA21" s="119"/>
      <c r="TYB21" s="119"/>
      <c r="TYC21" s="119"/>
      <c r="TYD21" s="119"/>
      <c r="TYE21" s="119"/>
      <c r="TYF21" s="119"/>
      <c r="TYG21" s="119"/>
      <c r="TYH21" s="119"/>
      <c r="TYI21" s="119"/>
      <c r="TYJ21" s="119"/>
      <c r="TYK21" s="119"/>
      <c r="TYL21" s="119"/>
      <c r="TYM21" s="119"/>
      <c r="TYN21" s="119"/>
      <c r="TYO21" s="119"/>
      <c r="TYP21" s="119"/>
      <c r="TYQ21" s="119"/>
      <c r="TYR21" s="119"/>
      <c r="TYS21" s="119"/>
      <c r="TYT21" s="119"/>
      <c r="TYU21" s="119"/>
      <c r="TYV21" s="119"/>
      <c r="TYW21" s="119"/>
      <c r="TYX21" s="119"/>
      <c r="TYY21" s="119"/>
      <c r="TYZ21" s="119"/>
      <c r="TZA21" s="119"/>
      <c r="TZB21" s="119"/>
      <c r="TZC21" s="119"/>
      <c r="TZD21" s="119"/>
      <c r="TZE21" s="119"/>
      <c r="TZF21" s="119"/>
      <c r="TZG21" s="119"/>
      <c r="TZH21" s="119"/>
      <c r="TZI21" s="119"/>
      <c r="TZJ21" s="119"/>
      <c r="TZK21" s="119"/>
      <c r="TZL21" s="119"/>
      <c r="TZM21" s="119"/>
      <c r="TZN21" s="119"/>
      <c r="TZO21" s="119"/>
      <c r="TZP21" s="119"/>
      <c r="TZQ21" s="119"/>
      <c r="TZR21" s="119"/>
      <c r="TZS21" s="119"/>
      <c r="TZT21" s="119"/>
      <c r="TZU21" s="119"/>
      <c r="TZV21" s="119"/>
      <c r="TZW21" s="119"/>
      <c r="TZX21" s="119"/>
      <c r="TZY21" s="119"/>
      <c r="TZZ21" s="119"/>
      <c r="UAA21" s="119"/>
      <c r="UAB21" s="119"/>
      <c r="UAC21" s="119"/>
      <c r="UAD21" s="119"/>
      <c r="UAE21" s="119"/>
      <c r="UAF21" s="119"/>
      <c r="UAG21" s="119"/>
      <c r="UAH21" s="119"/>
      <c r="UAI21" s="119"/>
      <c r="UAJ21" s="119"/>
      <c r="UAK21" s="119"/>
      <c r="UAL21" s="119"/>
      <c r="UAM21" s="119"/>
      <c r="UAN21" s="119"/>
      <c r="UAO21" s="119"/>
      <c r="UAP21" s="119"/>
      <c r="UAQ21" s="119"/>
      <c r="UAR21" s="119"/>
      <c r="UAS21" s="119"/>
      <c r="UAT21" s="119"/>
      <c r="UAU21" s="119"/>
      <c r="UAV21" s="119"/>
      <c r="UAW21" s="119"/>
      <c r="UAX21" s="119"/>
      <c r="UAY21" s="119"/>
      <c r="UAZ21" s="119"/>
      <c r="UBA21" s="119"/>
      <c r="UBB21" s="119"/>
      <c r="UBC21" s="119"/>
      <c r="UBD21" s="119"/>
      <c r="UBE21" s="119"/>
      <c r="UBF21" s="119"/>
      <c r="UBG21" s="119"/>
      <c r="UBH21" s="119"/>
      <c r="UBI21" s="119"/>
      <c r="UBJ21" s="119"/>
      <c r="UBK21" s="119"/>
      <c r="UBL21" s="119"/>
      <c r="UBM21" s="119"/>
      <c r="UBN21" s="119"/>
      <c r="UBO21" s="119"/>
      <c r="UBP21" s="119"/>
      <c r="UBQ21" s="119"/>
      <c r="UBR21" s="119"/>
      <c r="UBS21" s="119"/>
      <c r="UBT21" s="119"/>
      <c r="UBU21" s="119"/>
      <c r="UBV21" s="119"/>
      <c r="UBW21" s="119"/>
      <c r="UBX21" s="119"/>
      <c r="UBY21" s="119"/>
      <c r="UBZ21" s="119"/>
      <c r="UCA21" s="119"/>
      <c r="UCB21" s="119"/>
      <c r="UCC21" s="119"/>
      <c r="UCD21" s="119"/>
      <c r="UCE21" s="119"/>
      <c r="UCF21" s="119"/>
      <c r="UCG21" s="119"/>
      <c r="UCH21" s="119"/>
      <c r="UCI21" s="119"/>
      <c r="UCJ21" s="119"/>
      <c r="UCK21" s="119"/>
      <c r="UCL21" s="119"/>
      <c r="UCM21" s="119"/>
      <c r="UCN21" s="119"/>
      <c r="UCO21" s="119"/>
      <c r="UCP21" s="119"/>
      <c r="UCQ21" s="119"/>
      <c r="UCR21" s="119"/>
      <c r="UCS21" s="119"/>
      <c r="UCT21" s="119"/>
      <c r="UCU21" s="119"/>
      <c r="UCV21" s="119"/>
      <c r="UCW21" s="119"/>
      <c r="UCX21" s="119"/>
      <c r="UCY21" s="119"/>
      <c r="UCZ21" s="119"/>
      <c r="UDA21" s="119"/>
      <c r="UDB21" s="119"/>
      <c r="UDC21" s="119"/>
      <c r="UDD21" s="119"/>
      <c r="UDE21" s="119"/>
      <c r="UDF21" s="119"/>
      <c r="UDG21" s="119"/>
      <c r="UDH21" s="119"/>
      <c r="UDI21" s="119"/>
      <c r="UDJ21" s="119"/>
      <c r="UDK21" s="119"/>
      <c r="UDL21" s="119"/>
      <c r="UDM21" s="119"/>
      <c r="UDN21" s="119"/>
      <c r="UDO21" s="119"/>
      <c r="UDP21" s="119"/>
      <c r="UDQ21" s="119"/>
      <c r="UDR21" s="119"/>
      <c r="UDS21" s="119"/>
      <c r="UDT21" s="119"/>
      <c r="UDU21" s="119"/>
      <c r="UDV21" s="119"/>
      <c r="UDW21" s="119"/>
      <c r="UDX21" s="119"/>
      <c r="UDY21" s="119"/>
      <c r="UDZ21" s="119"/>
      <c r="UEA21" s="119"/>
      <c r="UEB21" s="119"/>
      <c r="UEC21" s="119"/>
      <c r="UED21" s="119"/>
      <c r="UEE21" s="119"/>
      <c r="UEF21" s="119"/>
      <c r="UEG21" s="119"/>
      <c r="UEH21" s="119"/>
      <c r="UEI21" s="119"/>
      <c r="UEJ21" s="119"/>
      <c r="UEK21" s="119"/>
      <c r="UEL21" s="119"/>
      <c r="UEM21" s="119"/>
      <c r="UEN21" s="119"/>
      <c r="UEO21" s="119"/>
      <c r="UEP21" s="119"/>
      <c r="UEQ21" s="119"/>
      <c r="UER21" s="119"/>
      <c r="UES21" s="119"/>
      <c r="UET21" s="119"/>
      <c r="UEU21" s="119"/>
      <c r="UEV21" s="119"/>
      <c r="UEW21" s="119"/>
      <c r="UEX21" s="119"/>
      <c r="UEY21" s="119"/>
      <c r="UEZ21" s="119"/>
      <c r="UFA21" s="119"/>
      <c r="UFB21" s="119"/>
      <c r="UFC21" s="119"/>
      <c r="UFD21" s="119"/>
      <c r="UFE21" s="119"/>
      <c r="UFF21" s="119"/>
      <c r="UFG21" s="119"/>
      <c r="UFH21" s="119"/>
      <c r="UFI21" s="119"/>
      <c r="UFJ21" s="119"/>
      <c r="UFK21" s="119"/>
      <c r="UFL21" s="119"/>
      <c r="UFM21" s="119"/>
      <c r="UFN21" s="119"/>
      <c r="UFO21" s="119"/>
      <c r="UFP21" s="119"/>
      <c r="UFQ21" s="119"/>
      <c r="UFR21" s="119"/>
      <c r="UFS21" s="119"/>
      <c r="UFT21" s="119"/>
      <c r="UFU21" s="119"/>
      <c r="UFV21" s="119"/>
      <c r="UFW21" s="119"/>
      <c r="UFX21" s="119"/>
      <c r="UFY21" s="119"/>
      <c r="UFZ21" s="119"/>
      <c r="UGA21" s="119"/>
      <c r="UGB21" s="119"/>
      <c r="UGC21" s="119"/>
      <c r="UGD21" s="119"/>
      <c r="UGE21" s="119"/>
      <c r="UGF21" s="119"/>
      <c r="UGG21" s="119"/>
      <c r="UGH21" s="119"/>
      <c r="UGI21" s="119"/>
      <c r="UGJ21" s="119"/>
      <c r="UGK21" s="119"/>
      <c r="UGL21" s="119"/>
      <c r="UGM21" s="119"/>
      <c r="UGN21" s="119"/>
      <c r="UGO21" s="119"/>
      <c r="UGP21" s="119"/>
      <c r="UGQ21" s="119"/>
      <c r="UGR21" s="119"/>
      <c r="UGS21" s="119"/>
      <c r="UGT21" s="119"/>
      <c r="UGU21" s="119"/>
      <c r="UGV21" s="119"/>
      <c r="UGW21" s="119"/>
      <c r="UGX21" s="119"/>
      <c r="UGY21" s="119"/>
      <c r="UGZ21" s="119"/>
      <c r="UHA21" s="119"/>
      <c r="UHB21" s="119"/>
      <c r="UHC21" s="119"/>
      <c r="UHD21" s="119"/>
      <c r="UHE21" s="119"/>
      <c r="UHF21" s="119"/>
      <c r="UHG21" s="119"/>
      <c r="UHH21" s="119"/>
      <c r="UHI21" s="119"/>
      <c r="UHJ21" s="119"/>
      <c r="UHK21" s="119"/>
      <c r="UHL21" s="119"/>
      <c r="UHM21" s="119"/>
      <c r="UHN21" s="119"/>
      <c r="UHO21" s="119"/>
      <c r="UHP21" s="119"/>
      <c r="UHQ21" s="119"/>
      <c r="UHR21" s="119"/>
      <c r="UHS21" s="119"/>
      <c r="UHT21" s="119"/>
      <c r="UHU21" s="119"/>
      <c r="UHV21" s="119"/>
      <c r="UHW21" s="119"/>
      <c r="UHX21" s="119"/>
      <c r="UHY21" s="119"/>
      <c r="UHZ21" s="119"/>
      <c r="UIA21" s="119"/>
      <c r="UIB21" s="119"/>
      <c r="UIC21" s="119"/>
      <c r="UID21" s="119"/>
      <c r="UIE21" s="119"/>
      <c r="UIF21" s="119"/>
      <c r="UIG21" s="119"/>
      <c r="UIH21" s="119"/>
      <c r="UII21" s="119"/>
      <c r="UIJ21" s="119"/>
      <c r="UIK21" s="119"/>
      <c r="UIL21" s="119"/>
      <c r="UIM21" s="119"/>
      <c r="UIN21" s="119"/>
      <c r="UIO21" s="119"/>
      <c r="UIP21" s="119"/>
      <c r="UIQ21" s="119"/>
      <c r="UIR21" s="119"/>
      <c r="UIS21" s="119"/>
      <c r="UIT21" s="119"/>
      <c r="UIU21" s="119"/>
      <c r="UIV21" s="119"/>
      <c r="UIW21" s="119"/>
      <c r="UIX21" s="119"/>
      <c r="UIY21" s="119"/>
      <c r="UIZ21" s="119"/>
      <c r="UJA21" s="119"/>
      <c r="UJB21" s="119"/>
      <c r="UJC21" s="119"/>
      <c r="UJD21" s="119"/>
      <c r="UJE21" s="119"/>
      <c r="UJF21" s="119"/>
      <c r="UJG21" s="119"/>
      <c r="UJH21" s="119"/>
      <c r="UJI21" s="119"/>
      <c r="UJJ21" s="119"/>
      <c r="UJK21" s="119"/>
      <c r="UJL21" s="119"/>
      <c r="UJM21" s="119"/>
      <c r="UJN21" s="119"/>
      <c r="UJO21" s="119"/>
      <c r="UJP21" s="119"/>
      <c r="UJQ21" s="119"/>
      <c r="UJR21" s="119"/>
      <c r="UJS21" s="119"/>
      <c r="UJT21" s="119"/>
      <c r="UJU21" s="119"/>
      <c r="UJV21" s="119"/>
      <c r="UJW21" s="119"/>
      <c r="UJX21" s="119"/>
      <c r="UJY21" s="119"/>
      <c r="UJZ21" s="119"/>
      <c r="UKA21" s="119"/>
      <c r="UKB21" s="119"/>
      <c r="UKC21" s="119"/>
      <c r="UKD21" s="119"/>
      <c r="UKE21" s="119"/>
      <c r="UKF21" s="119"/>
      <c r="UKG21" s="119"/>
      <c r="UKH21" s="119"/>
      <c r="UKI21" s="119"/>
      <c r="UKJ21" s="119"/>
      <c r="UKK21" s="119"/>
      <c r="UKL21" s="119"/>
      <c r="UKM21" s="119"/>
      <c r="UKN21" s="119"/>
      <c r="UKO21" s="119"/>
      <c r="UKP21" s="119"/>
      <c r="UKQ21" s="119"/>
      <c r="UKR21" s="119"/>
      <c r="UKS21" s="119"/>
      <c r="UKT21" s="119"/>
      <c r="UKU21" s="119"/>
      <c r="UKV21" s="119"/>
      <c r="UKW21" s="119"/>
      <c r="UKX21" s="119"/>
      <c r="UKY21" s="119"/>
      <c r="UKZ21" s="119"/>
      <c r="ULA21" s="119"/>
      <c r="ULB21" s="119"/>
      <c r="ULC21" s="119"/>
      <c r="ULD21" s="119"/>
      <c r="ULE21" s="119"/>
      <c r="ULF21" s="119"/>
      <c r="ULG21" s="119"/>
      <c r="ULH21" s="119"/>
      <c r="ULI21" s="119"/>
      <c r="ULJ21" s="119"/>
      <c r="ULK21" s="119"/>
      <c r="ULL21" s="119"/>
      <c r="ULM21" s="119"/>
      <c r="ULN21" s="119"/>
      <c r="ULO21" s="119"/>
      <c r="ULP21" s="119"/>
      <c r="ULQ21" s="119"/>
      <c r="ULR21" s="119"/>
      <c r="ULS21" s="119"/>
      <c r="ULT21" s="119"/>
      <c r="ULU21" s="119"/>
      <c r="ULV21" s="119"/>
      <c r="ULW21" s="119"/>
      <c r="ULX21" s="119"/>
      <c r="ULY21" s="119"/>
      <c r="ULZ21" s="119"/>
      <c r="UMA21" s="119"/>
      <c r="UMB21" s="119"/>
      <c r="UMC21" s="119"/>
      <c r="UMD21" s="119"/>
      <c r="UME21" s="119"/>
      <c r="UMF21" s="119"/>
      <c r="UMG21" s="119"/>
      <c r="UMH21" s="119"/>
      <c r="UMI21" s="119"/>
      <c r="UMJ21" s="119"/>
      <c r="UMK21" s="119"/>
      <c r="UML21" s="119"/>
      <c r="UMM21" s="119"/>
      <c r="UMN21" s="119"/>
      <c r="UMO21" s="119"/>
      <c r="UMP21" s="119"/>
      <c r="UMQ21" s="119"/>
      <c r="UMR21" s="119"/>
      <c r="UMS21" s="119"/>
      <c r="UMT21" s="119"/>
      <c r="UMU21" s="119"/>
      <c r="UMV21" s="119"/>
      <c r="UMW21" s="119"/>
      <c r="UMX21" s="119"/>
      <c r="UMY21" s="119"/>
      <c r="UMZ21" s="119"/>
      <c r="UNA21" s="119"/>
      <c r="UNB21" s="119"/>
      <c r="UNC21" s="119"/>
      <c r="UND21" s="119"/>
      <c r="UNE21" s="119"/>
      <c r="UNF21" s="119"/>
      <c r="UNG21" s="119"/>
      <c r="UNH21" s="119"/>
      <c r="UNI21" s="119"/>
      <c r="UNJ21" s="119"/>
      <c r="UNK21" s="119"/>
      <c r="UNL21" s="119"/>
      <c r="UNM21" s="119"/>
      <c r="UNN21" s="119"/>
      <c r="UNO21" s="119"/>
      <c r="UNP21" s="119"/>
      <c r="UNQ21" s="119"/>
      <c r="UNR21" s="119"/>
      <c r="UNS21" s="119"/>
      <c r="UNT21" s="119"/>
      <c r="UNU21" s="119"/>
      <c r="UNV21" s="119"/>
      <c r="UNW21" s="119"/>
      <c r="UNX21" s="119"/>
      <c r="UNY21" s="119"/>
      <c r="UNZ21" s="119"/>
      <c r="UOA21" s="119"/>
      <c r="UOB21" s="119"/>
      <c r="UOC21" s="119"/>
      <c r="UOD21" s="119"/>
      <c r="UOE21" s="119"/>
      <c r="UOF21" s="119"/>
      <c r="UOG21" s="119"/>
      <c r="UOH21" s="119"/>
      <c r="UOI21" s="119"/>
      <c r="UOJ21" s="119"/>
      <c r="UOK21" s="119"/>
      <c r="UOL21" s="119"/>
      <c r="UOM21" s="119"/>
      <c r="UON21" s="119"/>
      <c r="UOO21" s="119"/>
      <c r="UOP21" s="119"/>
      <c r="UOQ21" s="119"/>
      <c r="UOR21" s="119"/>
      <c r="UOS21" s="119"/>
      <c r="UOT21" s="119"/>
      <c r="UOU21" s="119"/>
      <c r="UOV21" s="119"/>
      <c r="UOW21" s="119"/>
      <c r="UOX21" s="119"/>
      <c r="UOY21" s="119"/>
      <c r="UOZ21" s="119"/>
      <c r="UPA21" s="119"/>
      <c r="UPB21" s="119"/>
      <c r="UPC21" s="119"/>
      <c r="UPD21" s="119"/>
      <c r="UPE21" s="119"/>
      <c r="UPF21" s="119"/>
      <c r="UPG21" s="119"/>
      <c r="UPH21" s="119"/>
      <c r="UPI21" s="119"/>
      <c r="UPJ21" s="119"/>
      <c r="UPK21" s="119"/>
      <c r="UPL21" s="119"/>
      <c r="UPM21" s="119"/>
      <c r="UPN21" s="119"/>
      <c r="UPO21" s="119"/>
      <c r="UPP21" s="119"/>
      <c r="UPQ21" s="119"/>
      <c r="UPR21" s="119"/>
      <c r="UPS21" s="119"/>
      <c r="UPT21" s="119"/>
      <c r="UPU21" s="119"/>
      <c r="UPV21" s="119"/>
      <c r="UPW21" s="119"/>
      <c r="UPX21" s="119"/>
      <c r="UPY21" s="119"/>
      <c r="UPZ21" s="119"/>
      <c r="UQA21" s="119"/>
      <c r="UQB21" s="119"/>
      <c r="UQC21" s="119"/>
      <c r="UQD21" s="119"/>
      <c r="UQE21" s="119"/>
      <c r="UQF21" s="119"/>
      <c r="UQG21" s="119"/>
      <c r="UQH21" s="119"/>
      <c r="UQI21" s="119"/>
      <c r="UQJ21" s="119"/>
      <c r="UQK21" s="119"/>
      <c r="UQL21" s="119"/>
      <c r="UQM21" s="119"/>
      <c r="UQN21" s="119"/>
      <c r="UQO21" s="119"/>
      <c r="UQP21" s="119"/>
      <c r="UQQ21" s="119"/>
      <c r="UQR21" s="119"/>
      <c r="UQS21" s="119"/>
      <c r="UQT21" s="119"/>
      <c r="UQU21" s="119"/>
      <c r="UQV21" s="119"/>
      <c r="UQW21" s="119"/>
      <c r="UQX21" s="119"/>
      <c r="UQY21" s="119"/>
      <c r="UQZ21" s="119"/>
      <c r="URA21" s="119"/>
      <c r="URB21" s="119"/>
      <c r="URC21" s="119"/>
      <c r="URD21" s="119"/>
      <c r="URE21" s="119"/>
      <c r="URF21" s="119"/>
      <c r="URG21" s="119"/>
      <c r="URH21" s="119"/>
      <c r="URI21" s="119"/>
      <c r="URJ21" s="119"/>
      <c r="URK21" s="119"/>
      <c r="URL21" s="119"/>
      <c r="URM21" s="119"/>
      <c r="URN21" s="119"/>
      <c r="URO21" s="119"/>
      <c r="URP21" s="119"/>
      <c r="URQ21" s="119"/>
      <c r="URR21" s="119"/>
      <c r="URS21" s="119"/>
      <c r="URT21" s="119"/>
      <c r="URU21" s="119"/>
      <c r="URV21" s="119"/>
      <c r="URW21" s="119"/>
      <c r="URX21" s="119"/>
      <c r="URY21" s="119"/>
      <c r="URZ21" s="119"/>
      <c r="USA21" s="119"/>
      <c r="USB21" s="119"/>
      <c r="USC21" s="119"/>
      <c r="USD21" s="119"/>
      <c r="USE21" s="119"/>
      <c r="USF21" s="119"/>
      <c r="USG21" s="119"/>
      <c r="USH21" s="119"/>
      <c r="USI21" s="119"/>
      <c r="USJ21" s="119"/>
      <c r="USK21" s="119"/>
      <c r="USL21" s="119"/>
      <c r="USM21" s="119"/>
      <c r="USN21" s="119"/>
      <c r="USO21" s="119"/>
      <c r="USP21" s="119"/>
      <c r="USQ21" s="119"/>
      <c r="USR21" s="119"/>
      <c r="USS21" s="119"/>
      <c r="UST21" s="119"/>
      <c r="USU21" s="119"/>
      <c r="USV21" s="119"/>
      <c r="USW21" s="119"/>
      <c r="USX21" s="119"/>
      <c r="USY21" s="119"/>
      <c r="USZ21" s="119"/>
      <c r="UTA21" s="119"/>
      <c r="UTB21" s="119"/>
      <c r="UTC21" s="119"/>
      <c r="UTD21" s="119"/>
      <c r="UTE21" s="119"/>
      <c r="UTF21" s="119"/>
      <c r="UTG21" s="119"/>
      <c r="UTH21" s="119"/>
      <c r="UTI21" s="119"/>
      <c r="UTJ21" s="119"/>
      <c r="UTK21" s="119"/>
      <c r="UTL21" s="119"/>
      <c r="UTM21" s="119"/>
      <c r="UTN21" s="119"/>
      <c r="UTO21" s="119"/>
      <c r="UTP21" s="119"/>
      <c r="UTQ21" s="119"/>
      <c r="UTR21" s="119"/>
      <c r="UTS21" s="119"/>
      <c r="UTT21" s="119"/>
      <c r="UTU21" s="119"/>
      <c r="UTV21" s="119"/>
      <c r="UTW21" s="119"/>
      <c r="UTX21" s="119"/>
      <c r="UTY21" s="119"/>
      <c r="UTZ21" s="119"/>
      <c r="UUA21" s="119"/>
      <c r="UUB21" s="119"/>
      <c r="UUC21" s="119"/>
      <c r="UUD21" s="119"/>
      <c r="UUE21" s="119"/>
      <c r="UUF21" s="119"/>
      <c r="UUG21" s="119"/>
      <c r="UUH21" s="119"/>
      <c r="UUI21" s="119"/>
      <c r="UUJ21" s="119"/>
      <c r="UUK21" s="119"/>
      <c r="UUL21" s="119"/>
      <c r="UUM21" s="119"/>
      <c r="UUN21" s="119"/>
      <c r="UUO21" s="119"/>
      <c r="UUP21" s="119"/>
      <c r="UUQ21" s="119"/>
      <c r="UUR21" s="119"/>
      <c r="UUS21" s="119"/>
      <c r="UUT21" s="119"/>
      <c r="UUU21" s="119"/>
      <c r="UUV21" s="119"/>
      <c r="UUW21" s="119"/>
      <c r="UUX21" s="119"/>
      <c r="UUY21" s="119"/>
      <c r="UUZ21" s="119"/>
      <c r="UVA21" s="119"/>
      <c r="UVB21" s="119"/>
      <c r="UVC21" s="119"/>
      <c r="UVD21" s="119"/>
      <c r="UVE21" s="119"/>
      <c r="UVF21" s="119"/>
      <c r="UVG21" s="119"/>
      <c r="UVH21" s="119"/>
      <c r="UVI21" s="119"/>
      <c r="UVJ21" s="119"/>
      <c r="UVK21" s="119"/>
      <c r="UVL21" s="119"/>
      <c r="UVM21" s="119"/>
      <c r="UVN21" s="119"/>
      <c r="UVO21" s="119"/>
      <c r="UVP21" s="119"/>
      <c r="UVQ21" s="119"/>
      <c r="UVR21" s="119"/>
      <c r="UVS21" s="119"/>
      <c r="UVT21" s="119"/>
      <c r="UVU21" s="119"/>
      <c r="UVV21" s="119"/>
      <c r="UVW21" s="119"/>
      <c r="UVX21" s="119"/>
      <c r="UVY21" s="119"/>
      <c r="UVZ21" s="119"/>
      <c r="UWA21" s="119"/>
      <c r="UWB21" s="119"/>
      <c r="UWC21" s="119"/>
      <c r="UWD21" s="119"/>
      <c r="UWE21" s="119"/>
      <c r="UWF21" s="119"/>
      <c r="UWG21" s="119"/>
      <c r="UWH21" s="119"/>
      <c r="UWI21" s="119"/>
      <c r="UWJ21" s="119"/>
      <c r="UWK21" s="119"/>
      <c r="UWL21" s="119"/>
      <c r="UWM21" s="119"/>
      <c r="UWN21" s="119"/>
      <c r="UWO21" s="119"/>
      <c r="UWP21" s="119"/>
      <c r="UWQ21" s="119"/>
      <c r="UWR21" s="119"/>
      <c r="UWS21" s="119"/>
      <c r="UWT21" s="119"/>
      <c r="UWU21" s="119"/>
      <c r="UWV21" s="119"/>
      <c r="UWW21" s="119"/>
      <c r="UWX21" s="119"/>
      <c r="UWY21" s="119"/>
      <c r="UWZ21" s="119"/>
      <c r="UXA21" s="119"/>
      <c r="UXB21" s="119"/>
      <c r="UXC21" s="119"/>
      <c r="UXD21" s="119"/>
      <c r="UXE21" s="119"/>
      <c r="UXF21" s="119"/>
      <c r="UXG21" s="119"/>
      <c r="UXH21" s="119"/>
      <c r="UXI21" s="119"/>
      <c r="UXJ21" s="119"/>
      <c r="UXK21" s="119"/>
      <c r="UXL21" s="119"/>
      <c r="UXM21" s="119"/>
      <c r="UXN21" s="119"/>
      <c r="UXO21" s="119"/>
      <c r="UXP21" s="119"/>
      <c r="UXQ21" s="119"/>
      <c r="UXR21" s="119"/>
      <c r="UXS21" s="119"/>
      <c r="UXT21" s="119"/>
      <c r="UXU21" s="119"/>
      <c r="UXV21" s="119"/>
      <c r="UXW21" s="119"/>
      <c r="UXX21" s="119"/>
      <c r="UXY21" s="119"/>
      <c r="UXZ21" s="119"/>
      <c r="UYA21" s="119"/>
      <c r="UYB21" s="119"/>
      <c r="UYC21" s="119"/>
      <c r="UYD21" s="119"/>
      <c r="UYE21" s="119"/>
      <c r="UYF21" s="119"/>
      <c r="UYG21" s="119"/>
      <c r="UYH21" s="119"/>
      <c r="UYI21" s="119"/>
      <c r="UYJ21" s="119"/>
      <c r="UYK21" s="119"/>
      <c r="UYL21" s="119"/>
      <c r="UYM21" s="119"/>
      <c r="UYN21" s="119"/>
      <c r="UYO21" s="119"/>
      <c r="UYP21" s="119"/>
      <c r="UYQ21" s="119"/>
      <c r="UYR21" s="119"/>
      <c r="UYS21" s="119"/>
      <c r="UYT21" s="119"/>
      <c r="UYU21" s="119"/>
      <c r="UYV21" s="119"/>
      <c r="UYW21" s="119"/>
      <c r="UYX21" s="119"/>
      <c r="UYY21" s="119"/>
      <c r="UYZ21" s="119"/>
      <c r="UZA21" s="119"/>
      <c r="UZB21" s="119"/>
      <c r="UZC21" s="119"/>
      <c r="UZD21" s="119"/>
      <c r="UZE21" s="119"/>
      <c r="UZF21" s="119"/>
      <c r="UZG21" s="119"/>
      <c r="UZH21" s="119"/>
      <c r="UZI21" s="119"/>
      <c r="UZJ21" s="119"/>
      <c r="UZK21" s="119"/>
      <c r="UZL21" s="119"/>
      <c r="UZM21" s="119"/>
      <c r="UZN21" s="119"/>
      <c r="UZO21" s="119"/>
      <c r="UZP21" s="119"/>
      <c r="UZQ21" s="119"/>
      <c r="UZR21" s="119"/>
      <c r="UZS21" s="119"/>
      <c r="UZT21" s="119"/>
      <c r="UZU21" s="119"/>
      <c r="UZV21" s="119"/>
      <c r="UZW21" s="119"/>
      <c r="UZX21" s="119"/>
      <c r="UZY21" s="119"/>
      <c r="UZZ21" s="119"/>
      <c r="VAA21" s="119"/>
      <c r="VAB21" s="119"/>
      <c r="VAC21" s="119"/>
      <c r="VAD21" s="119"/>
      <c r="VAE21" s="119"/>
      <c r="VAF21" s="119"/>
      <c r="VAG21" s="119"/>
      <c r="VAH21" s="119"/>
      <c r="VAI21" s="119"/>
      <c r="VAJ21" s="119"/>
      <c r="VAK21" s="119"/>
      <c r="VAL21" s="119"/>
      <c r="VAM21" s="119"/>
      <c r="VAN21" s="119"/>
      <c r="VAO21" s="119"/>
      <c r="VAP21" s="119"/>
      <c r="VAQ21" s="119"/>
      <c r="VAR21" s="119"/>
      <c r="VAS21" s="119"/>
      <c r="VAT21" s="119"/>
      <c r="VAU21" s="119"/>
      <c r="VAV21" s="119"/>
      <c r="VAW21" s="119"/>
      <c r="VAX21" s="119"/>
      <c r="VAY21" s="119"/>
      <c r="VAZ21" s="119"/>
      <c r="VBA21" s="119"/>
      <c r="VBB21" s="119"/>
      <c r="VBC21" s="119"/>
      <c r="VBD21" s="119"/>
      <c r="VBE21" s="119"/>
      <c r="VBF21" s="119"/>
      <c r="VBG21" s="119"/>
      <c r="VBH21" s="119"/>
      <c r="VBI21" s="119"/>
      <c r="VBJ21" s="119"/>
      <c r="VBK21" s="119"/>
      <c r="VBL21" s="119"/>
      <c r="VBM21" s="119"/>
      <c r="VBN21" s="119"/>
      <c r="VBO21" s="119"/>
      <c r="VBP21" s="119"/>
      <c r="VBQ21" s="119"/>
      <c r="VBR21" s="119"/>
      <c r="VBS21" s="119"/>
      <c r="VBT21" s="119"/>
      <c r="VBU21" s="119"/>
      <c r="VBV21" s="119"/>
      <c r="VBW21" s="119"/>
      <c r="VBX21" s="119"/>
      <c r="VBY21" s="119"/>
      <c r="VBZ21" s="119"/>
      <c r="VCA21" s="119"/>
      <c r="VCB21" s="119"/>
      <c r="VCC21" s="119"/>
      <c r="VCD21" s="119"/>
      <c r="VCE21" s="119"/>
      <c r="VCF21" s="119"/>
      <c r="VCG21" s="119"/>
      <c r="VCH21" s="119"/>
      <c r="VCI21" s="119"/>
      <c r="VCJ21" s="119"/>
      <c r="VCK21" s="119"/>
      <c r="VCL21" s="119"/>
      <c r="VCM21" s="119"/>
      <c r="VCN21" s="119"/>
      <c r="VCO21" s="119"/>
      <c r="VCP21" s="119"/>
      <c r="VCQ21" s="119"/>
      <c r="VCR21" s="119"/>
      <c r="VCS21" s="119"/>
      <c r="VCT21" s="119"/>
      <c r="VCU21" s="119"/>
      <c r="VCV21" s="119"/>
      <c r="VCW21" s="119"/>
      <c r="VCX21" s="119"/>
      <c r="VCY21" s="119"/>
      <c r="VCZ21" s="119"/>
      <c r="VDA21" s="119"/>
      <c r="VDB21" s="119"/>
      <c r="VDC21" s="119"/>
      <c r="VDD21" s="119"/>
      <c r="VDE21" s="119"/>
      <c r="VDF21" s="119"/>
      <c r="VDG21" s="119"/>
      <c r="VDH21" s="119"/>
      <c r="VDI21" s="119"/>
      <c r="VDJ21" s="119"/>
      <c r="VDK21" s="119"/>
      <c r="VDL21" s="119"/>
      <c r="VDM21" s="119"/>
      <c r="VDN21" s="119"/>
      <c r="VDO21" s="119"/>
      <c r="VDP21" s="119"/>
      <c r="VDQ21" s="119"/>
      <c r="VDR21" s="119"/>
      <c r="VDS21" s="119"/>
      <c r="VDT21" s="119"/>
      <c r="VDU21" s="119"/>
      <c r="VDV21" s="119"/>
      <c r="VDW21" s="119"/>
      <c r="VDX21" s="119"/>
      <c r="VDY21" s="119"/>
      <c r="VDZ21" s="119"/>
      <c r="VEA21" s="119"/>
      <c r="VEB21" s="119"/>
      <c r="VEC21" s="119"/>
      <c r="VED21" s="119"/>
      <c r="VEE21" s="119"/>
      <c r="VEF21" s="119"/>
      <c r="VEG21" s="119"/>
      <c r="VEH21" s="119"/>
      <c r="VEI21" s="119"/>
      <c r="VEJ21" s="119"/>
      <c r="VEK21" s="119"/>
      <c r="VEL21" s="119"/>
      <c r="VEM21" s="119"/>
      <c r="VEN21" s="119"/>
      <c r="VEO21" s="119"/>
      <c r="VEP21" s="119"/>
      <c r="VEQ21" s="119"/>
      <c r="VER21" s="119"/>
      <c r="VES21" s="119"/>
      <c r="VET21" s="119"/>
      <c r="VEU21" s="119"/>
      <c r="VEV21" s="119"/>
      <c r="VEW21" s="119"/>
      <c r="VEX21" s="119"/>
      <c r="VEY21" s="119"/>
      <c r="VEZ21" s="119"/>
      <c r="VFA21" s="119"/>
      <c r="VFB21" s="119"/>
      <c r="VFC21" s="119"/>
      <c r="VFD21" s="119"/>
      <c r="VFE21" s="119"/>
      <c r="VFF21" s="119"/>
      <c r="VFG21" s="119"/>
      <c r="VFH21" s="119"/>
      <c r="VFI21" s="119"/>
      <c r="VFJ21" s="119"/>
      <c r="VFK21" s="119"/>
      <c r="VFL21" s="119"/>
      <c r="VFM21" s="119"/>
      <c r="VFN21" s="119"/>
      <c r="VFO21" s="119"/>
      <c r="VFP21" s="119"/>
      <c r="VFQ21" s="119"/>
      <c r="VFR21" s="119"/>
      <c r="VFS21" s="119"/>
      <c r="VFT21" s="119"/>
      <c r="VFU21" s="119"/>
      <c r="VFV21" s="119"/>
      <c r="VFW21" s="119"/>
      <c r="VFX21" s="119"/>
      <c r="VFY21" s="119"/>
      <c r="VFZ21" s="119"/>
      <c r="VGA21" s="119"/>
      <c r="VGB21" s="119"/>
      <c r="VGC21" s="119"/>
      <c r="VGD21" s="119"/>
      <c r="VGE21" s="119"/>
      <c r="VGF21" s="119"/>
      <c r="VGG21" s="119"/>
      <c r="VGH21" s="119"/>
      <c r="VGI21" s="119"/>
      <c r="VGJ21" s="119"/>
      <c r="VGK21" s="119"/>
      <c r="VGL21" s="119"/>
      <c r="VGM21" s="119"/>
      <c r="VGN21" s="119"/>
      <c r="VGO21" s="119"/>
      <c r="VGP21" s="119"/>
      <c r="VGQ21" s="119"/>
      <c r="VGR21" s="119"/>
      <c r="VGS21" s="119"/>
      <c r="VGT21" s="119"/>
      <c r="VGU21" s="119"/>
      <c r="VGV21" s="119"/>
      <c r="VGW21" s="119"/>
      <c r="VGX21" s="119"/>
      <c r="VGY21" s="119"/>
      <c r="VGZ21" s="119"/>
      <c r="VHA21" s="119"/>
      <c r="VHB21" s="119"/>
      <c r="VHC21" s="119"/>
      <c r="VHD21" s="119"/>
      <c r="VHE21" s="119"/>
      <c r="VHF21" s="119"/>
      <c r="VHG21" s="119"/>
      <c r="VHH21" s="119"/>
      <c r="VHI21" s="119"/>
      <c r="VHJ21" s="119"/>
      <c r="VHK21" s="119"/>
      <c r="VHL21" s="119"/>
      <c r="VHM21" s="119"/>
      <c r="VHN21" s="119"/>
      <c r="VHO21" s="119"/>
      <c r="VHP21" s="119"/>
      <c r="VHQ21" s="119"/>
      <c r="VHR21" s="119"/>
      <c r="VHS21" s="119"/>
      <c r="VHT21" s="119"/>
      <c r="VHU21" s="119"/>
      <c r="VHV21" s="119"/>
      <c r="VHW21" s="119"/>
      <c r="VHX21" s="119"/>
      <c r="VHY21" s="119"/>
      <c r="VHZ21" s="119"/>
      <c r="VIA21" s="119"/>
      <c r="VIB21" s="119"/>
      <c r="VIC21" s="119"/>
      <c r="VID21" s="119"/>
      <c r="VIE21" s="119"/>
      <c r="VIF21" s="119"/>
      <c r="VIG21" s="119"/>
      <c r="VIH21" s="119"/>
      <c r="VII21" s="119"/>
      <c r="VIJ21" s="119"/>
      <c r="VIK21" s="119"/>
      <c r="VIL21" s="119"/>
      <c r="VIM21" s="119"/>
      <c r="VIN21" s="119"/>
      <c r="VIO21" s="119"/>
      <c r="VIP21" s="119"/>
      <c r="VIQ21" s="119"/>
      <c r="VIR21" s="119"/>
      <c r="VIS21" s="119"/>
      <c r="VIT21" s="119"/>
      <c r="VIU21" s="119"/>
      <c r="VIV21" s="119"/>
      <c r="VIW21" s="119"/>
      <c r="VIX21" s="119"/>
      <c r="VIY21" s="119"/>
      <c r="VIZ21" s="119"/>
      <c r="VJA21" s="119"/>
      <c r="VJB21" s="119"/>
      <c r="VJC21" s="119"/>
      <c r="VJD21" s="119"/>
      <c r="VJE21" s="119"/>
      <c r="VJF21" s="119"/>
      <c r="VJG21" s="119"/>
      <c r="VJH21" s="119"/>
      <c r="VJI21" s="119"/>
      <c r="VJJ21" s="119"/>
      <c r="VJK21" s="119"/>
      <c r="VJL21" s="119"/>
      <c r="VJM21" s="119"/>
      <c r="VJN21" s="119"/>
      <c r="VJO21" s="119"/>
      <c r="VJP21" s="119"/>
      <c r="VJQ21" s="119"/>
      <c r="VJR21" s="119"/>
      <c r="VJS21" s="119"/>
      <c r="VJT21" s="119"/>
      <c r="VJU21" s="119"/>
      <c r="VJV21" s="119"/>
      <c r="VJW21" s="119"/>
      <c r="VJX21" s="119"/>
      <c r="VJY21" s="119"/>
      <c r="VJZ21" s="119"/>
      <c r="VKA21" s="119"/>
      <c r="VKB21" s="119"/>
      <c r="VKC21" s="119"/>
      <c r="VKD21" s="119"/>
      <c r="VKE21" s="119"/>
      <c r="VKF21" s="119"/>
      <c r="VKG21" s="119"/>
      <c r="VKH21" s="119"/>
      <c r="VKI21" s="119"/>
      <c r="VKJ21" s="119"/>
      <c r="VKK21" s="119"/>
      <c r="VKL21" s="119"/>
      <c r="VKM21" s="119"/>
      <c r="VKN21" s="119"/>
      <c r="VKO21" s="119"/>
      <c r="VKP21" s="119"/>
      <c r="VKQ21" s="119"/>
      <c r="VKR21" s="119"/>
      <c r="VKS21" s="119"/>
      <c r="VKT21" s="119"/>
      <c r="VKU21" s="119"/>
      <c r="VKV21" s="119"/>
      <c r="VKW21" s="119"/>
      <c r="VKX21" s="119"/>
      <c r="VKY21" s="119"/>
      <c r="VKZ21" s="119"/>
      <c r="VLA21" s="119"/>
      <c r="VLB21" s="119"/>
      <c r="VLC21" s="119"/>
      <c r="VLD21" s="119"/>
      <c r="VLE21" s="119"/>
      <c r="VLF21" s="119"/>
      <c r="VLG21" s="119"/>
      <c r="VLH21" s="119"/>
      <c r="VLI21" s="119"/>
      <c r="VLJ21" s="119"/>
      <c r="VLK21" s="119"/>
      <c r="VLL21" s="119"/>
      <c r="VLM21" s="119"/>
      <c r="VLN21" s="119"/>
      <c r="VLO21" s="119"/>
      <c r="VLP21" s="119"/>
      <c r="VLQ21" s="119"/>
      <c r="VLR21" s="119"/>
      <c r="VLS21" s="119"/>
      <c r="VLT21" s="119"/>
      <c r="VLU21" s="119"/>
      <c r="VLV21" s="119"/>
      <c r="VLW21" s="119"/>
      <c r="VLX21" s="119"/>
      <c r="VLY21" s="119"/>
      <c r="VLZ21" s="119"/>
      <c r="VMA21" s="119"/>
      <c r="VMB21" s="119"/>
      <c r="VMC21" s="119"/>
      <c r="VMD21" s="119"/>
      <c r="VME21" s="119"/>
      <c r="VMF21" s="119"/>
      <c r="VMG21" s="119"/>
      <c r="VMH21" s="119"/>
      <c r="VMI21" s="119"/>
      <c r="VMJ21" s="119"/>
      <c r="VMK21" s="119"/>
      <c r="VML21" s="119"/>
      <c r="VMM21" s="119"/>
      <c r="VMN21" s="119"/>
      <c r="VMO21" s="119"/>
      <c r="VMP21" s="119"/>
      <c r="VMQ21" s="119"/>
      <c r="VMR21" s="119"/>
      <c r="VMS21" s="119"/>
      <c r="VMT21" s="119"/>
      <c r="VMU21" s="119"/>
      <c r="VMV21" s="119"/>
      <c r="VMW21" s="119"/>
      <c r="VMX21" s="119"/>
      <c r="VMY21" s="119"/>
      <c r="VMZ21" s="119"/>
      <c r="VNA21" s="119"/>
      <c r="VNB21" s="119"/>
      <c r="VNC21" s="119"/>
      <c r="VND21" s="119"/>
      <c r="VNE21" s="119"/>
      <c r="VNF21" s="119"/>
      <c r="VNG21" s="119"/>
      <c r="VNH21" s="119"/>
      <c r="VNI21" s="119"/>
      <c r="VNJ21" s="119"/>
      <c r="VNK21" s="119"/>
      <c r="VNL21" s="119"/>
      <c r="VNM21" s="119"/>
      <c r="VNN21" s="119"/>
      <c r="VNO21" s="119"/>
      <c r="VNP21" s="119"/>
      <c r="VNQ21" s="119"/>
      <c r="VNR21" s="119"/>
      <c r="VNS21" s="119"/>
      <c r="VNT21" s="119"/>
      <c r="VNU21" s="119"/>
      <c r="VNV21" s="119"/>
      <c r="VNW21" s="119"/>
      <c r="VNX21" s="119"/>
      <c r="VNY21" s="119"/>
      <c r="VNZ21" s="119"/>
      <c r="VOA21" s="119"/>
      <c r="VOB21" s="119"/>
      <c r="VOC21" s="119"/>
      <c r="VOD21" s="119"/>
      <c r="VOE21" s="119"/>
      <c r="VOF21" s="119"/>
      <c r="VOG21" s="119"/>
      <c r="VOH21" s="119"/>
      <c r="VOI21" s="119"/>
      <c r="VOJ21" s="119"/>
      <c r="VOK21" s="119"/>
      <c r="VOL21" s="119"/>
      <c r="VOM21" s="119"/>
      <c r="VON21" s="119"/>
      <c r="VOO21" s="119"/>
      <c r="VOP21" s="119"/>
      <c r="VOQ21" s="119"/>
      <c r="VOR21" s="119"/>
      <c r="VOS21" s="119"/>
      <c r="VOT21" s="119"/>
      <c r="VOU21" s="119"/>
      <c r="VOV21" s="119"/>
      <c r="VOW21" s="119"/>
      <c r="VOX21" s="119"/>
      <c r="VOY21" s="119"/>
      <c r="VOZ21" s="119"/>
      <c r="VPA21" s="119"/>
      <c r="VPB21" s="119"/>
      <c r="VPC21" s="119"/>
      <c r="VPD21" s="119"/>
      <c r="VPE21" s="119"/>
      <c r="VPF21" s="119"/>
      <c r="VPG21" s="119"/>
      <c r="VPH21" s="119"/>
      <c r="VPI21" s="119"/>
      <c r="VPJ21" s="119"/>
      <c r="VPK21" s="119"/>
      <c r="VPL21" s="119"/>
      <c r="VPM21" s="119"/>
      <c r="VPN21" s="119"/>
      <c r="VPO21" s="119"/>
      <c r="VPP21" s="119"/>
      <c r="VPQ21" s="119"/>
      <c r="VPR21" s="119"/>
      <c r="VPS21" s="119"/>
      <c r="VPT21" s="119"/>
      <c r="VPU21" s="119"/>
      <c r="VPV21" s="119"/>
      <c r="VPW21" s="119"/>
      <c r="VPX21" s="119"/>
      <c r="VPY21" s="119"/>
      <c r="VPZ21" s="119"/>
      <c r="VQA21" s="119"/>
      <c r="VQB21" s="119"/>
      <c r="VQC21" s="119"/>
      <c r="VQD21" s="119"/>
      <c r="VQE21" s="119"/>
      <c r="VQF21" s="119"/>
      <c r="VQG21" s="119"/>
      <c r="VQH21" s="119"/>
      <c r="VQI21" s="119"/>
      <c r="VQJ21" s="119"/>
      <c r="VQK21" s="119"/>
      <c r="VQL21" s="119"/>
      <c r="VQM21" s="119"/>
      <c r="VQN21" s="119"/>
      <c r="VQO21" s="119"/>
      <c r="VQP21" s="119"/>
      <c r="VQQ21" s="119"/>
      <c r="VQR21" s="119"/>
      <c r="VQS21" s="119"/>
      <c r="VQT21" s="119"/>
      <c r="VQU21" s="119"/>
      <c r="VQV21" s="119"/>
      <c r="VQW21" s="119"/>
      <c r="VQX21" s="119"/>
      <c r="VQY21" s="119"/>
      <c r="VQZ21" s="119"/>
      <c r="VRA21" s="119"/>
      <c r="VRB21" s="119"/>
      <c r="VRC21" s="119"/>
      <c r="VRD21" s="119"/>
      <c r="VRE21" s="119"/>
      <c r="VRF21" s="119"/>
      <c r="VRG21" s="119"/>
      <c r="VRH21" s="119"/>
      <c r="VRI21" s="119"/>
      <c r="VRJ21" s="119"/>
      <c r="VRK21" s="119"/>
      <c r="VRL21" s="119"/>
      <c r="VRM21" s="119"/>
      <c r="VRN21" s="119"/>
      <c r="VRO21" s="119"/>
      <c r="VRP21" s="119"/>
      <c r="VRQ21" s="119"/>
      <c r="VRR21" s="119"/>
      <c r="VRS21" s="119"/>
      <c r="VRT21" s="119"/>
      <c r="VRU21" s="119"/>
      <c r="VRV21" s="119"/>
      <c r="VRW21" s="119"/>
      <c r="VRX21" s="119"/>
      <c r="VRY21" s="119"/>
      <c r="VRZ21" s="119"/>
      <c r="VSA21" s="119"/>
      <c r="VSB21" s="119"/>
      <c r="VSC21" s="119"/>
      <c r="VSD21" s="119"/>
      <c r="VSE21" s="119"/>
      <c r="VSF21" s="119"/>
      <c r="VSG21" s="119"/>
      <c r="VSH21" s="119"/>
      <c r="VSI21" s="119"/>
      <c r="VSJ21" s="119"/>
      <c r="VSK21" s="119"/>
      <c r="VSL21" s="119"/>
      <c r="VSM21" s="119"/>
      <c r="VSN21" s="119"/>
      <c r="VSO21" s="119"/>
      <c r="VSP21" s="119"/>
      <c r="VSQ21" s="119"/>
      <c r="VSR21" s="119"/>
      <c r="VSS21" s="119"/>
      <c r="VST21" s="119"/>
      <c r="VSU21" s="119"/>
      <c r="VSV21" s="119"/>
      <c r="VSW21" s="119"/>
      <c r="VSX21" s="119"/>
      <c r="VSY21" s="119"/>
      <c r="VSZ21" s="119"/>
      <c r="VTA21" s="119"/>
      <c r="VTB21" s="119"/>
      <c r="VTC21" s="119"/>
      <c r="VTD21" s="119"/>
      <c r="VTE21" s="119"/>
      <c r="VTF21" s="119"/>
      <c r="VTG21" s="119"/>
      <c r="VTH21" s="119"/>
      <c r="VTI21" s="119"/>
      <c r="VTJ21" s="119"/>
      <c r="VTK21" s="119"/>
      <c r="VTL21" s="119"/>
      <c r="VTM21" s="119"/>
      <c r="VTN21" s="119"/>
      <c r="VTO21" s="119"/>
      <c r="VTP21" s="119"/>
      <c r="VTQ21" s="119"/>
      <c r="VTR21" s="119"/>
      <c r="VTS21" s="119"/>
      <c r="VTT21" s="119"/>
      <c r="VTU21" s="119"/>
      <c r="VTV21" s="119"/>
      <c r="VTW21" s="119"/>
      <c r="VTX21" s="119"/>
      <c r="VTY21" s="119"/>
      <c r="VTZ21" s="119"/>
      <c r="VUA21" s="119"/>
      <c r="VUB21" s="119"/>
      <c r="VUC21" s="119"/>
      <c r="VUD21" s="119"/>
      <c r="VUE21" s="119"/>
      <c r="VUF21" s="119"/>
      <c r="VUG21" s="119"/>
      <c r="VUH21" s="119"/>
      <c r="VUI21" s="119"/>
      <c r="VUJ21" s="119"/>
      <c r="VUK21" s="119"/>
      <c r="VUL21" s="119"/>
      <c r="VUM21" s="119"/>
      <c r="VUN21" s="119"/>
      <c r="VUO21" s="119"/>
      <c r="VUP21" s="119"/>
      <c r="VUQ21" s="119"/>
      <c r="VUR21" s="119"/>
      <c r="VUS21" s="119"/>
      <c r="VUT21" s="119"/>
      <c r="VUU21" s="119"/>
      <c r="VUV21" s="119"/>
      <c r="VUW21" s="119"/>
      <c r="VUX21" s="119"/>
      <c r="VUY21" s="119"/>
      <c r="VUZ21" s="119"/>
      <c r="VVA21" s="119"/>
      <c r="VVB21" s="119"/>
      <c r="VVC21" s="119"/>
      <c r="VVD21" s="119"/>
      <c r="VVE21" s="119"/>
      <c r="VVF21" s="119"/>
      <c r="VVG21" s="119"/>
      <c r="VVH21" s="119"/>
      <c r="VVI21" s="119"/>
      <c r="VVJ21" s="119"/>
      <c r="VVK21" s="119"/>
      <c r="VVL21" s="119"/>
      <c r="VVM21" s="119"/>
      <c r="VVN21" s="119"/>
      <c r="VVO21" s="119"/>
      <c r="VVP21" s="119"/>
      <c r="VVQ21" s="119"/>
      <c r="VVR21" s="119"/>
      <c r="VVS21" s="119"/>
      <c r="VVT21" s="119"/>
      <c r="VVU21" s="119"/>
      <c r="VVV21" s="119"/>
      <c r="VVW21" s="119"/>
      <c r="VVX21" s="119"/>
      <c r="VVY21" s="119"/>
      <c r="VVZ21" s="119"/>
      <c r="VWA21" s="119"/>
      <c r="VWB21" s="119"/>
      <c r="VWC21" s="119"/>
      <c r="VWD21" s="119"/>
      <c r="VWE21" s="119"/>
      <c r="VWF21" s="119"/>
      <c r="VWG21" s="119"/>
      <c r="VWH21" s="119"/>
      <c r="VWI21" s="119"/>
      <c r="VWJ21" s="119"/>
      <c r="VWK21" s="119"/>
      <c r="VWL21" s="119"/>
      <c r="VWM21" s="119"/>
      <c r="VWN21" s="119"/>
      <c r="VWO21" s="119"/>
      <c r="VWP21" s="119"/>
      <c r="VWQ21" s="119"/>
      <c r="VWR21" s="119"/>
      <c r="VWS21" s="119"/>
      <c r="VWT21" s="119"/>
      <c r="VWU21" s="119"/>
      <c r="VWV21" s="119"/>
      <c r="VWW21" s="119"/>
      <c r="VWX21" s="119"/>
      <c r="VWY21" s="119"/>
      <c r="VWZ21" s="119"/>
      <c r="VXA21" s="119"/>
      <c r="VXB21" s="119"/>
      <c r="VXC21" s="119"/>
      <c r="VXD21" s="119"/>
      <c r="VXE21" s="119"/>
      <c r="VXF21" s="119"/>
      <c r="VXG21" s="119"/>
      <c r="VXH21" s="119"/>
      <c r="VXI21" s="119"/>
      <c r="VXJ21" s="119"/>
      <c r="VXK21" s="119"/>
      <c r="VXL21" s="119"/>
      <c r="VXM21" s="119"/>
      <c r="VXN21" s="119"/>
      <c r="VXO21" s="119"/>
      <c r="VXP21" s="119"/>
      <c r="VXQ21" s="119"/>
      <c r="VXR21" s="119"/>
      <c r="VXS21" s="119"/>
      <c r="VXT21" s="119"/>
      <c r="VXU21" s="119"/>
      <c r="VXV21" s="119"/>
      <c r="VXW21" s="119"/>
      <c r="VXX21" s="119"/>
      <c r="VXY21" s="119"/>
      <c r="VXZ21" s="119"/>
      <c r="VYA21" s="119"/>
      <c r="VYB21" s="119"/>
      <c r="VYC21" s="119"/>
      <c r="VYD21" s="119"/>
      <c r="VYE21" s="119"/>
      <c r="VYF21" s="119"/>
      <c r="VYG21" s="119"/>
      <c r="VYH21" s="119"/>
      <c r="VYI21" s="119"/>
      <c r="VYJ21" s="119"/>
      <c r="VYK21" s="119"/>
      <c r="VYL21" s="119"/>
      <c r="VYM21" s="119"/>
      <c r="VYN21" s="119"/>
      <c r="VYO21" s="119"/>
      <c r="VYP21" s="119"/>
      <c r="VYQ21" s="119"/>
      <c r="VYR21" s="119"/>
      <c r="VYS21" s="119"/>
      <c r="VYT21" s="119"/>
      <c r="VYU21" s="119"/>
      <c r="VYV21" s="119"/>
      <c r="VYW21" s="119"/>
      <c r="VYX21" s="119"/>
      <c r="VYY21" s="119"/>
      <c r="VYZ21" s="119"/>
      <c r="VZA21" s="119"/>
      <c r="VZB21" s="119"/>
      <c r="VZC21" s="119"/>
      <c r="VZD21" s="119"/>
      <c r="VZE21" s="119"/>
      <c r="VZF21" s="119"/>
      <c r="VZG21" s="119"/>
      <c r="VZH21" s="119"/>
      <c r="VZI21" s="119"/>
      <c r="VZJ21" s="119"/>
      <c r="VZK21" s="119"/>
      <c r="VZL21" s="119"/>
      <c r="VZM21" s="119"/>
      <c r="VZN21" s="119"/>
      <c r="VZO21" s="119"/>
      <c r="VZP21" s="119"/>
      <c r="VZQ21" s="119"/>
      <c r="VZR21" s="119"/>
      <c r="VZS21" s="119"/>
      <c r="VZT21" s="119"/>
      <c r="VZU21" s="119"/>
      <c r="VZV21" s="119"/>
      <c r="VZW21" s="119"/>
      <c r="VZX21" s="119"/>
      <c r="VZY21" s="119"/>
      <c r="VZZ21" s="119"/>
      <c r="WAA21" s="119"/>
      <c r="WAB21" s="119"/>
      <c r="WAC21" s="119"/>
      <c r="WAD21" s="119"/>
      <c r="WAE21" s="119"/>
      <c r="WAF21" s="119"/>
      <c r="WAG21" s="119"/>
      <c r="WAH21" s="119"/>
      <c r="WAI21" s="119"/>
      <c r="WAJ21" s="119"/>
      <c r="WAK21" s="119"/>
      <c r="WAL21" s="119"/>
      <c r="WAM21" s="119"/>
      <c r="WAN21" s="119"/>
      <c r="WAO21" s="119"/>
      <c r="WAP21" s="119"/>
      <c r="WAQ21" s="119"/>
      <c r="WAR21" s="119"/>
      <c r="WAS21" s="119"/>
      <c r="WAT21" s="119"/>
      <c r="WAU21" s="119"/>
      <c r="WAV21" s="119"/>
      <c r="WAW21" s="119"/>
      <c r="WAX21" s="119"/>
      <c r="WAY21" s="119"/>
      <c r="WAZ21" s="119"/>
      <c r="WBA21" s="119"/>
      <c r="WBB21" s="119"/>
      <c r="WBC21" s="119"/>
      <c r="WBD21" s="119"/>
      <c r="WBE21" s="119"/>
      <c r="WBF21" s="119"/>
      <c r="WBG21" s="119"/>
      <c r="WBH21" s="119"/>
      <c r="WBI21" s="119"/>
      <c r="WBJ21" s="119"/>
      <c r="WBK21" s="119"/>
      <c r="WBL21" s="119"/>
      <c r="WBM21" s="119"/>
      <c r="WBN21" s="119"/>
      <c r="WBO21" s="119"/>
      <c r="WBP21" s="119"/>
      <c r="WBQ21" s="119"/>
      <c r="WBR21" s="119"/>
      <c r="WBS21" s="119"/>
      <c r="WBT21" s="119"/>
      <c r="WBU21" s="119"/>
      <c r="WBV21" s="119"/>
      <c r="WBW21" s="119"/>
      <c r="WBX21" s="119"/>
      <c r="WBY21" s="119"/>
      <c r="WBZ21" s="119"/>
      <c r="WCA21" s="119"/>
      <c r="WCB21" s="119"/>
      <c r="WCC21" s="119"/>
      <c r="WCD21" s="119"/>
      <c r="WCE21" s="119"/>
      <c r="WCF21" s="119"/>
      <c r="WCG21" s="119"/>
      <c r="WCH21" s="119"/>
      <c r="WCI21" s="119"/>
      <c r="WCJ21" s="119"/>
      <c r="WCK21" s="119"/>
      <c r="WCL21" s="119"/>
      <c r="WCM21" s="119"/>
      <c r="WCN21" s="119"/>
      <c r="WCO21" s="119"/>
      <c r="WCP21" s="119"/>
      <c r="WCQ21" s="119"/>
      <c r="WCR21" s="119"/>
      <c r="WCS21" s="119"/>
      <c r="WCT21" s="119"/>
      <c r="WCU21" s="119"/>
      <c r="WCV21" s="119"/>
      <c r="WCW21" s="119"/>
      <c r="WCX21" s="119"/>
      <c r="WCY21" s="119"/>
      <c r="WCZ21" s="119"/>
      <c r="WDA21" s="119"/>
      <c r="WDB21" s="119"/>
      <c r="WDC21" s="119"/>
      <c r="WDD21" s="119"/>
      <c r="WDE21" s="119"/>
      <c r="WDF21" s="119"/>
      <c r="WDG21" s="119"/>
      <c r="WDH21" s="119"/>
      <c r="WDI21" s="119"/>
      <c r="WDJ21" s="119"/>
      <c r="WDK21" s="119"/>
      <c r="WDL21" s="119"/>
      <c r="WDM21" s="119"/>
      <c r="WDN21" s="119"/>
      <c r="WDO21" s="119"/>
      <c r="WDP21" s="119"/>
      <c r="WDQ21" s="119"/>
      <c r="WDR21" s="119"/>
      <c r="WDS21" s="119"/>
      <c r="WDT21" s="119"/>
      <c r="WDU21" s="119"/>
      <c r="WDV21" s="119"/>
      <c r="WDW21" s="119"/>
      <c r="WDX21" s="119"/>
      <c r="WDY21" s="119"/>
      <c r="WDZ21" s="119"/>
      <c r="WEA21" s="119"/>
      <c r="WEB21" s="119"/>
      <c r="WEC21" s="119"/>
      <c r="WED21" s="119"/>
      <c r="WEE21" s="119"/>
      <c r="WEF21" s="119"/>
      <c r="WEG21" s="119"/>
      <c r="WEH21" s="119"/>
      <c r="WEI21" s="119"/>
      <c r="WEJ21" s="119"/>
      <c r="WEK21" s="119"/>
      <c r="WEL21" s="119"/>
      <c r="WEM21" s="119"/>
      <c r="WEN21" s="119"/>
      <c r="WEO21" s="119"/>
      <c r="WEP21" s="119"/>
      <c r="WEQ21" s="119"/>
      <c r="WER21" s="119"/>
      <c r="WES21" s="119"/>
      <c r="WET21" s="119"/>
      <c r="WEU21" s="119"/>
      <c r="WEV21" s="119"/>
      <c r="WEW21" s="119"/>
      <c r="WEX21" s="119"/>
      <c r="WEY21" s="119"/>
      <c r="WEZ21" s="119"/>
      <c r="WFA21" s="119"/>
      <c r="WFB21" s="119"/>
      <c r="WFC21" s="119"/>
      <c r="WFD21" s="119"/>
      <c r="WFE21" s="119"/>
      <c r="WFF21" s="119"/>
      <c r="WFG21" s="119"/>
      <c r="WFH21" s="119"/>
      <c r="WFI21" s="119"/>
      <c r="WFJ21" s="119"/>
      <c r="WFK21" s="119"/>
      <c r="WFL21" s="119"/>
      <c r="WFM21" s="119"/>
      <c r="WFN21" s="119"/>
      <c r="WFO21" s="119"/>
      <c r="WFP21" s="119"/>
      <c r="WFQ21" s="119"/>
      <c r="WFR21" s="119"/>
      <c r="WFS21" s="119"/>
      <c r="WFT21" s="119"/>
      <c r="WFU21" s="119"/>
      <c r="WFV21" s="119"/>
      <c r="WFW21" s="119"/>
      <c r="WFX21" s="119"/>
      <c r="WFY21" s="119"/>
      <c r="WFZ21" s="119"/>
      <c r="WGA21" s="119"/>
      <c r="WGB21" s="119"/>
      <c r="WGC21" s="119"/>
      <c r="WGD21" s="119"/>
      <c r="WGE21" s="119"/>
      <c r="WGF21" s="119"/>
      <c r="WGG21" s="119"/>
      <c r="WGH21" s="119"/>
      <c r="WGI21" s="119"/>
      <c r="WGJ21" s="119"/>
      <c r="WGK21" s="119"/>
      <c r="WGL21" s="119"/>
      <c r="WGM21" s="119"/>
      <c r="WGN21" s="119"/>
      <c r="WGO21" s="119"/>
      <c r="WGP21" s="119"/>
      <c r="WGQ21" s="119"/>
      <c r="WGR21" s="119"/>
      <c r="WGS21" s="119"/>
      <c r="WGT21" s="119"/>
      <c r="WGU21" s="119"/>
      <c r="WGV21" s="119"/>
      <c r="WGW21" s="119"/>
      <c r="WGX21" s="119"/>
      <c r="WGY21" s="119"/>
      <c r="WGZ21" s="119"/>
      <c r="WHA21" s="119"/>
      <c r="WHB21" s="119"/>
      <c r="WHC21" s="119"/>
      <c r="WHD21" s="119"/>
      <c r="WHE21" s="119"/>
      <c r="WHF21" s="119"/>
      <c r="WHG21" s="119"/>
      <c r="WHH21" s="119"/>
      <c r="WHI21" s="119"/>
      <c r="WHJ21" s="119"/>
      <c r="WHK21" s="119"/>
      <c r="WHL21" s="119"/>
      <c r="WHM21" s="119"/>
      <c r="WHN21" s="119"/>
      <c r="WHO21" s="119"/>
      <c r="WHP21" s="119"/>
      <c r="WHQ21" s="119"/>
      <c r="WHR21" s="119"/>
      <c r="WHS21" s="119"/>
      <c r="WHT21" s="119"/>
      <c r="WHU21" s="119"/>
      <c r="WHV21" s="119"/>
      <c r="WHW21" s="119"/>
      <c r="WHX21" s="119"/>
      <c r="WHY21" s="119"/>
      <c r="WHZ21" s="119"/>
      <c r="WIA21" s="119"/>
      <c r="WIB21" s="119"/>
      <c r="WIC21" s="119"/>
      <c r="WID21" s="119"/>
      <c r="WIE21" s="119"/>
      <c r="WIF21" s="119"/>
      <c r="WIG21" s="119"/>
      <c r="WIH21" s="119"/>
      <c r="WII21" s="119"/>
      <c r="WIJ21" s="119"/>
      <c r="WIK21" s="119"/>
      <c r="WIL21" s="119"/>
      <c r="WIM21" s="119"/>
      <c r="WIN21" s="119"/>
      <c r="WIO21" s="119"/>
      <c r="WIP21" s="119"/>
      <c r="WIQ21" s="119"/>
      <c r="WIR21" s="119"/>
      <c r="WIS21" s="119"/>
      <c r="WIT21" s="119"/>
      <c r="WIU21" s="119"/>
      <c r="WIV21" s="119"/>
      <c r="WIW21" s="119"/>
      <c r="WIX21" s="119"/>
      <c r="WIY21" s="119"/>
      <c r="WIZ21" s="119"/>
      <c r="WJA21" s="119"/>
      <c r="WJB21" s="119"/>
      <c r="WJC21" s="119"/>
      <c r="WJD21" s="119"/>
      <c r="WJE21" s="119"/>
      <c r="WJF21" s="119"/>
      <c r="WJG21" s="119"/>
      <c r="WJH21" s="119"/>
      <c r="WJI21" s="119"/>
      <c r="WJJ21" s="119"/>
      <c r="WJK21" s="119"/>
      <c r="WJL21" s="119"/>
      <c r="WJM21" s="119"/>
      <c r="WJN21" s="119"/>
      <c r="WJO21" s="119"/>
      <c r="WJP21" s="119"/>
      <c r="WJQ21" s="119"/>
      <c r="WJR21" s="119"/>
      <c r="WJS21" s="119"/>
      <c r="WJT21" s="119"/>
      <c r="WJU21" s="119"/>
      <c r="WJV21" s="119"/>
      <c r="WJW21" s="119"/>
      <c r="WJX21" s="119"/>
      <c r="WJY21" s="119"/>
      <c r="WJZ21" s="119"/>
      <c r="WKA21" s="119"/>
      <c r="WKB21" s="119"/>
      <c r="WKC21" s="119"/>
      <c r="WKD21" s="119"/>
      <c r="WKE21" s="119"/>
      <c r="WKF21" s="119"/>
      <c r="WKG21" s="119"/>
      <c r="WKH21" s="119"/>
      <c r="WKI21" s="119"/>
      <c r="WKJ21" s="119"/>
      <c r="WKK21" s="119"/>
      <c r="WKL21" s="119"/>
      <c r="WKM21" s="119"/>
      <c r="WKN21" s="119"/>
      <c r="WKO21" s="119"/>
      <c r="WKP21" s="119"/>
      <c r="WKQ21" s="119"/>
      <c r="WKR21" s="119"/>
      <c r="WKS21" s="119"/>
      <c r="WKT21" s="119"/>
      <c r="WKU21" s="119"/>
      <c r="WKV21" s="119"/>
      <c r="WKW21" s="119"/>
      <c r="WKX21" s="119"/>
      <c r="WKY21" s="119"/>
      <c r="WKZ21" s="119"/>
      <c r="WLA21" s="119"/>
      <c r="WLB21" s="119"/>
      <c r="WLC21" s="119"/>
      <c r="WLD21" s="119"/>
      <c r="WLE21" s="119"/>
      <c r="WLF21" s="119"/>
      <c r="WLG21" s="119"/>
      <c r="WLH21" s="119"/>
      <c r="WLI21" s="119"/>
      <c r="WLJ21" s="119"/>
      <c r="WLK21" s="119"/>
      <c r="WLL21" s="119"/>
      <c r="WLM21" s="119"/>
      <c r="WLN21" s="119"/>
      <c r="WLO21" s="119"/>
      <c r="WLP21" s="119"/>
      <c r="WLQ21" s="119"/>
      <c r="WLR21" s="119"/>
      <c r="WLS21" s="119"/>
      <c r="WLT21" s="119"/>
      <c r="WLU21" s="119"/>
      <c r="WLV21" s="119"/>
      <c r="WLW21" s="119"/>
      <c r="WLX21" s="119"/>
      <c r="WLY21" s="119"/>
      <c r="WLZ21" s="119"/>
      <c r="WMA21" s="119"/>
      <c r="WMB21" s="119"/>
      <c r="WMC21" s="119"/>
      <c r="WMD21" s="119"/>
      <c r="WME21" s="119"/>
      <c r="WMF21" s="119"/>
      <c r="WMG21" s="119"/>
      <c r="WMH21" s="119"/>
      <c r="WMI21" s="119"/>
      <c r="WMJ21" s="119"/>
      <c r="WMK21" s="119"/>
      <c r="WML21" s="119"/>
      <c r="WMM21" s="119"/>
      <c r="WMN21" s="119"/>
      <c r="WMO21" s="119"/>
      <c r="WMP21" s="119"/>
      <c r="WMQ21" s="119"/>
      <c r="WMR21" s="119"/>
      <c r="WMS21" s="119"/>
      <c r="WMT21" s="119"/>
      <c r="WMU21" s="119"/>
      <c r="WMV21" s="119"/>
      <c r="WMW21" s="119"/>
      <c r="WMX21" s="119"/>
      <c r="WMY21" s="119"/>
      <c r="WMZ21" s="119"/>
      <c r="WNA21" s="119"/>
      <c r="WNB21" s="119"/>
      <c r="WNC21" s="119"/>
      <c r="WND21" s="119"/>
      <c r="WNE21" s="119"/>
      <c r="WNF21" s="119"/>
      <c r="WNG21" s="119"/>
      <c r="WNH21" s="119"/>
      <c r="WNI21" s="119"/>
      <c r="WNJ21" s="119"/>
      <c r="WNK21" s="119"/>
      <c r="WNL21" s="119"/>
      <c r="WNM21" s="119"/>
      <c r="WNN21" s="119"/>
      <c r="WNO21" s="119"/>
      <c r="WNP21" s="119"/>
      <c r="WNQ21" s="119"/>
      <c r="WNR21" s="119"/>
      <c r="WNS21" s="119"/>
      <c r="WNT21" s="119"/>
      <c r="WNU21" s="119"/>
      <c r="WNV21" s="119"/>
      <c r="WNW21" s="119"/>
      <c r="WNX21" s="119"/>
      <c r="WNY21" s="119"/>
      <c r="WNZ21" s="119"/>
      <c r="WOA21" s="119"/>
      <c r="WOB21" s="119"/>
      <c r="WOC21" s="119"/>
      <c r="WOD21" s="119"/>
      <c r="WOE21" s="119"/>
      <c r="WOF21" s="119"/>
      <c r="WOG21" s="119"/>
      <c r="WOH21" s="119"/>
      <c r="WOI21" s="119"/>
      <c r="WOJ21" s="119"/>
      <c r="WOK21" s="119"/>
      <c r="WOL21" s="119"/>
      <c r="WOM21" s="119"/>
      <c r="WON21" s="119"/>
      <c r="WOO21" s="119"/>
      <c r="WOP21" s="119"/>
      <c r="WOQ21" s="119"/>
      <c r="WOR21" s="119"/>
      <c r="WOS21" s="119"/>
      <c r="WOT21" s="119"/>
      <c r="WOU21" s="119"/>
      <c r="WOV21" s="119"/>
      <c r="WOW21" s="119"/>
      <c r="WOX21" s="119"/>
      <c r="WOY21" s="119"/>
      <c r="WOZ21" s="119"/>
      <c r="WPA21" s="119"/>
      <c r="WPB21" s="119"/>
      <c r="WPC21" s="119"/>
      <c r="WPD21" s="119"/>
      <c r="WPE21" s="119"/>
      <c r="WPF21" s="119"/>
      <c r="WPG21" s="119"/>
      <c r="WPH21" s="119"/>
      <c r="WPI21" s="119"/>
      <c r="WPJ21" s="119"/>
      <c r="WPK21" s="119"/>
      <c r="WPL21" s="119"/>
      <c r="WPM21" s="119"/>
      <c r="WPN21" s="119"/>
      <c r="WPO21" s="119"/>
      <c r="WPP21" s="119"/>
      <c r="WPQ21" s="119"/>
      <c r="WPR21" s="119"/>
      <c r="WPS21" s="119"/>
      <c r="WPT21" s="119"/>
      <c r="WPU21" s="119"/>
      <c r="WPV21" s="119"/>
      <c r="WPW21" s="119"/>
      <c r="WPX21" s="119"/>
      <c r="WPY21" s="119"/>
      <c r="WPZ21" s="119"/>
      <c r="WQA21" s="119"/>
      <c r="WQB21" s="119"/>
      <c r="WQC21" s="119"/>
      <c r="WQD21" s="119"/>
      <c r="WQE21" s="119"/>
      <c r="WQF21" s="119"/>
      <c r="WQG21" s="119"/>
      <c r="WQH21" s="119"/>
      <c r="WQI21" s="119"/>
      <c r="WQJ21" s="119"/>
      <c r="WQK21" s="119"/>
      <c r="WQL21" s="119"/>
      <c r="WQM21" s="119"/>
      <c r="WQN21" s="119"/>
      <c r="WQO21" s="119"/>
      <c r="WQP21" s="119"/>
      <c r="WQQ21" s="119"/>
      <c r="WQR21" s="119"/>
      <c r="WQS21" s="119"/>
      <c r="WQT21" s="119"/>
      <c r="WQU21" s="119"/>
      <c r="WQV21" s="119"/>
      <c r="WQW21" s="119"/>
      <c r="WQX21" s="119"/>
      <c r="WQY21" s="119"/>
      <c r="WQZ21" s="119"/>
      <c r="WRA21" s="119"/>
      <c r="WRB21" s="119"/>
      <c r="WRC21" s="119"/>
      <c r="WRD21" s="119"/>
      <c r="WRE21" s="119"/>
      <c r="WRF21" s="119"/>
      <c r="WRG21" s="119"/>
      <c r="WRH21" s="119"/>
      <c r="WRI21" s="119"/>
      <c r="WRJ21" s="119"/>
      <c r="WRK21" s="119"/>
      <c r="WRL21" s="119"/>
      <c r="WRM21" s="119"/>
      <c r="WRN21" s="119"/>
      <c r="WRO21" s="119"/>
      <c r="WRP21" s="119"/>
      <c r="WRQ21" s="119"/>
      <c r="WRR21" s="119"/>
      <c r="WRS21" s="119"/>
      <c r="WRT21" s="119"/>
      <c r="WRU21" s="119"/>
      <c r="WRV21" s="119"/>
      <c r="WRW21" s="119"/>
      <c r="WRX21" s="119"/>
      <c r="WRY21" s="119"/>
      <c r="WRZ21" s="119"/>
      <c r="WSA21" s="119"/>
      <c r="WSB21" s="119"/>
      <c r="WSC21" s="119"/>
      <c r="WSD21" s="119"/>
      <c r="WSE21" s="119"/>
      <c r="WSF21" s="119"/>
      <c r="WSG21" s="119"/>
      <c r="WSH21" s="119"/>
      <c r="WSI21" s="119"/>
      <c r="WSJ21" s="119"/>
      <c r="WSK21" s="119"/>
      <c r="WSL21" s="119"/>
      <c r="WSM21" s="119"/>
      <c r="WSN21" s="119"/>
      <c r="WSO21" s="119"/>
      <c r="WSP21" s="119"/>
      <c r="WSQ21" s="119"/>
      <c r="WSR21" s="119"/>
      <c r="WSS21" s="119"/>
      <c r="WST21" s="119"/>
      <c r="WSU21" s="119"/>
      <c r="WSV21" s="119"/>
      <c r="WSW21" s="119"/>
      <c r="WSX21" s="119"/>
      <c r="WSY21" s="119"/>
      <c r="WSZ21" s="119"/>
      <c r="WTA21" s="119"/>
      <c r="WTB21" s="119"/>
      <c r="WTC21" s="119"/>
      <c r="WTD21" s="119"/>
      <c r="WTE21" s="119"/>
      <c r="WTF21" s="119"/>
      <c r="WTG21" s="119"/>
      <c r="WTH21" s="119"/>
      <c r="WTI21" s="119"/>
      <c r="WTJ21" s="119"/>
      <c r="WTK21" s="119"/>
      <c r="WTL21" s="119"/>
      <c r="WTM21" s="119"/>
      <c r="WTN21" s="119"/>
      <c r="WTO21" s="119"/>
      <c r="WTP21" s="119"/>
      <c r="WTQ21" s="119"/>
      <c r="WTR21" s="119"/>
      <c r="WTS21" s="119"/>
      <c r="WTT21" s="119"/>
      <c r="WTU21" s="119"/>
      <c r="WTV21" s="119"/>
      <c r="WTW21" s="119"/>
      <c r="WTX21" s="119"/>
      <c r="WTY21" s="119"/>
      <c r="WTZ21" s="119"/>
      <c r="WUA21" s="119"/>
      <c r="WUB21" s="119"/>
      <c r="WUC21" s="119"/>
      <c r="WUD21" s="119"/>
      <c r="WUE21" s="119"/>
      <c r="WUF21" s="119"/>
      <c r="WUG21" s="119"/>
      <c r="WUH21" s="119"/>
      <c r="WUI21" s="119"/>
      <c r="WUJ21" s="119"/>
      <c r="WUK21" s="119"/>
      <c r="WUL21" s="119"/>
      <c r="WUM21" s="119"/>
      <c r="WUN21" s="119"/>
      <c r="WUO21" s="119"/>
      <c r="WUP21" s="119"/>
      <c r="WUQ21" s="119"/>
      <c r="WUR21" s="119"/>
      <c r="WUS21" s="119"/>
      <c r="WUT21" s="119"/>
      <c r="WUU21" s="119"/>
      <c r="WUV21" s="119"/>
      <c r="WUW21" s="119"/>
      <c r="WUX21" s="119"/>
      <c r="WUY21" s="119"/>
      <c r="WUZ21" s="119"/>
      <c r="WVA21" s="119"/>
      <c r="WVB21" s="119"/>
      <c r="WVC21" s="119"/>
      <c r="WVD21" s="119"/>
      <c r="WVE21" s="119"/>
      <c r="WVF21" s="119"/>
      <c r="WVG21" s="119"/>
      <c r="WVH21" s="119"/>
      <c r="WVI21" s="119"/>
      <c r="WVJ21" s="119"/>
      <c r="WVK21" s="119"/>
      <c r="WVL21" s="119"/>
      <c r="WVM21" s="119"/>
      <c r="WVN21" s="119"/>
      <c r="WVO21" s="119"/>
      <c r="WVP21" s="119"/>
      <c r="WVQ21" s="119"/>
      <c r="WVR21" s="119"/>
      <c r="WVS21" s="119"/>
      <c r="WVT21" s="119"/>
      <c r="WVU21" s="119"/>
      <c r="WVV21" s="119"/>
      <c r="WVW21" s="119"/>
      <c r="WVX21" s="119"/>
      <c r="WVY21" s="119"/>
      <c r="WVZ21" s="119"/>
      <c r="WWA21" s="119"/>
      <c r="WWB21" s="119"/>
      <c r="WWC21" s="119"/>
      <c r="WWD21" s="119"/>
      <c r="WWE21" s="119"/>
      <c r="WWF21" s="119"/>
      <c r="WWG21" s="119"/>
      <c r="WWH21" s="119"/>
      <c r="WWI21" s="119"/>
      <c r="WWJ21" s="119"/>
      <c r="WWK21" s="119"/>
      <c r="WWL21" s="119"/>
      <c r="WWM21" s="119"/>
      <c r="WWN21" s="119"/>
      <c r="WWO21" s="119"/>
      <c r="WWP21" s="119"/>
      <c r="WWQ21" s="119"/>
      <c r="WWR21" s="119"/>
      <c r="WWS21" s="119"/>
      <c r="WWT21" s="119"/>
      <c r="WWU21" s="119"/>
      <c r="WWV21" s="119"/>
      <c r="WWW21" s="119"/>
      <c r="WWX21" s="119"/>
      <c r="WWY21" s="119"/>
      <c r="WWZ21" s="119"/>
      <c r="WXA21" s="119"/>
      <c r="WXB21" s="119"/>
      <c r="WXC21" s="119"/>
      <c r="WXD21" s="119"/>
      <c r="WXE21" s="119"/>
      <c r="WXF21" s="119"/>
      <c r="WXG21" s="119"/>
      <c r="WXH21" s="119"/>
      <c r="WXI21" s="119"/>
      <c r="WXJ21" s="119"/>
      <c r="WXK21" s="119"/>
      <c r="WXL21" s="119"/>
      <c r="WXM21" s="119"/>
      <c r="WXN21" s="119"/>
      <c r="WXO21" s="119"/>
      <c r="WXP21" s="119"/>
      <c r="WXQ21" s="119"/>
      <c r="WXR21" s="119"/>
      <c r="WXS21" s="119"/>
      <c r="WXT21" s="119"/>
      <c r="WXU21" s="119"/>
      <c r="WXV21" s="119"/>
      <c r="WXW21" s="119"/>
      <c r="WXX21" s="119"/>
      <c r="WXY21" s="119"/>
      <c r="WXZ21" s="119"/>
      <c r="WYA21" s="119"/>
      <c r="WYB21" s="119"/>
      <c r="WYC21" s="119"/>
      <c r="WYD21" s="119"/>
      <c r="WYE21" s="119"/>
      <c r="WYF21" s="119"/>
      <c r="WYG21" s="119"/>
      <c r="WYH21" s="119"/>
      <c r="WYI21" s="119"/>
      <c r="WYJ21" s="119"/>
      <c r="WYK21" s="119"/>
      <c r="WYL21" s="119"/>
      <c r="WYM21" s="119"/>
      <c r="WYN21" s="119"/>
      <c r="WYO21" s="119"/>
      <c r="WYP21" s="119"/>
      <c r="WYQ21" s="119"/>
      <c r="WYR21" s="119"/>
      <c r="WYS21" s="119"/>
      <c r="WYT21" s="119"/>
      <c r="WYU21" s="119"/>
      <c r="WYV21" s="119"/>
      <c r="WYW21" s="119"/>
      <c r="WYX21" s="119"/>
      <c r="WYY21" s="119"/>
      <c r="WYZ21" s="119"/>
      <c r="WZA21" s="119"/>
      <c r="WZB21" s="119"/>
      <c r="WZC21" s="119"/>
      <c r="WZD21" s="119"/>
      <c r="WZE21" s="119"/>
      <c r="WZF21" s="119"/>
      <c r="WZG21" s="119"/>
      <c r="WZH21" s="119"/>
      <c r="WZI21" s="119"/>
      <c r="WZJ21" s="119"/>
      <c r="WZK21" s="119"/>
      <c r="WZL21" s="119"/>
      <c r="WZM21" s="119"/>
      <c r="WZN21" s="119"/>
      <c r="WZO21" s="119"/>
      <c r="WZP21" s="119"/>
      <c r="WZQ21" s="119"/>
      <c r="WZR21" s="119"/>
      <c r="WZS21" s="119"/>
      <c r="WZT21" s="119"/>
      <c r="WZU21" s="119"/>
      <c r="WZV21" s="119"/>
      <c r="WZW21" s="119"/>
      <c r="WZX21" s="119"/>
      <c r="WZY21" s="119"/>
      <c r="WZZ21" s="119"/>
      <c r="XAA21" s="119"/>
      <c r="XAB21" s="119"/>
      <c r="XAC21" s="119"/>
      <c r="XAD21" s="119"/>
      <c r="XAE21" s="119"/>
      <c r="XAF21" s="119"/>
      <c r="XAG21" s="119"/>
      <c r="XAH21" s="119"/>
      <c r="XAI21" s="119"/>
      <c r="XAJ21" s="119"/>
      <c r="XAK21" s="119"/>
      <c r="XAL21" s="119"/>
      <c r="XAM21" s="119"/>
      <c r="XAN21" s="119"/>
      <c r="XAO21" s="119"/>
      <c r="XAP21" s="119"/>
      <c r="XAQ21" s="119"/>
      <c r="XAR21" s="119"/>
      <c r="XAS21" s="119"/>
      <c r="XAT21" s="119"/>
      <c r="XAU21" s="119"/>
      <c r="XAV21" s="119"/>
      <c r="XAW21" s="119"/>
      <c r="XAX21" s="119"/>
      <c r="XAY21" s="119"/>
      <c r="XAZ21" s="119"/>
      <c r="XBA21" s="119"/>
      <c r="XBB21" s="119"/>
      <c r="XBC21" s="119"/>
      <c r="XBD21" s="119"/>
      <c r="XBE21" s="119"/>
      <c r="XBF21" s="119"/>
      <c r="XBG21" s="119"/>
      <c r="XBH21" s="119"/>
      <c r="XBI21" s="119"/>
      <c r="XBJ21" s="119"/>
      <c r="XBK21" s="119"/>
      <c r="XBL21" s="119"/>
      <c r="XBM21" s="119"/>
      <c r="XBN21" s="119"/>
      <c r="XBO21" s="119"/>
      <c r="XBP21" s="119"/>
      <c r="XBQ21" s="119"/>
      <c r="XBR21" s="119"/>
      <c r="XBS21" s="119"/>
      <c r="XBT21" s="119"/>
      <c r="XBU21" s="119"/>
      <c r="XBV21" s="119"/>
      <c r="XBW21" s="119"/>
      <c r="XBX21" s="119"/>
      <c r="XBY21" s="119"/>
      <c r="XBZ21" s="119"/>
      <c r="XCA21" s="119"/>
      <c r="XCB21" s="119"/>
      <c r="XCC21" s="119"/>
      <c r="XCD21" s="119"/>
      <c r="XCE21" s="119"/>
      <c r="XCF21" s="119"/>
      <c r="XCG21" s="119"/>
      <c r="XCH21" s="119"/>
      <c r="XCI21" s="119"/>
      <c r="XCJ21" s="119"/>
      <c r="XCK21" s="119"/>
      <c r="XCL21" s="119"/>
      <c r="XCM21" s="119"/>
      <c r="XCN21" s="119"/>
      <c r="XCO21" s="119"/>
      <c r="XCP21" s="119"/>
      <c r="XCQ21" s="119"/>
      <c r="XCR21" s="119"/>
      <c r="XCS21" s="119"/>
      <c r="XCT21" s="119"/>
      <c r="XCU21" s="119"/>
      <c r="XCV21" s="119"/>
      <c r="XCW21" s="119"/>
      <c r="XCX21" s="119"/>
      <c r="XCY21" s="119"/>
      <c r="XCZ21" s="119"/>
      <c r="XDA21" s="119"/>
      <c r="XDB21" s="119"/>
      <c r="XDC21" s="119"/>
      <c r="XDD21" s="119"/>
      <c r="XDE21" s="119"/>
      <c r="XDF21" s="119"/>
      <c r="XDG21" s="119"/>
      <c r="XDH21" s="119"/>
      <c r="XDI21" s="119"/>
      <c r="XDJ21" s="119"/>
      <c r="XDK21" s="119"/>
      <c r="XDL21" s="119"/>
      <c r="XDM21" s="119"/>
      <c r="XDN21" s="119"/>
      <c r="XDO21" s="119"/>
      <c r="XDP21" s="119"/>
      <c r="XDQ21" s="119"/>
      <c r="XDR21" s="119"/>
      <c r="XDS21" s="119"/>
      <c r="XDT21" s="119"/>
      <c r="XDU21" s="119"/>
      <c r="XDV21" s="119"/>
      <c r="XDW21" s="119"/>
      <c r="XDX21" s="119"/>
      <c r="XDY21" s="119"/>
      <c r="XDZ21" s="119"/>
      <c r="XEA21" s="119"/>
      <c r="XEB21" s="119"/>
      <c r="XEC21" s="119"/>
      <c r="XED21" s="119"/>
      <c r="XEE21" s="119"/>
      <c r="XEF21" s="119"/>
      <c r="XEG21" s="119"/>
      <c r="XEH21" s="119"/>
      <c r="XEI21" s="119"/>
      <c r="XEJ21" s="119"/>
      <c r="XEK21" s="119"/>
      <c r="XEL21" s="119"/>
      <c r="XEM21" s="119"/>
      <c r="XEN21" s="119"/>
      <c r="XEO21" s="119"/>
      <c r="XEP21" s="119"/>
      <c r="XEQ21" s="119"/>
      <c r="XER21" s="119"/>
      <c r="XES21" s="119"/>
      <c r="XET21" s="119"/>
      <c r="XEU21" s="119"/>
      <c r="XEV21" s="119"/>
      <c r="XEW21" s="119"/>
      <c r="XEX21" s="119"/>
      <c r="XEY21" s="119"/>
      <c r="XEZ21" s="119"/>
    </row>
    <row r="23" spans="1:16380" x14ac:dyDescent="0.2">
      <c r="A23" s="82"/>
      <c r="F23" s="120"/>
      <c r="G23" s="120"/>
      <c r="H23" s="120"/>
      <c r="I23" s="120"/>
      <c r="J23" s="82"/>
      <c r="K23" s="120"/>
      <c r="L23" s="120"/>
      <c r="N23" s="76" t="s">
        <v>363</v>
      </c>
    </row>
    <row r="24" spans="1:16380" x14ac:dyDescent="0.2">
      <c r="A24" s="82"/>
      <c r="B24" s="106" t="s">
        <v>99</v>
      </c>
      <c r="D24" s="106" t="s">
        <v>28</v>
      </c>
      <c r="E24" s="111">
        <f>'WACC en CPI'!J16</f>
        <v>4.4999999999999998E-2</v>
      </c>
      <c r="F24" s="121"/>
      <c r="G24" s="121"/>
      <c r="H24" s="82"/>
      <c r="I24" s="82"/>
      <c r="J24" s="82"/>
      <c r="K24" s="82"/>
      <c r="L24" s="82"/>
    </row>
    <row r="25" spans="1:16380" x14ac:dyDescent="0.2">
      <c r="A25" s="82"/>
      <c r="B25" s="106" t="s">
        <v>106</v>
      </c>
      <c r="D25" s="106" t="s">
        <v>28</v>
      </c>
      <c r="E25" s="111">
        <f>'WACC en CPI'!J17</f>
        <v>0.03</v>
      </c>
      <c r="F25" s="121"/>
      <c r="G25" s="121"/>
      <c r="H25" s="121"/>
      <c r="I25" s="82"/>
      <c r="J25" s="82"/>
      <c r="K25" s="121"/>
      <c r="L25" s="121"/>
    </row>
    <row r="26" spans="1:16380" x14ac:dyDescent="0.2">
      <c r="A26" s="82"/>
      <c r="F26" s="121"/>
      <c r="G26" s="121"/>
      <c r="H26" s="121"/>
      <c r="I26" s="82"/>
      <c r="J26" s="82"/>
      <c r="K26" s="121"/>
      <c r="L26" s="121"/>
    </row>
    <row r="27" spans="1:16380" x14ac:dyDescent="0.2">
      <c r="A27" s="82"/>
      <c r="B27" s="107" t="s">
        <v>326</v>
      </c>
      <c r="N27" s="76" t="s">
        <v>342</v>
      </c>
    </row>
    <row r="28" spans="1:16380" x14ac:dyDescent="0.2">
      <c r="A28" s="82"/>
      <c r="B28" s="106" t="str">
        <f>'Import EAV, BI en SO'!B26</f>
        <v>SO Totaal voor Maatstaf 2017-2021</v>
      </c>
      <c r="D28" s="106" t="s">
        <v>12</v>
      </c>
      <c r="E28" s="108">
        <f>SUM(F28:L28)</f>
        <v>2650905997.1458387</v>
      </c>
      <c r="F28" s="112">
        <f>'Import EAV, BI en SO'!L26</f>
        <v>16351273.845382512</v>
      </c>
      <c r="G28" s="112">
        <f>'Import EAV, BI en SO'!M26</f>
        <v>71938997.69879815</v>
      </c>
      <c r="H28" s="112">
        <f>'Import EAV, BI en SO'!N26</f>
        <v>887309756.18885088</v>
      </c>
      <c r="I28" s="112">
        <f>'Import EAV, BI en SO'!O26</f>
        <v>980751448.97388494</v>
      </c>
      <c r="J28" s="112">
        <f>'Import EAV, BI en SO'!P26</f>
        <v>10074134.583758729</v>
      </c>
      <c r="K28" s="112">
        <f>'Import EAV, BI en SO'!Q26</f>
        <v>640893609.88980889</v>
      </c>
      <c r="L28" s="112">
        <f>'Import EAV, BI en SO'!R26</f>
        <v>43586775.965354897</v>
      </c>
    </row>
    <row r="29" spans="1:16380" x14ac:dyDescent="0.2">
      <c r="A29" s="82"/>
      <c r="B29" s="106" t="s">
        <v>327</v>
      </c>
      <c r="D29" s="106" t="s">
        <v>28</v>
      </c>
      <c r="E29" s="113">
        <f>SUM(F28:L28)/E28</f>
        <v>1</v>
      </c>
      <c r="F29" s="113">
        <f>F28/$E$28</f>
        <v>6.1681832033981974E-3</v>
      </c>
      <c r="G29" s="113">
        <f t="shared" ref="G29:L29" si="0">G28/$E$28</f>
        <v>2.7137513656181316E-2</v>
      </c>
      <c r="H29" s="113">
        <f t="shared" si="0"/>
        <v>0.33471943446662922</v>
      </c>
      <c r="I29" s="113">
        <f t="shared" si="0"/>
        <v>0.3699683994942991</v>
      </c>
      <c r="J29" s="113">
        <f t="shared" si="0"/>
        <v>3.8002609653474267E-3</v>
      </c>
      <c r="K29" s="113">
        <f t="shared" si="0"/>
        <v>0.24176398958689682</v>
      </c>
      <c r="L29" s="113">
        <f t="shared" si="0"/>
        <v>1.6442218627248057E-2</v>
      </c>
    </row>
    <row r="30" spans="1:16380" x14ac:dyDescent="0.2">
      <c r="A30" s="82"/>
    </row>
    <row r="31" spans="1:16380" x14ac:dyDescent="0.2">
      <c r="A31" s="82"/>
      <c r="B31" s="107" t="s">
        <v>27</v>
      </c>
      <c r="F31" s="107" t="s">
        <v>328</v>
      </c>
      <c r="G31" s="107" t="s">
        <v>329</v>
      </c>
      <c r="H31" s="107" t="s">
        <v>330</v>
      </c>
      <c r="I31" s="107"/>
      <c r="J31" s="107"/>
      <c r="K31" s="107"/>
      <c r="L31" s="107"/>
      <c r="N31" s="76" t="s">
        <v>363</v>
      </c>
    </row>
    <row r="32" spans="1:16380" x14ac:dyDescent="0.2">
      <c r="A32" s="82"/>
      <c r="B32" s="106" t="s">
        <v>331</v>
      </c>
      <c r="D32" s="106" t="s">
        <v>28</v>
      </c>
      <c r="F32" s="114">
        <f>Productiviteitsverandering!J53</f>
        <v>9.2233301152407909E-3</v>
      </c>
      <c r="G32" s="114">
        <f>Productiviteitsverandering!J54</f>
        <v>2.7022878029008823E-2</v>
      </c>
      <c r="H32" s="114">
        <f>Productiviteitsverandering!J55</f>
        <v>1.1703916858672003E-2</v>
      </c>
      <c r="I32" s="107"/>
      <c r="J32" s="107"/>
      <c r="K32" s="107"/>
      <c r="L32" s="107"/>
    </row>
    <row r="33" spans="1:16380" x14ac:dyDescent="0.2">
      <c r="A33" s="82"/>
      <c r="B33" s="106" t="s">
        <v>141</v>
      </c>
      <c r="D33" s="106" t="s">
        <v>28</v>
      </c>
      <c r="E33" s="114">
        <f>Productiviteitsverandering!L57</f>
        <v>6.7111896632041645E-3</v>
      </c>
    </row>
    <row r="35" spans="1:16380" x14ac:dyDescent="0.2">
      <c r="A35" s="119"/>
      <c r="B35" s="119" t="s">
        <v>332</v>
      </c>
      <c r="C35" s="119"/>
      <c r="D35" s="119" t="s">
        <v>1</v>
      </c>
      <c r="E35" s="119" t="s">
        <v>319</v>
      </c>
      <c r="F35" s="119" t="s">
        <v>362</v>
      </c>
      <c r="G35" s="119" t="s">
        <v>228</v>
      </c>
      <c r="H35" s="119" t="s">
        <v>5</v>
      </c>
      <c r="I35" s="119" t="s">
        <v>6</v>
      </c>
      <c r="J35" s="119" t="s">
        <v>7</v>
      </c>
      <c r="K35" s="119" t="s">
        <v>8</v>
      </c>
      <c r="L35" s="119" t="s">
        <v>9</v>
      </c>
      <c r="M35" s="119"/>
      <c r="N35" s="119"/>
      <c r="O35" s="119"/>
      <c r="P35" s="119"/>
      <c r="Q35" s="119"/>
      <c r="R35" s="119"/>
      <c r="S35" s="119"/>
      <c r="T35" s="119"/>
      <c r="U35" s="119"/>
      <c r="V35" s="119"/>
      <c r="W35" s="119"/>
      <c r="X35" s="119"/>
      <c r="Y35" s="119"/>
      <c r="Z35" s="119"/>
      <c r="AA35" s="119"/>
      <c r="AB35" s="119"/>
      <c r="AC35" s="119"/>
      <c r="AD35" s="119"/>
      <c r="AE35" s="119"/>
      <c r="AF35" s="119"/>
      <c r="AG35" s="119"/>
      <c r="AH35" s="119"/>
      <c r="AI35" s="119"/>
      <c r="AJ35" s="119"/>
      <c r="AK35" s="119"/>
      <c r="AL35" s="119"/>
      <c r="AM35" s="119"/>
      <c r="AN35" s="119"/>
      <c r="AO35" s="119"/>
      <c r="AP35" s="119"/>
      <c r="AQ35" s="119"/>
      <c r="AR35" s="119"/>
      <c r="AS35" s="119"/>
      <c r="AT35" s="119"/>
      <c r="AU35" s="119"/>
      <c r="AV35" s="119"/>
      <c r="AW35" s="119"/>
      <c r="AX35" s="119"/>
      <c r="AY35" s="119"/>
      <c r="AZ35" s="119"/>
      <c r="BA35" s="119"/>
      <c r="BB35" s="119"/>
      <c r="BC35" s="119"/>
      <c r="BD35" s="119"/>
      <c r="BE35" s="119"/>
      <c r="BF35" s="119"/>
      <c r="BG35" s="119"/>
      <c r="BH35" s="119"/>
      <c r="BI35" s="119"/>
      <c r="BJ35" s="119"/>
      <c r="BK35" s="119"/>
      <c r="BL35" s="119"/>
      <c r="BM35" s="119"/>
      <c r="BN35" s="119"/>
      <c r="BO35" s="119"/>
      <c r="BP35" s="119"/>
      <c r="BQ35" s="119"/>
      <c r="BR35" s="119"/>
      <c r="BS35" s="119"/>
      <c r="BT35" s="119"/>
      <c r="BU35" s="119"/>
      <c r="BV35" s="119"/>
      <c r="BW35" s="119"/>
      <c r="BX35" s="119"/>
      <c r="BY35" s="119"/>
      <c r="BZ35" s="119"/>
      <c r="CA35" s="119"/>
      <c r="CB35" s="119"/>
      <c r="CC35" s="119"/>
      <c r="CD35" s="119"/>
      <c r="CE35" s="119"/>
      <c r="CF35" s="119"/>
      <c r="CG35" s="119"/>
      <c r="CH35" s="119"/>
      <c r="CI35" s="119"/>
      <c r="CJ35" s="119"/>
      <c r="CK35" s="119"/>
      <c r="CL35" s="119"/>
      <c r="CM35" s="119"/>
      <c r="CN35" s="119"/>
      <c r="CO35" s="119"/>
      <c r="CP35" s="119"/>
      <c r="CQ35" s="119"/>
      <c r="CR35" s="119"/>
      <c r="CS35" s="119"/>
      <c r="CT35" s="119"/>
      <c r="CU35" s="119"/>
      <c r="CV35" s="119"/>
      <c r="CW35" s="119"/>
      <c r="CX35" s="119"/>
      <c r="CY35" s="119"/>
      <c r="CZ35" s="119"/>
      <c r="DA35" s="119"/>
      <c r="DB35" s="119"/>
      <c r="DC35" s="119"/>
      <c r="DD35" s="119"/>
      <c r="DE35" s="119"/>
      <c r="DF35" s="119"/>
      <c r="DG35" s="119"/>
      <c r="DH35" s="119"/>
      <c r="DI35" s="119"/>
      <c r="DJ35" s="119"/>
      <c r="DK35" s="119"/>
      <c r="DL35" s="119"/>
      <c r="DM35" s="119"/>
      <c r="DN35" s="119"/>
      <c r="DO35" s="119"/>
      <c r="DP35" s="119"/>
      <c r="DQ35" s="119"/>
      <c r="DR35" s="119"/>
      <c r="DS35" s="119"/>
      <c r="DT35" s="119"/>
      <c r="DU35" s="119"/>
      <c r="DV35" s="119"/>
      <c r="DW35" s="119"/>
      <c r="DX35" s="119"/>
      <c r="DY35" s="119"/>
      <c r="DZ35" s="119"/>
      <c r="EA35" s="119"/>
      <c r="EB35" s="119"/>
      <c r="EC35" s="119"/>
      <c r="ED35" s="119"/>
      <c r="EE35" s="119"/>
      <c r="EF35" s="119"/>
      <c r="EG35" s="119"/>
      <c r="EH35" s="119"/>
      <c r="EI35" s="119"/>
      <c r="EJ35" s="119"/>
      <c r="EK35" s="119"/>
      <c r="EL35" s="119"/>
      <c r="EM35" s="119"/>
      <c r="EN35" s="119"/>
      <c r="EO35" s="119"/>
      <c r="EP35" s="119"/>
      <c r="EQ35" s="119"/>
      <c r="ER35" s="119"/>
      <c r="ES35" s="119"/>
      <c r="ET35" s="119"/>
      <c r="EU35" s="119"/>
      <c r="EV35" s="119"/>
      <c r="EW35" s="119"/>
      <c r="EX35" s="119"/>
      <c r="EY35" s="119"/>
      <c r="EZ35" s="119"/>
      <c r="FA35" s="119"/>
      <c r="FB35" s="119"/>
      <c r="FC35" s="119"/>
      <c r="FD35" s="119"/>
      <c r="FE35" s="119"/>
      <c r="FF35" s="119"/>
      <c r="FG35" s="119"/>
      <c r="FH35" s="119"/>
      <c r="FI35" s="119"/>
      <c r="FJ35" s="119"/>
      <c r="FK35" s="119"/>
      <c r="FL35" s="119"/>
      <c r="FM35" s="119"/>
      <c r="FN35" s="119"/>
      <c r="FO35" s="119"/>
      <c r="FP35" s="119"/>
      <c r="FQ35" s="119"/>
      <c r="FR35" s="119"/>
      <c r="FS35" s="119"/>
      <c r="FT35" s="119"/>
      <c r="FU35" s="119"/>
      <c r="FV35" s="119"/>
      <c r="FW35" s="119"/>
      <c r="FX35" s="119"/>
      <c r="FY35" s="119"/>
      <c r="FZ35" s="119"/>
      <c r="GA35" s="119"/>
      <c r="GB35" s="119"/>
      <c r="GC35" s="119"/>
      <c r="GD35" s="119"/>
      <c r="GE35" s="119"/>
      <c r="GF35" s="119"/>
      <c r="GG35" s="119"/>
      <c r="GH35" s="119"/>
      <c r="GI35" s="119"/>
      <c r="GJ35" s="119"/>
      <c r="GK35" s="119"/>
      <c r="GL35" s="119"/>
      <c r="GM35" s="119"/>
      <c r="GN35" s="119"/>
      <c r="GO35" s="119"/>
      <c r="GP35" s="119"/>
      <c r="GQ35" s="119"/>
      <c r="GR35" s="119"/>
      <c r="GS35" s="119"/>
      <c r="GT35" s="119"/>
      <c r="GU35" s="119"/>
      <c r="GV35" s="119"/>
      <c r="GW35" s="119"/>
      <c r="GX35" s="119"/>
      <c r="GY35" s="119"/>
      <c r="GZ35" s="119"/>
      <c r="HA35" s="119"/>
      <c r="HB35" s="119"/>
      <c r="HC35" s="119"/>
      <c r="HD35" s="119"/>
      <c r="HE35" s="119"/>
      <c r="HF35" s="119"/>
      <c r="HG35" s="119"/>
      <c r="HH35" s="119"/>
      <c r="HI35" s="119"/>
      <c r="HJ35" s="119"/>
      <c r="HK35" s="119"/>
      <c r="HL35" s="119"/>
      <c r="HM35" s="119"/>
      <c r="HN35" s="119"/>
      <c r="HO35" s="119"/>
      <c r="HP35" s="119"/>
      <c r="HQ35" s="119"/>
      <c r="HR35" s="119"/>
      <c r="HS35" s="119"/>
      <c r="HT35" s="119"/>
      <c r="HU35" s="119"/>
      <c r="HV35" s="119"/>
      <c r="HW35" s="119"/>
      <c r="HX35" s="119"/>
      <c r="HY35" s="119"/>
      <c r="HZ35" s="119"/>
      <c r="IA35" s="119"/>
      <c r="IB35" s="119"/>
      <c r="IC35" s="119"/>
      <c r="ID35" s="119"/>
      <c r="IE35" s="119"/>
      <c r="IF35" s="119"/>
      <c r="IG35" s="119"/>
      <c r="IH35" s="119"/>
      <c r="II35" s="119"/>
      <c r="IJ35" s="119"/>
      <c r="IK35" s="119"/>
      <c r="IL35" s="119"/>
      <c r="IM35" s="119"/>
      <c r="IN35" s="119"/>
      <c r="IO35" s="119"/>
      <c r="IP35" s="119"/>
      <c r="IQ35" s="119"/>
      <c r="IR35" s="119"/>
      <c r="IS35" s="119"/>
      <c r="IT35" s="119"/>
      <c r="IU35" s="119"/>
      <c r="IV35" s="119"/>
      <c r="IW35" s="119"/>
      <c r="IX35" s="119"/>
      <c r="IY35" s="119"/>
      <c r="IZ35" s="119"/>
      <c r="JA35" s="119"/>
      <c r="JB35" s="119"/>
      <c r="JC35" s="119"/>
      <c r="JD35" s="119"/>
      <c r="JE35" s="119"/>
      <c r="JF35" s="119"/>
      <c r="JG35" s="119"/>
      <c r="JH35" s="119"/>
      <c r="JI35" s="119"/>
      <c r="JJ35" s="119"/>
      <c r="JK35" s="119"/>
      <c r="JL35" s="119"/>
      <c r="JM35" s="119"/>
      <c r="JN35" s="119"/>
      <c r="JO35" s="119"/>
      <c r="JP35" s="119"/>
      <c r="JQ35" s="119"/>
      <c r="JR35" s="119"/>
      <c r="JS35" s="119"/>
      <c r="JT35" s="119"/>
      <c r="JU35" s="119"/>
      <c r="JV35" s="119"/>
      <c r="JW35" s="119"/>
      <c r="JX35" s="119"/>
      <c r="JY35" s="119"/>
      <c r="JZ35" s="119"/>
      <c r="KA35" s="119"/>
      <c r="KB35" s="119"/>
      <c r="KC35" s="119"/>
      <c r="KD35" s="119"/>
      <c r="KE35" s="119"/>
      <c r="KF35" s="119"/>
      <c r="KG35" s="119"/>
      <c r="KH35" s="119"/>
      <c r="KI35" s="119"/>
      <c r="KJ35" s="119"/>
      <c r="KK35" s="119"/>
      <c r="KL35" s="119"/>
      <c r="KM35" s="119"/>
      <c r="KN35" s="119"/>
      <c r="KO35" s="119"/>
      <c r="KP35" s="119"/>
      <c r="KQ35" s="119"/>
      <c r="KR35" s="119"/>
      <c r="KS35" s="119"/>
      <c r="KT35" s="119"/>
      <c r="KU35" s="119"/>
      <c r="KV35" s="119"/>
      <c r="KW35" s="119"/>
      <c r="KX35" s="119"/>
      <c r="KY35" s="119"/>
      <c r="KZ35" s="119"/>
      <c r="LA35" s="119"/>
      <c r="LB35" s="119"/>
      <c r="LC35" s="119"/>
      <c r="LD35" s="119"/>
      <c r="LE35" s="119"/>
      <c r="LF35" s="119"/>
      <c r="LG35" s="119"/>
      <c r="LH35" s="119"/>
      <c r="LI35" s="119"/>
      <c r="LJ35" s="119"/>
      <c r="LK35" s="119"/>
      <c r="LL35" s="119"/>
      <c r="LM35" s="119"/>
      <c r="LN35" s="119"/>
      <c r="LO35" s="119"/>
      <c r="LP35" s="119"/>
      <c r="LQ35" s="119"/>
      <c r="LR35" s="119"/>
      <c r="LS35" s="119"/>
      <c r="LT35" s="119"/>
      <c r="LU35" s="119"/>
      <c r="LV35" s="119"/>
      <c r="LW35" s="119"/>
      <c r="LX35" s="119"/>
      <c r="LY35" s="119"/>
      <c r="LZ35" s="119"/>
      <c r="MA35" s="119"/>
      <c r="MB35" s="119"/>
      <c r="MC35" s="119"/>
      <c r="MD35" s="119"/>
      <c r="ME35" s="119"/>
      <c r="MF35" s="119"/>
      <c r="MG35" s="119"/>
      <c r="MH35" s="119"/>
      <c r="MI35" s="119"/>
      <c r="MJ35" s="119"/>
      <c r="MK35" s="119"/>
      <c r="ML35" s="119"/>
      <c r="MM35" s="119"/>
      <c r="MN35" s="119"/>
      <c r="MO35" s="119"/>
      <c r="MP35" s="119"/>
      <c r="MQ35" s="119"/>
      <c r="MR35" s="119"/>
      <c r="MS35" s="119"/>
      <c r="MT35" s="119"/>
      <c r="MU35" s="119"/>
      <c r="MV35" s="119"/>
      <c r="MW35" s="119"/>
      <c r="MX35" s="119"/>
      <c r="MY35" s="119"/>
      <c r="MZ35" s="119"/>
      <c r="NA35" s="119"/>
      <c r="NB35" s="119"/>
      <c r="NC35" s="119"/>
      <c r="ND35" s="119"/>
      <c r="NE35" s="119"/>
      <c r="NF35" s="119"/>
      <c r="NG35" s="119"/>
      <c r="NH35" s="119"/>
      <c r="NI35" s="119"/>
      <c r="NJ35" s="119"/>
      <c r="NK35" s="119"/>
      <c r="NL35" s="119"/>
      <c r="NM35" s="119"/>
      <c r="NN35" s="119"/>
      <c r="NO35" s="119"/>
      <c r="NP35" s="119"/>
      <c r="NQ35" s="119"/>
      <c r="NR35" s="119"/>
      <c r="NS35" s="119"/>
      <c r="NT35" s="119"/>
      <c r="NU35" s="119"/>
      <c r="NV35" s="119"/>
      <c r="NW35" s="119"/>
      <c r="NX35" s="119"/>
      <c r="NY35" s="119"/>
      <c r="NZ35" s="119"/>
      <c r="OA35" s="119"/>
      <c r="OB35" s="119"/>
      <c r="OC35" s="119"/>
      <c r="OD35" s="119"/>
      <c r="OE35" s="119"/>
      <c r="OF35" s="119"/>
      <c r="OG35" s="119"/>
      <c r="OH35" s="119"/>
      <c r="OI35" s="119"/>
      <c r="OJ35" s="119"/>
      <c r="OK35" s="119"/>
      <c r="OL35" s="119"/>
      <c r="OM35" s="119"/>
      <c r="ON35" s="119"/>
      <c r="OO35" s="119"/>
      <c r="OP35" s="119"/>
      <c r="OQ35" s="119"/>
      <c r="OR35" s="119"/>
      <c r="OS35" s="119"/>
      <c r="OT35" s="119"/>
      <c r="OU35" s="119"/>
      <c r="OV35" s="119"/>
      <c r="OW35" s="119"/>
      <c r="OX35" s="119"/>
      <c r="OY35" s="119"/>
      <c r="OZ35" s="119"/>
      <c r="PA35" s="119"/>
      <c r="PB35" s="119"/>
      <c r="PC35" s="119"/>
      <c r="PD35" s="119"/>
      <c r="PE35" s="119"/>
      <c r="PF35" s="119"/>
      <c r="PG35" s="119"/>
      <c r="PH35" s="119"/>
      <c r="PI35" s="119"/>
      <c r="PJ35" s="119"/>
      <c r="PK35" s="119"/>
      <c r="PL35" s="119"/>
      <c r="PM35" s="119"/>
      <c r="PN35" s="119"/>
      <c r="PO35" s="119"/>
      <c r="PP35" s="119"/>
      <c r="PQ35" s="119"/>
      <c r="PR35" s="119"/>
      <c r="PS35" s="119"/>
      <c r="PT35" s="119"/>
      <c r="PU35" s="119"/>
      <c r="PV35" s="119"/>
      <c r="PW35" s="119"/>
      <c r="PX35" s="119"/>
      <c r="PY35" s="119"/>
      <c r="PZ35" s="119"/>
      <c r="QA35" s="119"/>
      <c r="QB35" s="119"/>
      <c r="QC35" s="119"/>
      <c r="QD35" s="119"/>
      <c r="QE35" s="119"/>
      <c r="QF35" s="119"/>
      <c r="QG35" s="119"/>
      <c r="QH35" s="119"/>
      <c r="QI35" s="119"/>
      <c r="QJ35" s="119"/>
      <c r="QK35" s="119"/>
      <c r="QL35" s="119"/>
      <c r="QM35" s="119"/>
      <c r="QN35" s="119"/>
      <c r="QO35" s="119"/>
      <c r="QP35" s="119"/>
      <c r="QQ35" s="119"/>
      <c r="QR35" s="119"/>
      <c r="QS35" s="119"/>
      <c r="QT35" s="119"/>
      <c r="QU35" s="119"/>
      <c r="QV35" s="119"/>
      <c r="QW35" s="119"/>
      <c r="QX35" s="119"/>
      <c r="QY35" s="119"/>
      <c r="QZ35" s="119"/>
      <c r="RA35" s="119"/>
      <c r="RB35" s="119"/>
      <c r="RC35" s="119"/>
      <c r="RD35" s="119"/>
      <c r="RE35" s="119"/>
      <c r="RF35" s="119"/>
      <c r="RG35" s="119"/>
      <c r="RH35" s="119"/>
      <c r="RI35" s="119"/>
      <c r="RJ35" s="119"/>
      <c r="RK35" s="119"/>
      <c r="RL35" s="119"/>
      <c r="RM35" s="119"/>
      <c r="RN35" s="119"/>
      <c r="RO35" s="119"/>
      <c r="RP35" s="119"/>
      <c r="RQ35" s="119"/>
      <c r="RR35" s="119"/>
      <c r="RS35" s="119"/>
      <c r="RT35" s="119"/>
      <c r="RU35" s="119"/>
      <c r="RV35" s="119"/>
      <c r="RW35" s="119"/>
      <c r="RX35" s="119"/>
      <c r="RY35" s="119"/>
      <c r="RZ35" s="119"/>
      <c r="SA35" s="119"/>
      <c r="SB35" s="119"/>
      <c r="SC35" s="119"/>
      <c r="SD35" s="119"/>
      <c r="SE35" s="119"/>
      <c r="SF35" s="119"/>
      <c r="SG35" s="119"/>
      <c r="SH35" s="119"/>
      <c r="SI35" s="119"/>
      <c r="SJ35" s="119"/>
      <c r="SK35" s="119"/>
      <c r="SL35" s="119"/>
      <c r="SM35" s="119"/>
      <c r="SN35" s="119"/>
      <c r="SO35" s="119"/>
      <c r="SP35" s="119"/>
      <c r="SQ35" s="119"/>
      <c r="SR35" s="119"/>
      <c r="SS35" s="119"/>
      <c r="ST35" s="119"/>
      <c r="SU35" s="119"/>
      <c r="SV35" s="119"/>
      <c r="SW35" s="119"/>
      <c r="SX35" s="119"/>
      <c r="SY35" s="119"/>
      <c r="SZ35" s="119"/>
      <c r="TA35" s="119"/>
      <c r="TB35" s="119"/>
      <c r="TC35" s="119"/>
      <c r="TD35" s="119"/>
      <c r="TE35" s="119"/>
      <c r="TF35" s="119"/>
      <c r="TG35" s="119"/>
      <c r="TH35" s="119"/>
      <c r="TI35" s="119"/>
      <c r="TJ35" s="119"/>
      <c r="TK35" s="119"/>
      <c r="TL35" s="119"/>
      <c r="TM35" s="119"/>
      <c r="TN35" s="119"/>
      <c r="TO35" s="119"/>
      <c r="TP35" s="119"/>
      <c r="TQ35" s="119"/>
      <c r="TR35" s="119"/>
      <c r="TS35" s="119"/>
      <c r="TT35" s="119"/>
      <c r="TU35" s="119"/>
      <c r="TV35" s="119"/>
      <c r="TW35" s="119"/>
      <c r="TX35" s="119"/>
      <c r="TY35" s="119"/>
      <c r="TZ35" s="119"/>
      <c r="UA35" s="119"/>
      <c r="UB35" s="119"/>
      <c r="UC35" s="119"/>
      <c r="UD35" s="119"/>
      <c r="UE35" s="119"/>
      <c r="UF35" s="119"/>
      <c r="UG35" s="119"/>
      <c r="UH35" s="119"/>
      <c r="UI35" s="119"/>
      <c r="UJ35" s="119"/>
      <c r="UK35" s="119"/>
      <c r="UL35" s="119"/>
      <c r="UM35" s="119"/>
      <c r="UN35" s="119"/>
      <c r="UO35" s="119"/>
      <c r="UP35" s="119"/>
      <c r="UQ35" s="119"/>
      <c r="UR35" s="119"/>
      <c r="US35" s="119"/>
      <c r="UT35" s="119"/>
      <c r="UU35" s="119"/>
      <c r="UV35" s="119"/>
      <c r="UW35" s="119"/>
      <c r="UX35" s="119"/>
      <c r="UY35" s="119"/>
      <c r="UZ35" s="119"/>
      <c r="VA35" s="119"/>
      <c r="VB35" s="119"/>
      <c r="VC35" s="119"/>
      <c r="VD35" s="119"/>
      <c r="VE35" s="119"/>
      <c r="VF35" s="119"/>
      <c r="VG35" s="119"/>
      <c r="VH35" s="119"/>
      <c r="VI35" s="119"/>
      <c r="VJ35" s="119"/>
      <c r="VK35" s="119"/>
      <c r="VL35" s="119"/>
      <c r="VM35" s="119"/>
      <c r="VN35" s="119"/>
      <c r="VO35" s="119"/>
      <c r="VP35" s="119"/>
      <c r="VQ35" s="119"/>
      <c r="VR35" s="119"/>
      <c r="VS35" s="119"/>
      <c r="VT35" s="119"/>
      <c r="VU35" s="119"/>
      <c r="VV35" s="119"/>
      <c r="VW35" s="119"/>
      <c r="VX35" s="119"/>
      <c r="VY35" s="119"/>
      <c r="VZ35" s="119"/>
      <c r="WA35" s="119"/>
      <c r="WB35" s="119"/>
      <c r="WC35" s="119"/>
      <c r="WD35" s="119"/>
      <c r="WE35" s="119"/>
      <c r="WF35" s="119"/>
      <c r="WG35" s="119"/>
      <c r="WH35" s="119"/>
      <c r="WI35" s="119"/>
      <c r="WJ35" s="119"/>
      <c r="WK35" s="119"/>
      <c r="WL35" s="119"/>
      <c r="WM35" s="119"/>
      <c r="WN35" s="119"/>
      <c r="WO35" s="119"/>
      <c r="WP35" s="119"/>
      <c r="WQ35" s="119"/>
      <c r="WR35" s="119"/>
      <c r="WS35" s="119"/>
      <c r="WT35" s="119"/>
      <c r="WU35" s="119"/>
      <c r="WV35" s="119"/>
      <c r="WW35" s="119"/>
      <c r="WX35" s="119"/>
      <c r="WY35" s="119"/>
      <c r="WZ35" s="119"/>
      <c r="XA35" s="119"/>
      <c r="XB35" s="119"/>
      <c r="XC35" s="119"/>
      <c r="XD35" s="119"/>
      <c r="XE35" s="119"/>
      <c r="XF35" s="119"/>
      <c r="XG35" s="119"/>
      <c r="XH35" s="119"/>
      <c r="XI35" s="119"/>
      <c r="XJ35" s="119"/>
      <c r="XK35" s="119"/>
      <c r="XL35" s="119"/>
      <c r="XM35" s="119"/>
      <c r="XN35" s="119"/>
      <c r="XO35" s="119"/>
      <c r="XP35" s="119"/>
      <c r="XQ35" s="119"/>
      <c r="XR35" s="119"/>
      <c r="XS35" s="119"/>
      <c r="XT35" s="119"/>
      <c r="XU35" s="119"/>
      <c r="XV35" s="119"/>
      <c r="XW35" s="119"/>
      <c r="XX35" s="119"/>
      <c r="XY35" s="119"/>
      <c r="XZ35" s="119"/>
      <c r="YA35" s="119"/>
      <c r="YB35" s="119"/>
      <c r="YC35" s="119"/>
      <c r="YD35" s="119"/>
      <c r="YE35" s="119"/>
      <c r="YF35" s="119"/>
      <c r="YG35" s="119"/>
      <c r="YH35" s="119"/>
      <c r="YI35" s="119"/>
      <c r="YJ35" s="119"/>
      <c r="YK35" s="119"/>
      <c r="YL35" s="119"/>
      <c r="YM35" s="119"/>
      <c r="YN35" s="119"/>
      <c r="YO35" s="119"/>
      <c r="YP35" s="119"/>
      <c r="YQ35" s="119"/>
      <c r="YR35" s="119"/>
      <c r="YS35" s="119"/>
      <c r="YT35" s="119"/>
      <c r="YU35" s="119"/>
      <c r="YV35" s="119"/>
      <c r="YW35" s="119"/>
      <c r="YX35" s="119"/>
      <c r="YY35" s="119"/>
      <c r="YZ35" s="119"/>
      <c r="ZA35" s="119"/>
      <c r="ZB35" s="119"/>
      <c r="ZC35" s="119"/>
      <c r="ZD35" s="119"/>
      <c r="ZE35" s="119"/>
      <c r="ZF35" s="119"/>
      <c r="ZG35" s="119"/>
      <c r="ZH35" s="119"/>
      <c r="ZI35" s="119"/>
      <c r="ZJ35" s="119"/>
      <c r="ZK35" s="119"/>
      <c r="ZL35" s="119"/>
      <c r="ZM35" s="119"/>
      <c r="ZN35" s="119"/>
      <c r="ZO35" s="119"/>
      <c r="ZP35" s="119"/>
      <c r="ZQ35" s="119"/>
      <c r="ZR35" s="119"/>
      <c r="ZS35" s="119"/>
      <c r="ZT35" s="119"/>
      <c r="ZU35" s="119"/>
      <c r="ZV35" s="119"/>
      <c r="ZW35" s="119"/>
      <c r="ZX35" s="119"/>
      <c r="ZY35" s="119"/>
      <c r="ZZ35" s="119"/>
      <c r="AAA35" s="119"/>
      <c r="AAB35" s="119"/>
      <c r="AAC35" s="119"/>
      <c r="AAD35" s="119"/>
      <c r="AAE35" s="119"/>
      <c r="AAF35" s="119"/>
      <c r="AAG35" s="119"/>
      <c r="AAH35" s="119"/>
      <c r="AAI35" s="119"/>
      <c r="AAJ35" s="119"/>
      <c r="AAK35" s="119"/>
      <c r="AAL35" s="119"/>
      <c r="AAM35" s="119"/>
      <c r="AAN35" s="119"/>
      <c r="AAO35" s="119"/>
      <c r="AAP35" s="119"/>
      <c r="AAQ35" s="119"/>
      <c r="AAR35" s="119"/>
      <c r="AAS35" s="119"/>
      <c r="AAT35" s="119"/>
      <c r="AAU35" s="119"/>
      <c r="AAV35" s="119"/>
      <c r="AAW35" s="119"/>
      <c r="AAX35" s="119"/>
      <c r="AAY35" s="119"/>
      <c r="AAZ35" s="119"/>
      <c r="ABA35" s="119"/>
      <c r="ABB35" s="119"/>
      <c r="ABC35" s="119"/>
      <c r="ABD35" s="119"/>
      <c r="ABE35" s="119"/>
      <c r="ABF35" s="119"/>
      <c r="ABG35" s="119"/>
      <c r="ABH35" s="119"/>
      <c r="ABI35" s="119"/>
      <c r="ABJ35" s="119"/>
      <c r="ABK35" s="119"/>
      <c r="ABL35" s="119"/>
      <c r="ABM35" s="119"/>
      <c r="ABN35" s="119"/>
      <c r="ABO35" s="119"/>
      <c r="ABP35" s="119"/>
      <c r="ABQ35" s="119"/>
      <c r="ABR35" s="119"/>
      <c r="ABS35" s="119"/>
      <c r="ABT35" s="119"/>
      <c r="ABU35" s="119"/>
      <c r="ABV35" s="119"/>
      <c r="ABW35" s="119"/>
      <c r="ABX35" s="119"/>
      <c r="ABY35" s="119"/>
      <c r="ABZ35" s="119"/>
      <c r="ACA35" s="119"/>
      <c r="ACB35" s="119"/>
      <c r="ACC35" s="119"/>
      <c r="ACD35" s="119"/>
      <c r="ACE35" s="119"/>
      <c r="ACF35" s="119"/>
      <c r="ACG35" s="119"/>
      <c r="ACH35" s="119"/>
      <c r="ACI35" s="119"/>
      <c r="ACJ35" s="119"/>
      <c r="ACK35" s="119"/>
      <c r="ACL35" s="119"/>
      <c r="ACM35" s="119"/>
      <c r="ACN35" s="119"/>
      <c r="ACO35" s="119"/>
      <c r="ACP35" s="119"/>
      <c r="ACQ35" s="119"/>
      <c r="ACR35" s="119"/>
      <c r="ACS35" s="119"/>
      <c r="ACT35" s="119"/>
      <c r="ACU35" s="119"/>
      <c r="ACV35" s="119"/>
      <c r="ACW35" s="119"/>
      <c r="ACX35" s="119"/>
      <c r="ACY35" s="119"/>
      <c r="ACZ35" s="119"/>
      <c r="ADA35" s="119"/>
      <c r="ADB35" s="119"/>
      <c r="ADC35" s="119"/>
      <c r="ADD35" s="119"/>
      <c r="ADE35" s="119"/>
      <c r="ADF35" s="119"/>
      <c r="ADG35" s="119"/>
      <c r="ADH35" s="119"/>
      <c r="ADI35" s="119"/>
      <c r="ADJ35" s="119"/>
      <c r="ADK35" s="119"/>
      <c r="ADL35" s="119"/>
      <c r="ADM35" s="119"/>
      <c r="ADN35" s="119"/>
      <c r="ADO35" s="119"/>
      <c r="ADP35" s="119"/>
      <c r="ADQ35" s="119"/>
      <c r="ADR35" s="119"/>
      <c r="ADS35" s="119"/>
      <c r="ADT35" s="119"/>
      <c r="ADU35" s="119"/>
      <c r="ADV35" s="119"/>
      <c r="ADW35" s="119"/>
      <c r="ADX35" s="119"/>
      <c r="ADY35" s="119"/>
      <c r="ADZ35" s="119"/>
      <c r="AEA35" s="119"/>
      <c r="AEB35" s="119"/>
      <c r="AEC35" s="119"/>
      <c r="AED35" s="119"/>
      <c r="AEE35" s="119"/>
      <c r="AEF35" s="119"/>
      <c r="AEG35" s="119"/>
      <c r="AEH35" s="119"/>
      <c r="AEI35" s="119"/>
      <c r="AEJ35" s="119"/>
      <c r="AEK35" s="119"/>
      <c r="AEL35" s="119"/>
      <c r="AEM35" s="119"/>
      <c r="AEN35" s="119"/>
      <c r="AEO35" s="119"/>
      <c r="AEP35" s="119"/>
      <c r="AEQ35" s="119"/>
      <c r="AER35" s="119"/>
      <c r="AES35" s="119"/>
      <c r="AET35" s="119"/>
      <c r="AEU35" s="119"/>
      <c r="AEV35" s="119"/>
      <c r="AEW35" s="119"/>
      <c r="AEX35" s="119"/>
      <c r="AEY35" s="119"/>
      <c r="AEZ35" s="119"/>
      <c r="AFA35" s="119"/>
      <c r="AFB35" s="119"/>
      <c r="AFC35" s="119"/>
      <c r="AFD35" s="119"/>
      <c r="AFE35" s="119"/>
      <c r="AFF35" s="119"/>
      <c r="AFG35" s="119"/>
      <c r="AFH35" s="119"/>
      <c r="AFI35" s="119"/>
      <c r="AFJ35" s="119"/>
      <c r="AFK35" s="119"/>
      <c r="AFL35" s="119"/>
      <c r="AFM35" s="119"/>
      <c r="AFN35" s="119"/>
      <c r="AFO35" s="119"/>
      <c r="AFP35" s="119"/>
      <c r="AFQ35" s="119"/>
      <c r="AFR35" s="119"/>
      <c r="AFS35" s="119"/>
      <c r="AFT35" s="119"/>
      <c r="AFU35" s="119"/>
      <c r="AFV35" s="119"/>
      <c r="AFW35" s="119"/>
      <c r="AFX35" s="119"/>
      <c r="AFY35" s="119"/>
      <c r="AFZ35" s="119"/>
      <c r="AGA35" s="119"/>
      <c r="AGB35" s="119"/>
      <c r="AGC35" s="119"/>
      <c r="AGD35" s="119"/>
      <c r="AGE35" s="119"/>
      <c r="AGF35" s="119"/>
      <c r="AGG35" s="119"/>
      <c r="AGH35" s="119"/>
      <c r="AGI35" s="119"/>
      <c r="AGJ35" s="119"/>
      <c r="AGK35" s="119"/>
      <c r="AGL35" s="119"/>
      <c r="AGM35" s="119"/>
      <c r="AGN35" s="119"/>
      <c r="AGO35" s="119"/>
      <c r="AGP35" s="119"/>
      <c r="AGQ35" s="119"/>
      <c r="AGR35" s="119"/>
      <c r="AGS35" s="119"/>
      <c r="AGT35" s="119"/>
      <c r="AGU35" s="119"/>
      <c r="AGV35" s="119"/>
      <c r="AGW35" s="119"/>
      <c r="AGX35" s="119"/>
      <c r="AGY35" s="119"/>
      <c r="AGZ35" s="119"/>
      <c r="AHA35" s="119"/>
      <c r="AHB35" s="119"/>
      <c r="AHC35" s="119"/>
      <c r="AHD35" s="119"/>
      <c r="AHE35" s="119"/>
      <c r="AHF35" s="119"/>
      <c r="AHG35" s="119"/>
      <c r="AHH35" s="119"/>
      <c r="AHI35" s="119"/>
      <c r="AHJ35" s="119"/>
      <c r="AHK35" s="119"/>
      <c r="AHL35" s="119"/>
      <c r="AHM35" s="119"/>
      <c r="AHN35" s="119"/>
      <c r="AHO35" s="119"/>
      <c r="AHP35" s="119"/>
      <c r="AHQ35" s="119"/>
      <c r="AHR35" s="119"/>
      <c r="AHS35" s="119"/>
      <c r="AHT35" s="119"/>
      <c r="AHU35" s="119"/>
      <c r="AHV35" s="119"/>
      <c r="AHW35" s="119"/>
      <c r="AHX35" s="119"/>
      <c r="AHY35" s="119"/>
      <c r="AHZ35" s="119"/>
      <c r="AIA35" s="119"/>
      <c r="AIB35" s="119"/>
      <c r="AIC35" s="119"/>
      <c r="AID35" s="119"/>
      <c r="AIE35" s="119"/>
      <c r="AIF35" s="119"/>
      <c r="AIG35" s="119"/>
      <c r="AIH35" s="119"/>
      <c r="AII35" s="119"/>
      <c r="AIJ35" s="119"/>
      <c r="AIK35" s="119"/>
      <c r="AIL35" s="119"/>
      <c r="AIM35" s="119"/>
      <c r="AIN35" s="119"/>
      <c r="AIO35" s="119"/>
      <c r="AIP35" s="119"/>
      <c r="AIQ35" s="119"/>
      <c r="AIR35" s="119"/>
      <c r="AIS35" s="119"/>
      <c r="AIT35" s="119"/>
      <c r="AIU35" s="119"/>
      <c r="AIV35" s="119"/>
      <c r="AIW35" s="119"/>
      <c r="AIX35" s="119"/>
      <c r="AIY35" s="119"/>
      <c r="AIZ35" s="119"/>
      <c r="AJA35" s="119"/>
      <c r="AJB35" s="119"/>
      <c r="AJC35" s="119"/>
      <c r="AJD35" s="119"/>
      <c r="AJE35" s="119"/>
      <c r="AJF35" s="119"/>
      <c r="AJG35" s="119"/>
      <c r="AJH35" s="119"/>
      <c r="AJI35" s="119"/>
      <c r="AJJ35" s="119"/>
      <c r="AJK35" s="119"/>
      <c r="AJL35" s="119"/>
      <c r="AJM35" s="119"/>
      <c r="AJN35" s="119"/>
      <c r="AJO35" s="119"/>
      <c r="AJP35" s="119"/>
      <c r="AJQ35" s="119"/>
      <c r="AJR35" s="119"/>
      <c r="AJS35" s="119"/>
      <c r="AJT35" s="119"/>
      <c r="AJU35" s="119"/>
      <c r="AJV35" s="119"/>
      <c r="AJW35" s="119"/>
      <c r="AJX35" s="119"/>
      <c r="AJY35" s="119"/>
      <c r="AJZ35" s="119"/>
      <c r="AKA35" s="119"/>
      <c r="AKB35" s="119"/>
      <c r="AKC35" s="119"/>
      <c r="AKD35" s="119"/>
      <c r="AKE35" s="119"/>
      <c r="AKF35" s="119"/>
      <c r="AKG35" s="119"/>
      <c r="AKH35" s="119"/>
      <c r="AKI35" s="119"/>
      <c r="AKJ35" s="119"/>
      <c r="AKK35" s="119"/>
      <c r="AKL35" s="119"/>
      <c r="AKM35" s="119"/>
      <c r="AKN35" s="119"/>
      <c r="AKO35" s="119"/>
      <c r="AKP35" s="119"/>
      <c r="AKQ35" s="119"/>
      <c r="AKR35" s="119"/>
      <c r="AKS35" s="119"/>
      <c r="AKT35" s="119"/>
      <c r="AKU35" s="119"/>
      <c r="AKV35" s="119"/>
      <c r="AKW35" s="119"/>
      <c r="AKX35" s="119"/>
      <c r="AKY35" s="119"/>
      <c r="AKZ35" s="119"/>
      <c r="ALA35" s="119"/>
      <c r="ALB35" s="119"/>
      <c r="ALC35" s="119"/>
      <c r="ALD35" s="119"/>
      <c r="ALE35" s="119"/>
      <c r="ALF35" s="119"/>
      <c r="ALG35" s="119"/>
      <c r="ALH35" s="119"/>
      <c r="ALI35" s="119"/>
      <c r="ALJ35" s="119"/>
      <c r="ALK35" s="119"/>
      <c r="ALL35" s="119"/>
      <c r="ALM35" s="119"/>
      <c r="ALN35" s="119"/>
      <c r="ALO35" s="119"/>
      <c r="ALP35" s="119"/>
      <c r="ALQ35" s="119"/>
      <c r="ALR35" s="119"/>
      <c r="ALS35" s="119"/>
      <c r="ALT35" s="119"/>
      <c r="ALU35" s="119"/>
      <c r="ALV35" s="119"/>
      <c r="ALW35" s="119"/>
      <c r="ALX35" s="119"/>
      <c r="ALY35" s="119"/>
      <c r="ALZ35" s="119"/>
      <c r="AMA35" s="119"/>
      <c r="AMB35" s="119"/>
      <c r="AMC35" s="119"/>
      <c r="AMD35" s="119"/>
      <c r="AME35" s="119"/>
      <c r="AMF35" s="119"/>
      <c r="AMG35" s="119"/>
      <c r="AMH35" s="119"/>
      <c r="AMI35" s="119"/>
      <c r="AMJ35" s="119"/>
      <c r="AMK35" s="119"/>
      <c r="AML35" s="119"/>
      <c r="AMM35" s="119"/>
      <c r="AMN35" s="119"/>
      <c r="AMO35" s="119"/>
      <c r="AMP35" s="119"/>
      <c r="AMQ35" s="119"/>
      <c r="AMR35" s="119"/>
      <c r="AMS35" s="119"/>
      <c r="AMT35" s="119"/>
      <c r="AMU35" s="119"/>
      <c r="AMV35" s="119"/>
      <c r="AMW35" s="119"/>
      <c r="AMX35" s="119"/>
      <c r="AMY35" s="119"/>
      <c r="AMZ35" s="119"/>
      <c r="ANA35" s="119"/>
      <c r="ANB35" s="119"/>
      <c r="ANC35" s="119"/>
      <c r="AND35" s="119"/>
      <c r="ANE35" s="119"/>
      <c r="ANF35" s="119"/>
      <c r="ANG35" s="119"/>
      <c r="ANH35" s="119"/>
      <c r="ANI35" s="119"/>
      <c r="ANJ35" s="119"/>
      <c r="ANK35" s="119"/>
      <c r="ANL35" s="119"/>
      <c r="ANM35" s="119"/>
      <c r="ANN35" s="119"/>
      <c r="ANO35" s="119"/>
      <c r="ANP35" s="119"/>
      <c r="ANQ35" s="119"/>
      <c r="ANR35" s="119"/>
      <c r="ANS35" s="119"/>
      <c r="ANT35" s="119"/>
      <c r="ANU35" s="119"/>
      <c r="ANV35" s="119"/>
      <c r="ANW35" s="119"/>
      <c r="ANX35" s="119"/>
      <c r="ANY35" s="119"/>
      <c r="ANZ35" s="119"/>
      <c r="AOA35" s="119"/>
      <c r="AOB35" s="119"/>
      <c r="AOC35" s="119"/>
      <c r="AOD35" s="119"/>
      <c r="AOE35" s="119"/>
      <c r="AOF35" s="119"/>
      <c r="AOG35" s="119"/>
      <c r="AOH35" s="119"/>
      <c r="AOI35" s="119"/>
      <c r="AOJ35" s="119"/>
      <c r="AOK35" s="119"/>
      <c r="AOL35" s="119"/>
      <c r="AOM35" s="119"/>
      <c r="AON35" s="119"/>
      <c r="AOO35" s="119"/>
      <c r="AOP35" s="119"/>
      <c r="AOQ35" s="119"/>
      <c r="AOR35" s="119"/>
      <c r="AOS35" s="119"/>
      <c r="AOT35" s="119"/>
      <c r="AOU35" s="119"/>
      <c r="AOV35" s="119"/>
      <c r="AOW35" s="119"/>
      <c r="AOX35" s="119"/>
      <c r="AOY35" s="119"/>
      <c r="AOZ35" s="119"/>
      <c r="APA35" s="119"/>
      <c r="APB35" s="119"/>
      <c r="APC35" s="119"/>
      <c r="APD35" s="119"/>
      <c r="APE35" s="119"/>
      <c r="APF35" s="119"/>
      <c r="APG35" s="119"/>
      <c r="APH35" s="119"/>
      <c r="API35" s="119"/>
      <c r="APJ35" s="119"/>
      <c r="APK35" s="119"/>
      <c r="APL35" s="119"/>
      <c r="APM35" s="119"/>
      <c r="APN35" s="119"/>
      <c r="APO35" s="119"/>
      <c r="APP35" s="119"/>
      <c r="APQ35" s="119"/>
      <c r="APR35" s="119"/>
      <c r="APS35" s="119"/>
      <c r="APT35" s="119"/>
      <c r="APU35" s="119"/>
      <c r="APV35" s="119"/>
      <c r="APW35" s="119"/>
      <c r="APX35" s="119"/>
      <c r="APY35" s="119"/>
      <c r="APZ35" s="119"/>
      <c r="AQA35" s="119"/>
      <c r="AQB35" s="119"/>
      <c r="AQC35" s="119"/>
      <c r="AQD35" s="119"/>
      <c r="AQE35" s="119"/>
      <c r="AQF35" s="119"/>
      <c r="AQG35" s="119"/>
      <c r="AQH35" s="119"/>
      <c r="AQI35" s="119"/>
      <c r="AQJ35" s="119"/>
      <c r="AQK35" s="119"/>
      <c r="AQL35" s="119"/>
      <c r="AQM35" s="119"/>
      <c r="AQN35" s="119"/>
      <c r="AQO35" s="119"/>
      <c r="AQP35" s="119"/>
      <c r="AQQ35" s="119"/>
      <c r="AQR35" s="119"/>
      <c r="AQS35" s="119"/>
      <c r="AQT35" s="119"/>
      <c r="AQU35" s="119"/>
      <c r="AQV35" s="119"/>
      <c r="AQW35" s="119"/>
      <c r="AQX35" s="119"/>
      <c r="AQY35" s="119"/>
      <c r="AQZ35" s="119"/>
      <c r="ARA35" s="119"/>
      <c r="ARB35" s="119"/>
      <c r="ARC35" s="119"/>
      <c r="ARD35" s="119"/>
      <c r="ARE35" s="119"/>
      <c r="ARF35" s="119"/>
      <c r="ARG35" s="119"/>
      <c r="ARH35" s="119"/>
      <c r="ARI35" s="119"/>
      <c r="ARJ35" s="119"/>
      <c r="ARK35" s="119"/>
      <c r="ARL35" s="119"/>
      <c r="ARM35" s="119"/>
      <c r="ARN35" s="119"/>
      <c r="ARO35" s="119"/>
      <c r="ARP35" s="119"/>
      <c r="ARQ35" s="119"/>
      <c r="ARR35" s="119"/>
      <c r="ARS35" s="119"/>
      <c r="ART35" s="119"/>
      <c r="ARU35" s="119"/>
      <c r="ARV35" s="119"/>
      <c r="ARW35" s="119"/>
      <c r="ARX35" s="119"/>
      <c r="ARY35" s="119"/>
      <c r="ARZ35" s="119"/>
      <c r="ASA35" s="119"/>
      <c r="ASB35" s="119"/>
      <c r="ASC35" s="119"/>
      <c r="ASD35" s="119"/>
      <c r="ASE35" s="119"/>
      <c r="ASF35" s="119"/>
      <c r="ASG35" s="119"/>
      <c r="ASH35" s="119"/>
      <c r="ASI35" s="119"/>
      <c r="ASJ35" s="119"/>
      <c r="ASK35" s="119"/>
      <c r="ASL35" s="119"/>
      <c r="ASM35" s="119"/>
      <c r="ASN35" s="119"/>
      <c r="ASO35" s="119"/>
      <c r="ASP35" s="119"/>
      <c r="ASQ35" s="119"/>
      <c r="ASR35" s="119"/>
      <c r="ASS35" s="119"/>
      <c r="AST35" s="119"/>
      <c r="ASU35" s="119"/>
      <c r="ASV35" s="119"/>
      <c r="ASW35" s="119"/>
      <c r="ASX35" s="119"/>
      <c r="ASY35" s="119"/>
      <c r="ASZ35" s="119"/>
      <c r="ATA35" s="119"/>
      <c r="ATB35" s="119"/>
      <c r="ATC35" s="119"/>
      <c r="ATD35" s="119"/>
      <c r="ATE35" s="119"/>
      <c r="ATF35" s="119"/>
      <c r="ATG35" s="119"/>
      <c r="ATH35" s="119"/>
      <c r="ATI35" s="119"/>
      <c r="ATJ35" s="119"/>
      <c r="ATK35" s="119"/>
      <c r="ATL35" s="119"/>
      <c r="ATM35" s="119"/>
      <c r="ATN35" s="119"/>
      <c r="ATO35" s="119"/>
      <c r="ATP35" s="119"/>
      <c r="ATQ35" s="119"/>
      <c r="ATR35" s="119"/>
      <c r="ATS35" s="119"/>
      <c r="ATT35" s="119"/>
      <c r="ATU35" s="119"/>
      <c r="ATV35" s="119"/>
      <c r="ATW35" s="119"/>
      <c r="ATX35" s="119"/>
      <c r="ATY35" s="119"/>
      <c r="ATZ35" s="119"/>
      <c r="AUA35" s="119"/>
      <c r="AUB35" s="119"/>
      <c r="AUC35" s="119"/>
      <c r="AUD35" s="119"/>
      <c r="AUE35" s="119"/>
      <c r="AUF35" s="119"/>
      <c r="AUG35" s="119"/>
      <c r="AUH35" s="119"/>
      <c r="AUI35" s="119"/>
      <c r="AUJ35" s="119"/>
      <c r="AUK35" s="119"/>
      <c r="AUL35" s="119"/>
      <c r="AUM35" s="119"/>
      <c r="AUN35" s="119"/>
      <c r="AUO35" s="119"/>
      <c r="AUP35" s="119"/>
      <c r="AUQ35" s="119"/>
      <c r="AUR35" s="119"/>
      <c r="AUS35" s="119"/>
      <c r="AUT35" s="119"/>
      <c r="AUU35" s="119"/>
      <c r="AUV35" s="119"/>
      <c r="AUW35" s="119"/>
      <c r="AUX35" s="119"/>
      <c r="AUY35" s="119"/>
      <c r="AUZ35" s="119"/>
      <c r="AVA35" s="119"/>
      <c r="AVB35" s="119"/>
      <c r="AVC35" s="119"/>
      <c r="AVD35" s="119"/>
      <c r="AVE35" s="119"/>
      <c r="AVF35" s="119"/>
      <c r="AVG35" s="119"/>
      <c r="AVH35" s="119"/>
      <c r="AVI35" s="119"/>
      <c r="AVJ35" s="119"/>
      <c r="AVK35" s="119"/>
      <c r="AVL35" s="119"/>
      <c r="AVM35" s="119"/>
      <c r="AVN35" s="119"/>
      <c r="AVO35" s="119"/>
      <c r="AVP35" s="119"/>
      <c r="AVQ35" s="119"/>
      <c r="AVR35" s="119"/>
      <c r="AVS35" s="119"/>
      <c r="AVT35" s="119"/>
      <c r="AVU35" s="119"/>
      <c r="AVV35" s="119"/>
      <c r="AVW35" s="119"/>
      <c r="AVX35" s="119"/>
      <c r="AVY35" s="119"/>
      <c r="AVZ35" s="119"/>
      <c r="AWA35" s="119"/>
      <c r="AWB35" s="119"/>
      <c r="AWC35" s="119"/>
      <c r="AWD35" s="119"/>
      <c r="AWE35" s="119"/>
      <c r="AWF35" s="119"/>
      <c r="AWG35" s="119"/>
      <c r="AWH35" s="119"/>
      <c r="AWI35" s="119"/>
      <c r="AWJ35" s="119"/>
      <c r="AWK35" s="119"/>
      <c r="AWL35" s="119"/>
      <c r="AWM35" s="119"/>
      <c r="AWN35" s="119"/>
      <c r="AWO35" s="119"/>
      <c r="AWP35" s="119"/>
      <c r="AWQ35" s="119"/>
      <c r="AWR35" s="119"/>
      <c r="AWS35" s="119"/>
      <c r="AWT35" s="119"/>
      <c r="AWU35" s="119"/>
      <c r="AWV35" s="119"/>
      <c r="AWW35" s="119"/>
      <c r="AWX35" s="119"/>
      <c r="AWY35" s="119"/>
      <c r="AWZ35" s="119"/>
      <c r="AXA35" s="119"/>
      <c r="AXB35" s="119"/>
      <c r="AXC35" s="119"/>
      <c r="AXD35" s="119"/>
      <c r="AXE35" s="119"/>
      <c r="AXF35" s="119"/>
      <c r="AXG35" s="119"/>
      <c r="AXH35" s="119"/>
      <c r="AXI35" s="119"/>
      <c r="AXJ35" s="119"/>
      <c r="AXK35" s="119"/>
      <c r="AXL35" s="119"/>
      <c r="AXM35" s="119"/>
      <c r="AXN35" s="119"/>
      <c r="AXO35" s="119"/>
      <c r="AXP35" s="119"/>
      <c r="AXQ35" s="119"/>
      <c r="AXR35" s="119"/>
      <c r="AXS35" s="119"/>
      <c r="AXT35" s="119"/>
      <c r="AXU35" s="119"/>
      <c r="AXV35" s="119"/>
      <c r="AXW35" s="119"/>
      <c r="AXX35" s="119"/>
      <c r="AXY35" s="119"/>
      <c r="AXZ35" s="119"/>
      <c r="AYA35" s="119"/>
      <c r="AYB35" s="119"/>
      <c r="AYC35" s="119"/>
      <c r="AYD35" s="119"/>
      <c r="AYE35" s="119"/>
      <c r="AYF35" s="119"/>
      <c r="AYG35" s="119"/>
      <c r="AYH35" s="119"/>
      <c r="AYI35" s="119"/>
      <c r="AYJ35" s="119"/>
      <c r="AYK35" s="119"/>
      <c r="AYL35" s="119"/>
      <c r="AYM35" s="119"/>
      <c r="AYN35" s="119"/>
      <c r="AYO35" s="119"/>
      <c r="AYP35" s="119"/>
      <c r="AYQ35" s="119"/>
      <c r="AYR35" s="119"/>
      <c r="AYS35" s="119"/>
      <c r="AYT35" s="119"/>
      <c r="AYU35" s="119"/>
      <c r="AYV35" s="119"/>
      <c r="AYW35" s="119"/>
      <c r="AYX35" s="119"/>
      <c r="AYY35" s="119"/>
      <c r="AYZ35" s="119"/>
      <c r="AZA35" s="119"/>
      <c r="AZB35" s="119"/>
      <c r="AZC35" s="119"/>
      <c r="AZD35" s="119"/>
      <c r="AZE35" s="119"/>
      <c r="AZF35" s="119"/>
      <c r="AZG35" s="119"/>
      <c r="AZH35" s="119"/>
      <c r="AZI35" s="119"/>
      <c r="AZJ35" s="119"/>
      <c r="AZK35" s="119"/>
      <c r="AZL35" s="119"/>
      <c r="AZM35" s="119"/>
      <c r="AZN35" s="119"/>
      <c r="AZO35" s="119"/>
      <c r="AZP35" s="119"/>
      <c r="AZQ35" s="119"/>
      <c r="AZR35" s="119"/>
      <c r="AZS35" s="119"/>
      <c r="AZT35" s="119"/>
      <c r="AZU35" s="119"/>
      <c r="AZV35" s="119"/>
      <c r="AZW35" s="119"/>
      <c r="AZX35" s="119"/>
      <c r="AZY35" s="119"/>
      <c r="AZZ35" s="119"/>
      <c r="BAA35" s="119"/>
      <c r="BAB35" s="119"/>
      <c r="BAC35" s="119"/>
      <c r="BAD35" s="119"/>
      <c r="BAE35" s="119"/>
      <c r="BAF35" s="119"/>
      <c r="BAG35" s="119"/>
      <c r="BAH35" s="119"/>
      <c r="BAI35" s="119"/>
      <c r="BAJ35" s="119"/>
      <c r="BAK35" s="119"/>
      <c r="BAL35" s="119"/>
      <c r="BAM35" s="119"/>
      <c r="BAN35" s="119"/>
      <c r="BAO35" s="119"/>
      <c r="BAP35" s="119"/>
      <c r="BAQ35" s="119"/>
      <c r="BAR35" s="119"/>
      <c r="BAS35" s="119"/>
      <c r="BAT35" s="119"/>
      <c r="BAU35" s="119"/>
      <c r="BAV35" s="119"/>
      <c r="BAW35" s="119"/>
      <c r="BAX35" s="119"/>
      <c r="BAY35" s="119"/>
      <c r="BAZ35" s="119"/>
      <c r="BBA35" s="119"/>
      <c r="BBB35" s="119"/>
      <c r="BBC35" s="119"/>
      <c r="BBD35" s="119"/>
      <c r="BBE35" s="119"/>
      <c r="BBF35" s="119"/>
      <c r="BBG35" s="119"/>
      <c r="BBH35" s="119"/>
      <c r="BBI35" s="119"/>
      <c r="BBJ35" s="119"/>
      <c r="BBK35" s="119"/>
      <c r="BBL35" s="119"/>
      <c r="BBM35" s="119"/>
      <c r="BBN35" s="119"/>
      <c r="BBO35" s="119"/>
      <c r="BBP35" s="119"/>
      <c r="BBQ35" s="119"/>
      <c r="BBR35" s="119"/>
      <c r="BBS35" s="119"/>
      <c r="BBT35" s="119"/>
      <c r="BBU35" s="119"/>
      <c r="BBV35" s="119"/>
      <c r="BBW35" s="119"/>
      <c r="BBX35" s="119"/>
      <c r="BBY35" s="119"/>
      <c r="BBZ35" s="119"/>
      <c r="BCA35" s="119"/>
      <c r="BCB35" s="119"/>
      <c r="BCC35" s="119"/>
      <c r="BCD35" s="119"/>
      <c r="BCE35" s="119"/>
      <c r="BCF35" s="119"/>
      <c r="BCG35" s="119"/>
      <c r="BCH35" s="119"/>
      <c r="BCI35" s="119"/>
      <c r="BCJ35" s="119"/>
      <c r="BCK35" s="119"/>
      <c r="BCL35" s="119"/>
      <c r="BCM35" s="119"/>
      <c r="BCN35" s="119"/>
      <c r="BCO35" s="119"/>
      <c r="BCP35" s="119"/>
      <c r="BCQ35" s="119"/>
      <c r="BCR35" s="119"/>
      <c r="BCS35" s="119"/>
      <c r="BCT35" s="119"/>
      <c r="BCU35" s="119"/>
      <c r="BCV35" s="119"/>
      <c r="BCW35" s="119"/>
      <c r="BCX35" s="119"/>
      <c r="BCY35" s="119"/>
      <c r="BCZ35" s="119"/>
      <c r="BDA35" s="119"/>
      <c r="BDB35" s="119"/>
      <c r="BDC35" s="119"/>
      <c r="BDD35" s="119"/>
      <c r="BDE35" s="119"/>
      <c r="BDF35" s="119"/>
      <c r="BDG35" s="119"/>
      <c r="BDH35" s="119"/>
      <c r="BDI35" s="119"/>
      <c r="BDJ35" s="119"/>
      <c r="BDK35" s="119"/>
      <c r="BDL35" s="119"/>
      <c r="BDM35" s="119"/>
      <c r="BDN35" s="119"/>
      <c r="BDO35" s="119"/>
      <c r="BDP35" s="119"/>
      <c r="BDQ35" s="119"/>
      <c r="BDR35" s="119"/>
      <c r="BDS35" s="119"/>
      <c r="BDT35" s="119"/>
      <c r="BDU35" s="119"/>
      <c r="BDV35" s="119"/>
      <c r="BDW35" s="119"/>
      <c r="BDX35" s="119"/>
      <c r="BDY35" s="119"/>
      <c r="BDZ35" s="119"/>
      <c r="BEA35" s="119"/>
      <c r="BEB35" s="119"/>
      <c r="BEC35" s="119"/>
      <c r="BED35" s="119"/>
      <c r="BEE35" s="119"/>
      <c r="BEF35" s="119"/>
      <c r="BEG35" s="119"/>
      <c r="BEH35" s="119"/>
      <c r="BEI35" s="119"/>
      <c r="BEJ35" s="119"/>
      <c r="BEK35" s="119"/>
      <c r="BEL35" s="119"/>
      <c r="BEM35" s="119"/>
      <c r="BEN35" s="119"/>
      <c r="BEO35" s="119"/>
      <c r="BEP35" s="119"/>
      <c r="BEQ35" s="119"/>
      <c r="BER35" s="119"/>
      <c r="BES35" s="119"/>
      <c r="BET35" s="119"/>
      <c r="BEU35" s="119"/>
      <c r="BEV35" s="119"/>
      <c r="BEW35" s="119"/>
      <c r="BEX35" s="119"/>
      <c r="BEY35" s="119"/>
      <c r="BEZ35" s="119"/>
      <c r="BFA35" s="119"/>
      <c r="BFB35" s="119"/>
      <c r="BFC35" s="119"/>
      <c r="BFD35" s="119"/>
      <c r="BFE35" s="119"/>
      <c r="BFF35" s="119"/>
      <c r="BFG35" s="119"/>
      <c r="BFH35" s="119"/>
      <c r="BFI35" s="119"/>
      <c r="BFJ35" s="119"/>
      <c r="BFK35" s="119"/>
      <c r="BFL35" s="119"/>
      <c r="BFM35" s="119"/>
      <c r="BFN35" s="119"/>
      <c r="BFO35" s="119"/>
      <c r="BFP35" s="119"/>
      <c r="BFQ35" s="119"/>
      <c r="BFR35" s="119"/>
      <c r="BFS35" s="119"/>
      <c r="BFT35" s="119"/>
      <c r="BFU35" s="119"/>
      <c r="BFV35" s="119"/>
      <c r="BFW35" s="119"/>
      <c r="BFX35" s="119"/>
      <c r="BFY35" s="119"/>
      <c r="BFZ35" s="119"/>
      <c r="BGA35" s="119"/>
      <c r="BGB35" s="119"/>
      <c r="BGC35" s="119"/>
      <c r="BGD35" s="119"/>
      <c r="BGE35" s="119"/>
      <c r="BGF35" s="119"/>
      <c r="BGG35" s="119"/>
      <c r="BGH35" s="119"/>
      <c r="BGI35" s="119"/>
      <c r="BGJ35" s="119"/>
      <c r="BGK35" s="119"/>
      <c r="BGL35" s="119"/>
      <c r="BGM35" s="119"/>
      <c r="BGN35" s="119"/>
      <c r="BGO35" s="119"/>
      <c r="BGP35" s="119"/>
      <c r="BGQ35" s="119"/>
      <c r="BGR35" s="119"/>
      <c r="BGS35" s="119"/>
      <c r="BGT35" s="119"/>
      <c r="BGU35" s="119"/>
      <c r="BGV35" s="119"/>
      <c r="BGW35" s="119"/>
      <c r="BGX35" s="119"/>
      <c r="BGY35" s="119"/>
      <c r="BGZ35" s="119"/>
      <c r="BHA35" s="119"/>
      <c r="BHB35" s="119"/>
      <c r="BHC35" s="119"/>
      <c r="BHD35" s="119"/>
      <c r="BHE35" s="119"/>
      <c r="BHF35" s="119"/>
      <c r="BHG35" s="119"/>
      <c r="BHH35" s="119"/>
      <c r="BHI35" s="119"/>
      <c r="BHJ35" s="119"/>
      <c r="BHK35" s="119"/>
      <c r="BHL35" s="119"/>
      <c r="BHM35" s="119"/>
      <c r="BHN35" s="119"/>
      <c r="BHO35" s="119"/>
      <c r="BHP35" s="119"/>
      <c r="BHQ35" s="119"/>
      <c r="BHR35" s="119"/>
      <c r="BHS35" s="119"/>
      <c r="BHT35" s="119"/>
      <c r="BHU35" s="119"/>
      <c r="BHV35" s="119"/>
      <c r="BHW35" s="119"/>
      <c r="BHX35" s="119"/>
      <c r="BHY35" s="119"/>
      <c r="BHZ35" s="119"/>
      <c r="BIA35" s="119"/>
      <c r="BIB35" s="119"/>
      <c r="BIC35" s="119"/>
      <c r="BID35" s="119"/>
      <c r="BIE35" s="119"/>
      <c r="BIF35" s="119"/>
      <c r="BIG35" s="119"/>
      <c r="BIH35" s="119"/>
      <c r="BII35" s="119"/>
      <c r="BIJ35" s="119"/>
      <c r="BIK35" s="119"/>
      <c r="BIL35" s="119"/>
      <c r="BIM35" s="119"/>
      <c r="BIN35" s="119"/>
      <c r="BIO35" s="119"/>
      <c r="BIP35" s="119"/>
      <c r="BIQ35" s="119"/>
      <c r="BIR35" s="119"/>
      <c r="BIS35" s="119"/>
      <c r="BIT35" s="119"/>
      <c r="BIU35" s="119"/>
      <c r="BIV35" s="119"/>
      <c r="BIW35" s="119"/>
      <c r="BIX35" s="119"/>
      <c r="BIY35" s="119"/>
      <c r="BIZ35" s="119"/>
      <c r="BJA35" s="119"/>
      <c r="BJB35" s="119"/>
      <c r="BJC35" s="119"/>
      <c r="BJD35" s="119"/>
      <c r="BJE35" s="119"/>
      <c r="BJF35" s="119"/>
      <c r="BJG35" s="119"/>
      <c r="BJH35" s="119"/>
      <c r="BJI35" s="119"/>
      <c r="BJJ35" s="119"/>
      <c r="BJK35" s="119"/>
      <c r="BJL35" s="119"/>
      <c r="BJM35" s="119"/>
      <c r="BJN35" s="119"/>
      <c r="BJO35" s="119"/>
      <c r="BJP35" s="119"/>
      <c r="BJQ35" s="119"/>
      <c r="BJR35" s="119"/>
      <c r="BJS35" s="119"/>
      <c r="BJT35" s="119"/>
      <c r="BJU35" s="119"/>
      <c r="BJV35" s="119"/>
      <c r="BJW35" s="119"/>
      <c r="BJX35" s="119"/>
      <c r="BJY35" s="119"/>
      <c r="BJZ35" s="119"/>
      <c r="BKA35" s="119"/>
      <c r="BKB35" s="119"/>
      <c r="BKC35" s="119"/>
      <c r="BKD35" s="119"/>
      <c r="BKE35" s="119"/>
      <c r="BKF35" s="119"/>
      <c r="BKG35" s="119"/>
      <c r="BKH35" s="119"/>
      <c r="BKI35" s="119"/>
      <c r="BKJ35" s="119"/>
      <c r="BKK35" s="119"/>
      <c r="BKL35" s="119"/>
      <c r="BKM35" s="119"/>
      <c r="BKN35" s="119"/>
      <c r="BKO35" s="119"/>
      <c r="BKP35" s="119"/>
      <c r="BKQ35" s="119"/>
      <c r="BKR35" s="119"/>
      <c r="BKS35" s="119"/>
      <c r="BKT35" s="119"/>
      <c r="BKU35" s="119"/>
      <c r="BKV35" s="119"/>
      <c r="BKW35" s="119"/>
      <c r="BKX35" s="119"/>
      <c r="BKY35" s="119"/>
      <c r="BKZ35" s="119"/>
      <c r="BLA35" s="119"/>
      <c r="BLB35" s="119"/>
      <c r="BLC35" s="119"/>
      <c r="BLD35" s="119"/>
      <c r="BLE35" s="119"/>
      <c r="BLF35" s="119"/>
      <c r="BLG35" s="119"/>
      <c r="BLH35" s="119"/>
      <c r="BLI35" s="119"/>
      <c r="BLJ35" s="119"/>
      <c r="BLK35" s="119"/>
      <c r="BLL35" s="119"/>
      <c r="BLM35" s="119"/>
      <c r="BLN35" s="119"/>
      <c r="BLO35" s="119"/>
      <c r="BLP35" s="119"/>
      <c r="BLQ35" s="119"/>
      <c r="BLR35" s="119"/>
      <c r="BLS35" s="119"/>
      <c r="BLT35" s="119"/>
      <c r="BLU35" s="119"/>
      <c r="BLV35" s="119"/>
      <c r="BLW35" s="119"/>
      <c r="BLX35" s="119"/>
      <c r="BLY35" s="119"/>
      <c r="BLZ35" s="119"/>
      <c r="BMA35" s="119"/>
      <c r="BMB35" s="119"/>
      <c r="BMC35" s="119"/>
      <c r="BMD35" s="119"/>
      <c r="BME35" s="119"/>
      <c r="BMF35" s="119"/>
      <c r="BMG35" s="119"/>
      <c r="BMH35" s="119"/>
      <c r="BMI35" s="119"/>
      <c r="BMJ35" s="119"/>
      <c r="BMK35" s="119"/>
      <c r="BML35" s="119"/>
      <c r="BMM35" s="119"/>
      <c r="BMN35" s="119"/>
      <c r="BMO35" s="119"/>
      <c r="BMP35" s="119"/>
      <c r="BMQ35" s="119"/>
      <c r="BMR35" s="119"/>
      <c r="BMS35" s="119"/>
      <c r="BMT35" s="119"/>
      <c r="BMU35" s="119"/>
      <c r="BMV35" s="119"/>
      <c r="BMW35" s="119"/>
      <c r="BMX35" s="119"/>
      <c r="BMY35" s="119"/>
      <c r="BMZ35" s="119"/>
      <c r="BNA35" s="119"/>
      <c r="BNB35" s="119"/>
      <c r="BNC35" s="119"/>
      <c r="BND35" s="119"/>
      <c r="BNE35" s="119"/>
      <c r="BNF35" s="119"/>
      <c r="BNG35" s="119"/>
      <c r="BNH35" s="119"/>
      <c r="BNI35" s="119"/>
      <c r="BNJ35" s="119"/>
      <c r="BNK35" s="119"/>
      <c r="BNL35" s="119"/>
      <c r="BNM35" s="119"/>
      <c r="BNN35" s="119"/>
      <c r="BNO35" s="119"/>
      <c r="BNP35" s="119"/>
      <c r="BNQ35" s="119"/>
      <c r="BNR35" s="119"/>
      <c r="BNS35" s="119"/>
      <c r="BNT35" s="119"/>
      <c r="BNU35" s="119"/>
      <c r="BNV35" s="119"/>
      <c r="BNW35" s="119"/>
      <c r="BNX35" s="119"/>
      <c r="BNY35" s="119"/>
      <c r="BNZ35" s="119"/>
      <c r="BOA35" s="119"/>
      <c r="BOB35" s="119"/>
      <c r="BOC35" s="119"/>
      <c r="BOD35" s="119"/>
      <c r="BOE35" s="119"/>
      <c r="BOF35" s="119"/>
      <c r="BOG35" s="119"/>
      <c r="BOH35" s="119"/>
      <c r="BOI35" s="119"/>
      <c r="BOJ35" s="119"/>
      <c r="BOK35" s="119"/>
      <c r="BOL35" s="119"/>
      <c r="BOM35" s="119"/>
      <c r="BON35" s="119"/>
      <c r="BOO35" s="119"/>
      <c r="BOP35" s="119"/>
      <c r="BOQ35" s="119"/>
      <c r="BOR35" s="119"/>
      <c r="BOS35" s="119"/>
      <c r="BOT35" s="119"/>
      <c r="BOU35" s="119"/>
      <c r="BOV35" s="119"/>
      <c r="BOW35" s="119"/>
      <c r="BOX35" s="119"/>
      <c r="BOY35" s="119"/>
      <c r="BOZ35" s="119"/>
      <c r="BPA35" s="119"/>
      <c r="BPB35" s="119"/>
      <c r="BPC35" s="119"/>
      <c r="BPD35" s="119"/>
      <c r="BPE35" s="119"/>
      <c r="BPF35" s="119"/>
      <c r="BPG35" s="119"/>
      <c r="BPH35" s="119"/>
      <c r="BPI35" s="119"/>
      <c r="BPJ35" s="119"/>
      <c r="BPK35" s="119"/>
      <c r="BPL35" s="119"/>
      <c r="BPM35" s="119"/>
      <c r="BPN35" s="119"/>
      <c r="BPO35" s="119"/>
      <c r="BPP35" s="119"/>
      <c r="BPQ35" s="119"/>
      <c r="BPR35" s="119"/>
      <c r="BPS35" s="119"/>
      <c r="BPT35" s="119"/>
      <c r="BPU35" s="119"/>
      <c r="BPV35" s="119"/>
      <c r="BPW35" s="119"/>
      <c r="BPX35" s="119"/>
      <c r="BPY35" s="119"/>
      <c r="BPZ35" s="119"/>
      <c r="BQA35" s="119"/>
      <c r="BQB35" s="119"/>
      <c r="BQC35" s="119"/>
      <c r="BQD35" s="119"/>
      <c r="BQE35" s="119"/>
      <c r="BQF35" s="119"/>
      <c r="BQG35" s="119"/>
      <c r="BQH35" s="119"/>
      <c r="BQI35" s="119"/>
      <c r="BQJ35" s="119"/>
      <c r="BQK35" s="119"/>
      <c r="BQL35" s="119"/>
      <c r="BQM35" s="119"/>
      <c r="BQN35" s="119"/>
      <c r="BQO35" s="119"/>
      <c r="BQP35" s="119"/>
      <c r="BQQ35" s="119"/>
      <c r="BQR35" s="119"/>
      <c r="BQS35" s="119"/>
      <c r="BQT35" s="119"/>
      <c r="BQU35" s="119"/>
      <c r="BQV35" s="119"/>
      <c r="BQW35" s="119"/>
      <c r="BQX35" s="119"/>
      <c r="BQY35" s="119"/>
      <c r="BQZ35" s="119"/>
      <c r="BRA35" s="119"/>
      <c r="BRB35" s="119"/>
      <c r="BRC35" s="119"/>
      <c r="BRD35" s="119"/>
      <c r="BRE35" s="119"/>
      <c r="BRF35" s="119"/>
      <c r="BRG35" s="119"/>
      <c r="BRH35" s="119"/>
      <c r="BRI35" s="119"/>
      <c r="BRJ35" s="119"/>
      <c r="BRK35" s="119"/>
      <c r="BRL35" s="119"/>
      <c r="BRM35" s="119"/>
      <c r="BRN35" s="119"/>
      <c r="BRO35" s="119"/>
      <c r="BRP35" s="119"/>
      <c r="BRQ35" s="119"/>
      <c r="BRR35" s="119"/>
      <c r="BRS35" s="119"/>
      <c r="BRT35" s="119"/>
      <c r="BRU35" s="119"/>
      <c r="BRV35" s="119"/>
      <c r="BRW35" s="119"/>
      <c r="BRX35" s="119"/>
      <c r="BRY35" s="119"/>
      <c r="BRZ35" s="119"/>
      <c r="BSA35" s="119"/>
      <c r="BSB35" s="119"/>
      <c r="BSC35" s="119"/>
      <c r="BSD35" s="119"/>
      <c r="BSE35" s="119"/>
      <c r="BSF35" s="119"/>
      <c r="BSG35" s="119"/>
      <c r="BSH35" s="119"/>
      <c r="BSI35" s="119"/>
      <c r="BSJ35" s="119"/>
      <c r="BSK35" s="119"/>
      <c r="BSL35" s="119"/>
      <c r="BSM35" s="119"/>
      <c r="BSN35" s="119"/>
      <c r="BSO35" s="119"/>
      <c r="BSP35" s="119"/>
      <c r="BSQ35" s="119"/>
      <c r="BSR35" s="119"/>
      <c r="BSS35" s="119"/>
      <c r="BST35" s="119"/>
      <c r="BSU35" s="119"/>
      <c r="BSV35" s="119"/>
      <c r="BSW35" s="119"/>
      <c r="BSX35" s="119"/>
      <c r="BSY35" s="119"/>
      <c r="BSZ35" s="119"/>
      <c r="BTA35" s="119"/>
      <c r="BTB35" s="119"/>
      <c r="BTC35" s="119"/>
      <c r="BTD35" s="119"/>
      <c r="BTE35" s="119"/>
      <c r="BTF35" s="119"/>
      <c r="BTG35" s="119"/>
      <c r="BTH35" s="119"/>
      <c r="BTI35" s="119"/>
      <c r="BTJ35" s="119"/>
      <c r="BTK35" s="119"/>
      <c r="BTL35" s="119"/>
      <c r="BTM35" s="119"/>
      <c r="BTN35" s="119"/>
      <c r="BTO35" s="119"/>
      <c r="BTP35" s="119"/>
      <c r="BTQ35" s="119"/>
      <c r="BTR35" s="119"/>
      <c r="BTS35" s="119"/>
      <c r="BTT35" s="119"/>
      <c r="BTU35" s="119"/>
      <c r="BTV35" s="119"/>
      <c r="BTW35" s="119"/>
      <c r="BTX35" s="119"/>
      <c r="BTY35" s="119"/>
      <c r="BTZ35" s="119"/>
      <c r="BUA35" s="119"/>
      <c r="BUB35" s="119"/>
      <c r="BUC35" s="119"/>
      <c r="BUD35" s="119"/>
      <c r="BUE35" s="119"/>
      <c r="BUF35" s="119"/>
      <c r="BUG35" s="119"/>
      <c r="BUH35" s="119"/>
      <c r="BUI35" s="119"/>
      <c r="BUJ35" s="119"/>
      <c r="BUK35" s="119"/>
      <c r="BUL35" s="119"/>
      <c r="BUM35" s="119"/>
      <c r="BUN35" s="119"/>
      <c r="BUO35" s="119"/>
      <c r="BUP35" s="119"/>
      <c r="BUQ35" s="119"/>
      <c r="BUR35" s="119"/>
      <c r="BUS35" s="119"/>
      <c r="BUT35" s="119"/>
      <c r="BUU35" s="119"/>
      <c r="BUV35" s="119"/>
      <c r="BUW35" s="119"/>
      <c r="BUX35" s="119"/>
      <c r="BUY35" s="119"/>
      <c r="BUZ35" s="119"/>
      <c r="BVA35" s="119"/>
      <c r="BVB35" s="119"/>
      <c r="BVC35" s="119"/>
      <c r="BVD35" s="119"/>
      <c r="BVE35" s="119"/>
      <c r="BVF35" s="119"/>
      <c r="BVG35" s="119"/>
      <c r="BVH35" s="119"/>
      <c r="BVI35" s="119"/>
      <c r="BVJ35" s="119"/>
      <c r="BVK35" s="119"/>
      <c r="BVL35" s="119"/>
      <c r="BVM35" s="119"/>
      <c r="BVN35" s="119"/>
      <c r="BVO35" s="119"/>
      <c r="BVP35" s="119"/>
      <c r="BVQ35" s="119"/>
      <c r="BVR35" s="119"/>
      <c r="BVS35" s="119"/>
      <c r="BVT35" s="119"/>
      <c r="BVU35" s="119"/>
      <c r="BVV35" s="119"/>
      <c r="BVW35" s="119"/>
      <c r="BVX35" s="119"/>
      <c r="BVY35" s="119"/>
      <c r="BVZ35" s="119"/>
      <c r="BWA35" s="119"/>
      <c r="BWB35" s="119"/>
      <c r="BWC35" s="119"/>
      <c r="BWD35" s="119"/>
      <c r="BWE35" s="119"/>
      <c r="BWF35" s="119"/>
      <c r="BWG35" s="119"/>
      <c r="BWH35" s="119"/>
      <c r="BWI35" s="119"/>
      <c r="BWJ35" s="119"/>
      <c r="BWK35" s="119"/>
      <c r="BWL35" s="119"/>
      <c r="BWM35" s="119"/>
      <c r="BWN35" s="119"/>
      <c r="BWO35" s="119"/>
      <c r="BWP35" s="119"/>
      <c r="BWQ35" s="119"/>
      <c r="BWR35" s="119"/>
      <c r="BWS35" s="119"/>
      <c r="BWT35" s="119"/>
      <c r="BWU35" s="119"/>
      <c r="BWV35" s="119"/>
      <c r="BWW35" s="119"/>
      <c r="BWX35" s="119"/>
      <c r="BWY35" s="119"/>
      <c r="BWZ35" s="119"/>
      <c r="BXA35" s="119"/>
      <c r="BXB35" s="119"/>
      <c r="BXC35" s="119"/>
      <c r="BXD35" s="119"/>
      <c r="BXE35" s="119"/>
      <c r="BXF35" s="119"/>
      <c r="BXG35" s="119"/>
      <c r="BXH35" s="119"/>
      <c r="BXI35" s="119"/>
      <c r="BXJ35" s="119"/>
      <c r="BXK35" s="119"/>
      <c r="BXL35" s="119"/>
      <c r="BXM35" s="119"/>
      <c r="BXN35" s="119"/>
      <c r="BXO35" s="119"/>
      <c r="BXP35" s="119"/>
      <c r="BXQ35" s="119"/>
      <c r="BXR35" s="119"/>
      <c r="BXS35" s="119"/>
      <c r="BXT35" s="119"/>
      <c r="BXU35" s="119"/>
      <c r="BXV35" s="119"/>
      <c r="BXW35" s="119"/>
      <c r="BXX35" s="119"/>
      <c r="BXY35" s="119"/>
      <c r="BXZ35" s="119"/>
      <c r="BYA35" s="119"/>
      <c r="BYB35" s="119"/>
      <c r="BYC35" s="119"/>
      <c r="BYD35" s="119"/>
      <c r="BYE35" s="119"/>
      <c r="BYF35" s="119"/>
      <c r="BYG35" s="119"/>
      <c r="BYH35" s="119"/>
      <c r="BYI35" s="119"/>
      <c r="BYJ35" s="119"/>
      <c r="BYK35" s="119"/>
      <c r="BYL35" s="119"/>
      <c r="BYM35" s="119"/>
      <c r="BYN35" s="119"/>
      <c r="BYO35" s="119"/>
      <c r="BYP35" s="119"/>
      <c r="BYQ35" s="119"/>
      <c r="BYR35" s="119"/>
      <c r="BYS35" s="119"/>
      <c r="BYT35" s="119"/>
      <c r="BYU35" s="119"/>
      <c r="BYV35" s="119"/>
      <c r="BYW35" s="119"/>
      <c r="BYX35" s="119"/>
      <c r="BYY35" s="119"/>
      <c r="BYZ35" s="119"/>
      <c r="BZA35" s="119"/>
      <c r="BZB35" s="119"/>
      <c r="BZC35" s="119"/>
      <c r="BZD35" s="119"/>
      <c r="BZE35" s="119"/>
      <c r="BZF35" s="119"/>
      <c r="BZG35" s="119"/>
      <c r="BZH35" s="119"/>
      <c r="BZI35" s="119"/>
      <c r="BZJ35" s="119"/>
      <c r="BZK35" s="119"/>
      <c r="BZL35" s="119"/>
      <c r="BZM35" s="119"/>
      <c r="BZN35" s="119"/>
      <c r="BZO35" s="119"/>
      <c r="BZP35" s="119"/>
      <c r="BZQ35" s="119"/>
      <c r="BZR35" s="119"/>
      <c r="BZS35" s="119"/>
      <c r="BZT35" s="119"/>
      <c r="BZU35" s="119"/>
      <c r="BZV35" s="119"/>
      <c r="BZW35" s="119"/>
      <c r="BZX35" s="119"/>
      <c r="BZY35" s="119"/>
      <c r="BZZ35" s="119"/>
      <c r="CAA35" s="119"/>
      <c r="CAB35" s="119"/>
      <c r="CAC35" s="119"/>
      <c r="CAD35" s="119"/>
      <c r="CAE35" s="119"/>
      <c r="CAF35" s="119"/>
      <c r="CAG35" s="119"/>
      <c r="CAH35" s="119"/>
      <c r="CAI35" s="119"/>
      <c r="CAJ35" s="119"/>
      <c r="CAK35" s="119"/>
      <c r="CAL35" s="119"/>
      <c r="CAM35" s="119"/>
      <c r="CAN35" s="119"/>
      <c r="CAO35" s="119"/>
      <c r="CAP35" s="119"/>
      <c r="CAQ35" s="119"/>
      <c r="CAR35" s="119"/>
      <c r="CAS35" s="119"/>
      <c r="CAT35" s="119"/>
      <c r="CAU35" s="119"/>
      <c r="CAV35" s="119"/>
      <c r="CAW35" s="119"/>
      <c r="CAX35" s="119"/>
      <c r="CAY35" s="119"/>
      <c r="CAZ35" s="119"/>
      <c r="CBA35" s="119"/>
      <c r="CBB35" s="119"/>
      <c r="CBC35" s="119"/>
      <c r="CBD35" s="119"/>
      <c r="CBE35" s="119"/>
      <c r="CBF35" s="119"/>
      <c r="CBG35" s="119"/>
      <c r="CBH35" s="119"/>
      <c r="CBI35" s="119"/>
      <c r="CBJ35" s="119"/>
      <c r="CBK35" s="119"/>
      <c r="CBL35" s="119"/>
      <c r="CBM35" s="119"/>
      <c r="CBN35" s="119"/>
      <c r="CBO35" s="119"/>
      <c r="CBP35" s="119"/>
      <c r="CBQ35" s="119"/>
      <c r="CBR35" s="119"/>
      <c r="CBS35" s="119"/>
      <c r="CBT35" s="119"/>
      <c r="CBU35" s="119"/>
      <c r="CBV35" s="119"/>
      <c r="CBW35" s="119"/>
      <c r="CBX35" s="119"/>
      <c r="CBY35" s="119"/>
      <c r="CBZ35" s="119"/>
      <c r="CCA35" s="119"/>
      <c r="CCB35" s="119"/>
      <c r="CCC35" s="119"/>
      <c r="CCD35" s="119"/>
      <c r="CCE35" s="119"/>
      <c r="CCF35" s="119"/>
      <c r="CCG35" s="119"/>
      <c r="CCH35" s="119"/>
      <c r="CCI35" s="119"/>
      <c r="CCJ35" s="119"/>
      <c r="CCK35" s="119"/>
      <c r="CCL35" s="119"/>
      <c r="CCM35" s="119"/>
      <c r="CCN35" s="119"/>
      <c r="CCO35" s="119"/>
      <c r="CCP35" s="119"/>
      <c r="CCQ35" s="119"/>
      <c r="CCR35" s="119"/>
      <c r="CCS35" s="119"/>
      <c r="CCT35" s="119"/>
      <c r="CCU35" s="119"/>
      <c r="CCV35" s="119"/>
      <c r="CCW35" s="119"/>
      <c r="CCX35" s="119"/>
      <c r="CCY35" s="119"/>
      <c r="CCZ35" s="119"/>
      <c r="CDA35" s="119"/>
      <c r="CDB35" s="119"/>
      <c r="CDC35" s="119"/>
      <c r="CDD35" s="119"/>
      <c r="CDE35" s="119"/>
      <c r="CDF35" s="119"/>
      <c r="CDG35" s="119"/>
      <c r="CDH35" s="119"/>
      <c r="CDI35" s="119"/>
      <c r="CDJ35" s="119"/>
      <c r="CDK35" s="119"/>
      <c r="CDL35" s="119"/>
      <c r="CDM35" s="119"/>
      <c r="CDN35" s="119"/>
      <c r="CDO35" s="119"/>
      <c r="CDP35" s="119"/>
      <c r="CDQ35" s="119"/>
      <c r="CDR35" s="119"/>
      <c r="CDS35" s="119"/>
      <c r="CDT35" s="119"/>
      <c r="CDU35" s="119"/>
      <c r="CDV35" s="119"/>
      <c r="CDW35" s="119"/>
      <c r="CDX35" s="119"/>
      <c r="CDY35" s="119"/>
      <c r="CDZ35" s="119"/>
      <c r="CEA35" s="119"/>
      <c r="CEB35" s="119"/>
      <c r="CEC35" s="119"/>
      <c r="CED35" s="119"/>
      <c r="CEE35" s="119"/>
      <c r="CEF35" s="119"/>
      <c r="CEG35" s="119"/>
      <c r="CEH35" s="119"/>
      <c r="CEI35" s="119"/>
      <c r="CEJ35" s="119"/>
      <c r="CEK35" s="119"/>
      <c r="CEL35" s="119"/>
      <c r="CEM35" s="119"/>
      <c r="CEN35" s="119"/>
      <c r="CEO35" s="119"/>
      <c r="CEP35" s="119"/>
      <c r="CEQ35" s="119"/>
      <c r="CER35" s="119"/>
      <c r="CES35" s="119"/>
      <c r="CET35" s="119"/>
      <c r="CEU35" s="119"/>
      <c r="CEV35" s="119"/>
      <c r="CEW35" s="119"/>
      <c r="CEX35" s="119"/>
      <c r="CEY35" s="119"/>
      <c r="CEZ35" s="119"/>
      <c r="CFA35" s="119"/>
      <c r="CFB35" s="119"/>
      <c r="CFC35" s="119"/>
      <c r="CFD35" s="119"/>
      <c r="CFE35" s="119"/>
      <c r="CFF35" s="119"/>
      <c r="CFG35" s="119"/>
      <c r="CFH35" s="119"/>
      <c r="CFI35" s="119"/>
      <c r="CFJ35" s="119"/>
      <c r="CFK35" s="119"/>
      <c r="CFL35" s="119"/>
      <c r="CFM35" s="119"/>
      <c r="CFN35" s="119"/>
      <c r="CFO35" s="119"/>
      <c r="CFP35" s="119"/>
      <c r="CFQ35" s="119"/>
      <c r="CFR35" s="119"/>
      <c r="CFS35" s="119"/>
      <c r="CFT35" s="119"/>
      <c r="CFU35" s="119"/>
      <c r="CFV35" s="119"/>
      <c r="CFW35" s="119"/>
      <c r="CFX35" s="119"/>
      <c r="CFY35" s="119"/>
      <c r="CFZ35" s="119"/>
      <c r="CGA35" s="119"/>
      <c r="CGB35" s="119"/>
      <c r="CGC35" s="119"/>
      <c r="CGD35" s="119"/>
      <c r="CGE35" s="119"/>
      <c r="CGF35" s="119"/>
      <c r="CGG35" s="119"/>
      <c r="CGH35" s="119"/>
      <c r="CGI35" s="119"/>
      <c r="CGJ35" s="119"/>
      <c r="CGK35" s="119"/>
      <c r="CGL35" s="119"/>
      <c r="CGM35" s="119"/>
      <c r="CGN35" s="119"/>
      <c r="CGO35" s="119"/>
      <c r="CGP35" s="119"/>
      <c r="CGQ35" s="119"/>
      <c r="CGR35" s="119"/>
      <c r="CGS35" s="119"/>
      <c r="CGT35" s="119"/>
      <c r="CGU35" s="119"/>
      <c r="CGV35" s="119"/>
      <c r="CGW35" s="119"/>
      <c r="CGX35" s="119"/>
      <c r="CGY35" s="119"/>
      <c r="CGZ35" s="119"/>
      <c r="CHA35" s="119"/>
      <c r="CHB35" s="119"/>
      <c r="CHC35" s="119"/>
      <c r="CHD35" s="119"/>
      <c r="CHE35" s="119"/>
      <c r="CHF35" s="119"/>
      <c r="CHG35" s="119"/>
      <c r="CHH35" s="119"/>
      <c r="CHI35" s="119"/>
      <c r="CHJ35" s="119"/>
      <c r="CHK35" s="119"/>
      <c r="CHL35" s="119"/>
      <c r="CHM35" s="119"/>
      <c r="CHN35" s="119"/>
      <c r="CHO35" s="119"/>
      <c r="CHP35" s="119"/>
      <c r="CHQ35" s="119"/>
      <c r="CHR35" s="119"/>
      <c r="CHS35" s="119"/>
      <c r="CHT35" s="119"/>
      <c r="CHU35" s="119"/>
      <c r="CHV35" s="119"/>
      <c r="CHW35" s="119"/>
      <c r="CHX35" s="119"/>
      <c r="CHY35" s="119"/>
      <c r="CHZ35" s="119"/>
      <c r="CIA35" s="119"/>
      <c r="CIB35" s="119"/>
      <c r="CIC35" s="119"/>
      <c r="CID35" s="119"/>
      <c r="CIE35" s="119"/>
      <c r="CIF35" s="119"/>
      <c r="CIG35" s="119"/>
      <c r="CIH35" s="119"/>
      <c r="CII35" s="119"/>
      <c r="CIJ35" s="119"/>
      <c r="CIK35" s="119"/>
      <c r="CIL35" s="119"/>
      <c r="CIM35" s="119"/>
      <c r="CIN35" s="119"/>
      <c r="CIO35" s="119"/>
      <c r="CIP35" s="119"/>
      <c r="CIQ35" s="119"/>
      <c r="CIR35" s="119"/>
      <c r="CIS35" s="119"/>
      <c r="CIT35" s="119"/>
      <c r="CIU35" s="119"/>
      <c r="CIV35" s="119"/>
      <c r="CIW35" s="119"/>
      <c r="CIX35" s="119"/>
      <c r="CIY35" s="119"/>
      <c r="CIZ35" s="119"/>
      <c r="CJA35" s="119"/>
      <c r="CJB35" s="119"/>
      <c r="CJC35" s="119"/>
      <c r="CJD35" s="119"/>
      <c r="CJE35" s="119"/>
      <c r="CJF35" s="119"/>
      <c r="CJG35" s="119"/>
      <c r="CJH35" s="119"/>
      <c r="CJI35" s="119"/>
      <c r="CJJ35" s="119"/>
      <c r="CJK35" s="119"/>
      <c r="CJL35" s="119"/>
      <c r="CJM35" s="119"/>
      <c r="CJN35" s="119"/>
      <c r="CJO35" s="119"/>
      <c r="CJP35" s="119"/>
      <c r="CJQ35" s="119"/>
      <c r="CJR35" s="119"/>
      <c r="CJS35" s="119"/>
      <c r="CJT35" s="119"/>
      <c r="CJU35" s="119"/>
      <c r="CJV35" s="119"/>
      <c r="CJW35" s="119"/>
      <c r="CJX35" s="119"/>
      <c r="CJY35" s="119"/>
      <c r="CJZ35" s="119"/>
      <c r="CKA35" s="119"/>
      <c r="CKB35" s="119"/>
      <c r="CKC35" s="119"/>
      <c r="CKD35" s="119"/>
      <c r="CKE35" s="119"/>
      <c r="CKF35" s="119"/>
      <c r="CKG35" s="119"/>
      <c r="CKH35" s="119"/>
      <c r="CKI35" s="119"/>
      <c r="CKJ35" s="119"/>
      <c r="CKK35" s="119"/>
      <c r="CKL35" s="119"/>
      <c r="CKM35" s="119"/>
      <c r="CKN35" s="119"/>
      <c r="CKO35" s="119"/>
      <c r="CKP35" s="119"/>
      <c r="CKQ35" s="119"/>
      <c r="CKR35" s="119"/>
      <c r="CKS35" s="119"/>
      <c r="CKT35" s="119"/>
      <c r="CKU35" s="119"/>
      <c r="CKV35" s="119"/>
      <c r="CKW35" s="119"/>
      <c r="CKX35" s="119"/>
      <c r="CKY35" s="119"/>
      <c r="CKZ35" s="119"/>
      <c r="CLA35" s="119"/>
      <c r="CLB35" s="119"/>
      <c r="CLC35" s="119"/>
      <c r="CLD35" s="119"/>
      <c r="CLE35" s="119"/>
      <c r="CLF35" s="119"/>
      <c r="CLG35" s="119"/>
      <c r="CLH35" s="119"/>
      <c r="CLI35" s="119"/>
      <c r="CLJ35" s="119"/>
      <c r="CLK35" s="119"/>
      <c r="CLL35" s="119"/>
      <c r="CLM35" s="119"/>
      <c r="CLN35" s="119"/>
      <c r="CLO35" s="119"/>
      <c r="CLP35" s="119"/>
      <c r="CLQ35" s="119"/>
      <c r="CLR35" s="119"/>
      <c r="CLS35" s="119"/>
      <c r="CLT35" s="119"/>
      <c r="CLU35" s="119"/>
      <c r="CLV35" s="119"/>
      <c r="CLW35" s="119"/>
      <c r="CLX35" s="119"/>
      <c r="CLY35" s="119"/>
      <c r="CLZ35" s="119"/>
      <c r="CMA35" s="119"/>
      <c r="CMB35" s="119"/>
      <c r="CMC35" s="119"/>
      <c r="CMD35" s="119"/>
      <c r="CME35" s="119"/>
      <c r="CMF35" s="119"/>
      <c r="CMG35" s="119"/>
      <c r="CMH35" s="119"/>
      <c r="CMI35" s="119"/>
      <c r="CMJ35" s="119"/>
      <c r="CMK35" s="119"/>
      <c r="CML35" s="119"/>
      <c r="CMM35" s="119"/>
      <c r="CMN35" s="119"/>
      <c r="CMO35" s="119"/>
      <c r="CMP35" s="119"/>
      <c r="CMQ35" s="119"/>
      <c r="CMR35" s="119"/>
      <c r="CMS35" s="119"/>
      <c r="CMT35" s="119"/>
      <c r="CMU35" s="119"/>
      <c r="CMV35" s="119"/>
      <c r="CMW35" s="119"/>
      <c r="CMX35" s="119"/>
      <c r="CMY35" s="119"/>
      <c r="CMZ35" s="119"/>
      <c r="CNA35" s="119"/>
      <c r="CNB35" s="119"/>
      <c r="CNC35" s="119"/>
      <c r="CND35" s="119"/>
      <c r="CNE35" s="119"/>
      <c r="CNF35" s="119"/>
      <c r="CNG35" s="119"/>
      <c r="CNH35" s="119"/>
      <c r="CNI35" s="119"/>
      <c r="CNJ35" s="119"/>
      <c r="CNK35" s="119"/>
      <c r="CNL35" s="119"/>
      <c r="CNM35" s="119"/>
      <c r="CNN35" s="119"/>
      <c r="CNO35" s="119"/>
      <c r="CNP35" s="119"/>
      <c r="CNQ35" s="119"/>
      <c r="CNR35" s="119"/>
      <c r="CNS35" s="119"/>
      <c r="CNT35" s="119"/>
      <c r="CNU35" s="119"/>
      <c r="CNV35" s="119"/>
      <c r="CNW35" s="119"/>
      <c r="CNX35" s="119"/>
      <c r="CNY35" s="119"/>
      <c r="CNZ35" s="119"/>
      <c r="COA35" s="119"/>
      <c r="COB35" s="119"/>
      <c r="COC35" s="119"/>
      <c r="COD35" s="119"/>
      <c r="COE35" s="119"/>
      <c r="COF35" s="119"/>
      <c r="COG35" s="119"/>
      <c r="COH35" s="119"/>
      <c r="COI35" s="119"/>
      <c r="COJ35" s="119"/>
      <c r="COK35" s="119"/>
      <c r="COL35" s="119"/>
      <c r="COM35" s="119"/>
      <c r="CON35" s="119"/>
      <c r="COO35" s="119"/>
      <c r="COP35" s="119"/>
      <c r="COQ35" s="119"/>
      <c r="COR35" s="119"/>
      <c r="COS35" s="119"/>
      <c r="COT35" s="119"/>
      <c r="COU35" s="119"/>
      <c r="COV35" s="119"/>
      <c r="COW35" s="119"/>
      <c r="COX35" s="119"/>
      <c r="COY35" s="119"/>
      <c r="COZ35" s="119"/>
      <c r="CPA35" s="119"/>
      <c r="CPB35" s="119"/>
      <c r="CPC35" s="119"/>
      <c r="CPD35" s="119"/>
      <c r="CPE35" s="119"/>
      <c r="CPF35" s="119"/>
      <c r="CPG35" s="119"/>
      <c r="CPH35" s="119"/>
      <c r="CPI35" s="119"/>
      <c r="CPJ35" s="119"/>
      <c r="CPK35" s="119"/>
      <c r="CPL35" s="119"/>
      <c r="CPM35" s="119"/>
      <c r="CPN35" s="119"/>
      <c r="CPO35" s="119"/>
      <c r="CPP35" s="119"/>
      <c r="CPQ35" s="119"/>
      <c r="CPR35" s="119"/>
      <c r="CPS35" s="119"/>
      <c r="CPT35" s="119"/>
      <c r="CPU35" s="119"/>
      <c r="CPV35" s="119"/>
      <c r="CPW35" s="119"/>
      <c r="CPX35" s="119"/>
      <c r="CPY35" s="119"/>
      <c r="CPZ35" s="119"/>
      <c r="CQA35" s="119"/>
      <c r="CQB35" s="119"/>
      <c r="CQC35" s="119"/>
      <c r="CQD35" s="119"/>
      <c r="CQE35" s="119"/>
      <c r="CQF35" s="119"/>
      <c r="CQG35" s="119"/>
      <c r="CQH35" s="119"/>
      <c r="CQI35" s="119"/>
      <c r="CQJ35" s="119"/>
      <c r="CQK35" s="119"/>
      <c r="CQL35" s="119"/>
      <c r="CQM35" s="119"/>
      <c r="CQN35" s="119"/>
      <c r="CQO35" s="119"/>
      <c r="CQP35" s="119"/>
      <c r="CQQ35" s="119"/>
      <c r="CQR35" s="119"/>
      <c r="CQS35" s="119"/>
      <c r="CQT35" s="119"/>
      <c r="CQU35" s="119"/>
      <c r="CQV35" s="119"/>
      <c r="CQW35" s="119"/>
      <c r="CQX35" s="119"/>
      <c r="CQY35" s="119"/>
      <c r="CQZ35" s="119"/>
      <c r="CRA35" s="119"/>
      <c r="CRB35" s="119"/>
      <c r="CRC35" s="119"/>
      <c r="CRD35" s="119"/>
      <c r="CRE35" s="119"/>
      <c r="CRF35" s="119"/>
      <c r="CRG35" s="119"/>
      <c r="CRH35" s="119"/>
      <c r="CRI35" s="119"/>
      <c r="CRJ35" s="119"/>
      <c r="CRK35" s="119"/>
      <c r="CRL35" s="119"/>
      <c r="CRM35" s="119"/>
      <c r="CRN35" s="119"/>
      <c r="CRO35" s="119"/>
      <c r="CRP35" s="119"/>
      <c r="CRQ35" s="119"/>
      <c r="CRR35" s="119"/>
      <c r="CRS35" s="119"/>
      <c r="CRT35" s="119"/>
      <c r="CRU35" s="119"/>
      <c r="CRV35" s="119"/>
      <c r="CRW35" s="119"/>
      <c r="CRX35" s="119"/>
      <c r="CRY35" s="119"/>
      <c r="CRZ35" s="119"/>
      <c r="CSA35" s="119"/>
      <c r="CSB35" s="119"/>
      <c r="CSC35" s="119"/>
      <c r="CSD35" s="119"/>
      <c r="CSE35" s="119"/>
      <c r="CSF35" s="119"/>
      <c r="CSG35" s="119"/>
      <c r="CSH35" s="119"/>
      <c r="CSI35" s="119"/>
      <c r="CSJ35" s="119"/>
      <c r="CSK35" s="119"/>
      <c r="CSL35" s="119"/>
      <c r="CSM35" s="119"/>
      <c r="CSN35" s="119"/>
      <c r="CSO35" s="119"/>
      <c r="CSP35" s="119"/>
      <c r="CSQ35" s="119"/>
      <c r="CSR35" s="119"/>
      <c r="CSS35" s="119"/>
      <c r="CST35" s="119"/>
      <c r="CSU35" s="119"/>
      <c r="CSV35" s="119"/>
      <c r="CSW35" s="119"/>
      <c r="CSX35" s="119"/>
      <c r="CSY35" s="119"/>
      <c r="CSZ35" s="119"/>
      <c r="CTA35" s="119"/>
      <c r="CTB35" s="119"/>
      <c r="CTC35" s="119"/>
      <c r="CTD35" s="119"/>
      <c r="CTE35" s="119"/>
      <c r="CTF35" s="119"/>
      <c r="CTG35" s="119"/>
      <c r="CTH35" s="119"/>
      <c r="CTI35" s="119"/>
      <c r="CTJ35" s="119"/>
      <c r="CTK35" s="119"/>
      <c r="CTL35" s="119"/>
      <c r="CTM35" s="119"/>
      <c r="CTN35" s="119"/>
      <c r="CTO35" s="119"/>
      <c r="CTP35" s="119"/>
      <c r="CTQ35" s="119"/>
      <c r="CTR35" s="119"/>
      <c r="CTS35" s="119"/>
      <c r="CTT35" s="119"/>
      <c r="CTU35" s="119"/>
      <c r="CTV35" s="119"/>
      <c r="CTW35" s="119"/>
      <c r="CTX35" s="119"/>
      <c r="CTY35" s="119"/>
      <c r="CTZ35" s="119"/>
      <c r="CUA35" s="119"/>
      <c r="CUB35" s="119"/>
      <c r="CUC35" s="119"/>
      <c r="CUD35" s="119"/>
      <c r="CUE35" s="119"/>
      <c r="CUF35" s="119"/>
      <c r="CUG35" s="119"/>
      <c r="CUH35" s="119"/>
      <c r="CUI35" s="119"/>
      <c r="CUJ35" s="119"/>
      <c r="CUK35" s="119"/>
      <c r="CUL35" s="119"/>
      <c r="CUM35" s="119"/>
      <c r="CUN35" s="119"/>
      <c r="CUO35" s="119"/>
      <c r="CUP35" s="119"/>
      <c r="CUQ35" s="119"/>
      <c r="CUR35" s="119"/>
      <c r="CUS35" s="119"/>
      <c r="CUT35" s="119"/>
      <c r="CUU35" s="119"/>
      <c r="CUV35" s="119"/>
      <c r="CUW35" s="119"/>
      <c r="CUX35" s="119"/>
      <c r="CUY35" s="119"/>
      <c r="CUZ35" s="119"/>
      <c r="CVA35" s="119"/>
      <c r="CVB35" s="119"/>
      <c r="CVC35" s="119"/>
      <c r="CVD35" s="119"/>
      <c r="CVE35" s="119"/>
      <c r="CVF35" s="119"/>
      <c r="CVG35" s="119"/>
      <c r="CVH35" s="119"/>
      <c r="CVI35" s="119"/>
      <c r="CVJ35" s="119"/>
      <c r="CVK35" s="119"/>
      <c r="CVL35" s="119"/>
      <c r="CVM35" s="119"/>
      <c r="CVN35" s="119"/>
      <c r="CVO35" s="119"/>
      <c r="CVP35" s="119"/>
      <c r="CVQ35" s="119"/>
      <c r="CVR35" s="119"/>
      <c r="CVS35" s="119"/>
      <c r="CVT35" s="119"/>
      <c r="CVU35" s="119"/>
      <c r="CVV35" s="119"/>
      <c r="CVW35" s="119"/>
      <c r="CVX35" s="119"/>
      <c r="CVY35" s="119"/>
      <c r="CVZ35" s="119"/>
      <c r="CWA35" s="119"/>
      <c r="CWB35" s="119"/>
      <c r="CWC35" s="119"/>
      <c r="CWD35" s="119"/>
      <c r="CWE35" s="119"/>
      <c r="CWF35" s="119"/>
      <c r="CWG35" s="119"/>
      <c r="CWH35" s="119"/>
      <c r="CWI35" s="119"/>
      <c r="CWJ35" s="119"/>
      <c r="CWK35" s="119"/>
      <c r="CWL35" s="119"/>
      <c r="CWM35" s="119"/>
      <c r="CWN35" s="119"/>
      <c r="CWO35" s="119"/>
      <c r="CWP35" s="119"/>
      <c r="CWQ35" s="119"/>
      <c r="CWR35" s="119"/>
      <c r="CWS35" s="119"/>
      <c r="CWT35" s="119"/>
      <c r="CWU35" s="119"/>
      <c r="CWV35" s="119"/>
      <c r="CWW35" s="119"/>
      <c r="CWX35" s="119"/>
      <c r="CWY35" s="119"/>
      <c r="CWZ35" s="119"/>
      <c r="CXA35" s="119"/>
      <c r="CXB35" s="119"/>
      <c r="CXC35" s="119"/>
      <c r="CXD35" s="119"/>
      <c r="CXE35" s="119"/>
      <c r="CXF35" s="119"/>
      <c r="CXG35" s="119"/>
      <c r="CXH35" s="119"/>
      <c r="CXI35" s="119"/>
      <c r="CXJ35" s="119"/>
      <c r="CXK35" s="119"/>
      <c r="CXL35" s="119"/>
      <c r="CXM35" s="119"/>
      <c r="CXN35" s="119"/>
      <c r="CXO35" s="119"/>
      <c r="CXP35" s="119"/>
      <c r="CXQ35" s="119"/>
      <c r="CXR35" s="119"/>
      <c r="CXS35" s="119"/>
      <c r="CXT35" s="119"/>
      <c r="CXU35" s="119"/>
      <c r="CXV35" s="119"/>
      <c r="CXW35" s="119"/>
      <c r="CXX35" s="119"/>
      <c r="CXY35" s="119"/>
      <c r="CXZ35" s="119"/>
      <c r="CYA35" s="119"/>
      <c r="CYB35" s="119"/>
      <c r="CYC35" s="119"/>
      <c r="CYD35" s="119"/>
      <c r="CYE35" s="119"/>
      <c r="CYF35" s="119"/>
      <c r="CYG35" s="119"/>
      <c r="CYH35" s="119"/>
      <c r="CYI35" s="119"/>
      <c r="CYJ35" s="119"/>
      <c r="CYK35" s="119"/>
      <c r="CYL35" s="119"/>
      <c r="CYM35" s="119"/>
      <c r="CYN35" s="119"/>
      <c r="CYO35" s="119"/>
      <c r="CYP35" s="119"/>
      <c r="CYQ35" s="119"/>
      <c r="CYR35" s="119"/>
      <c r="CYS35" s="119"/>
      <c r="CYT35" s="119"/>
      <c r="CYU35" s="119"/>
      <c r="CYV35" s="119"/>
      <c r="CYW35" s="119"/>
      <c r="CYX35" s="119"/>
      <c r="CYY35" s="119"/>
      <c r="CYZ35" s="119"/>
      <c r="CZA35" s="119"/>
      <c r="CZB35" s="119"/>
      <c r="CZC35" s="119"/>
      <c r="CZD35" s="119"/>
      <c r="CZE35" s="119"/>
      <c r="CZF35" s="119"/>
      <c r="CZG35" s="119"/>
      <c r="CZH35" s="119"/>
      <c r="CZI35" s="119"/>
      <c r="CZJ35" s="119"/>
      <c r="CZK35" s="119"/>
      <c r="CZL35" s="119"/>
      <c r="CZM35" s="119"/>
      <c r="CZN35" s="119"/>
      <c r="CZO35" s="119"/>
      <c r="CZP35" s="119"/>
      <c r="CZQ35" s="119"/>
      <c r="CZR35" s="119"/>
      <c r="CZS35" s="119"/>
      <c r="CZT35" s="119"/>
      <c r="CZU35" s="119"/>
      <c r="CZV35" s="119"/>
      <c r="CZW35" s="119"/>
      <c r="CZX35" s="119"/>
      <c r="CZY35" s="119"/>
      <c r="CZZ35" s="119"/>
      <c r="DAA35" s="119"/>
      <c r="DAB35" s="119"/>
      <c r="DAC35" s="119"/>
      <c r="DAD35" s="119"/>
      <c r="DAE35" s="119"/>
      <c r="DAF35" s="119"/>
      <c r="DAG35" s="119"/>
      <c r="DAH35" s="119"/>
      <c r="DAI35" s="119"/>
      <c r="DAJ35" s="119"/>
      <c r="DAK35" s="119"/>
      <c r="DAL35" s="119"/>
      <c r="DAM35" s="119"/>
      <c r="DAN35" s="119"/>
      <c r="DAO35" s="119"/>
      <c r="DAP35" s="119"/>
      <c r="DAQ35" s="119"/>
      <c r="DAR35" s="119"/>
      <c r="DAS35" s="119"/>
      <c r="DAT35" s="119"/>
      <c r="DAU35" s="119"/>
      <c r="DAV35" s="119"/>
      <c r="DAW35" s="119"/>
      <c r="DAX35" s="119"/>
      <c r="DAY35" s="119"/>
      <c r="DAZ35" s="119"/>
      <c r="DBA35" s="119"/>
      <c r="DBB35" s="119"/>
      <c r="DBC35" s="119"/>
      <c r="DBD35" s="119"/>
      <c r="DBE35" s="119"/>
      <c r="DBF35" s="119"/>
      <c r="DBG35" s="119"/>
      <c r="DBH35" s="119"/>
      <c r="DBI35" s="119"/>
      <c r="DBJ35" s="119"/>
      <c r="DBK35" s="119"/>
      <c r="DBL35" s="119"/>
      <c r="DBM35" s="119"/>
      <c r="DBN35" s="119"/>
      <c r="DBO35" s="119"/>
      <c r="DBP35" s="119"/>
      <c r="DBQ35" s="119"/>
      <c r="DBR35" s="119"/>
      <c r="DBS35" s="119"/>
      <c r="DBT35" s="119"/>
      <c r="DBU35" s="119"/>
      <c r="DBV35" s="119"/>
      <c r="DBW35" s="119"/>
      <c r="DBX35" s="119"/>
      <c r="DBY35" s="119"/>
      <c r="DBZ35" s="119"/>
      <c r="DCA35" s="119"/>
      <c r="DCB35" s="119"/>
      <c r="DCC35" s="119"/>
      <c r="DCD35" s="119"/>
      <c r="DCE35" s="119"/>
      <c r="DCF35" s="119"/>
      <c r="DCG35" s="119"/>
      <c r="DCH35" s="119"/>
      <c r="DCI35" s="119"/>
      <c r="DCJ35" s="119"/>
      <c r="DCK35" s="119"/>
      <c r="DCL35" s="119"/>
      <c r="DCM35" s="119"/>
      <c r="DCN35" s="119"/>
      <c r="DCO35" s="119"/>
      <c r="DCP35" s="119"/>
      <c r="DCQ35" s="119"/>
      <c r="DCR35" s="119"/>
      <c r="DCS35" s="119"/>
      <c r="DCT35" s="119"/>
      <c r="DCU35" s="119"/>
      <c r="DCV35" s="119"/>
      <c r="DCW35" s="119"/>
      <c r="DCX35" s="119"/>
      <c r="DCY35" s="119"/>
      <c r="DCZ35" s="119"/>
      <c r="DDA35" s="119"/>
      <c r="DDB35" s="119"/>
      <c r="DDC35" s="119"/>
      <c r="DDD35" s="119"/>
      <c r="DDE35" s="119"/>
      <c r="DDF35" s="119"/>
      <c r="DDG35" s="119"/>
      <c r="DDH35" s="119"/>
      <c r="DDI35" s="119"/>
      <c r="DDJ35" s="119"/>
      <c r="DDK35" s="119"/>
      <c r="DDL35" s="119"/>
      <c r="DDM35" s="119"/>
      <c r="DDN35" s="119"/>
      <c r="DDO35" s="119"/>
      <c r="DDP35" s="119"/>
      <c r="DDQ35" s="119"/>
      <c r="DDR35" s="119"/>
      <c r="DDS35" s="119"/>
      <c r="DDT35" s="119"/>
      <c r="DDU35" s="119"/>
      <c r="DDV35" s="119"/>
      <c r="DDW35" s="119"/>
      <c r="DDX35" s="119"/>
      <c r="DDY35" s="119"/>
      <c r="DDZ35" s="119"/>
      <c r="DEA35" s="119"/>
      <c r="DEB35" s="119"/>
      <c r="DEC35" s="119"/>
      <c r="DED35" s="119"/>
      <c r="DEE35" s="119"/>
      <c r="DEF35" s="119"/>
      <c r="DEG35" s="119"/>
      <c r="DEH35" s="119"/>
      <c r="DEI35" s="119"/>
      <c r="DEJ35" s="119"/>
      <c r="DEK35" s="119"/>
      <c r="DEL35" s="119"/>
      <c r="DEM35" s="119"/>
      <c r="DEN35" s="119"/>
      <c r="DEO35" s="119"/>
      <c r="DEP35" s="119"/>
      <c r="DEQ35" s="119"/>
      <c r="DER35" s="119"/>
      <c r="DES35" s="119"/>
      <c r="DET35" s="119"/>
      <c r="DEU35" s="119"/>
      <c r="DEV35" s="119"/>
      <c r="DEW35" s="119"/>
      <c r="DEX35" s="119"/>
      <c r="DEY35" s="119"/>
      <c r="DEZ35" s="119"/>
      <c r="DFA35" s="119"/>
      <c r="DFB35" s="119"/>
      <c r="DFC35" s="119"/>
      <c r="DFD35" s="119"/>
      <c r="DFE35" s="119"/>
      <c r="DFF35" s="119"/>
      <c r="DFG35" s="119"/>
      <c r="DFH35" s="119"/>
      <c r="DFI35" s="119"/>
      <c r="DFJ35" s="119"/>
      <c r="DFK35" s="119"/>
      <c r="DFL35" s="119"/>
      <c r="DFM35" s="119"/>
      <c r="DFN35" s="119"/>
      <c r="DFO35" s="119"/>
      <c r="DFP35" s="119"/>
      <c r="DFQ35" s="119"/>
      <c r="DFR35" s="119"/>
      <c r="DFS35" s="119"/>
      <c r="DFT35" s="119"/>
      <c r="DFU35" s="119"/>
      <c r="DFV35" s="119"/>
      <c r="DFW35" s="119"/>
      <c r="DFX35" s="119"/>
      <c r="DFY35" s="119"/>
      <c r="DFZ35" s="119"/>
      <c r="DGA35" s="119"/>
      <c r="DGB35" s="119"/>
      <c r="DGC35" s="119"/>
      <c r="DGD35" s="119"/>
      <c r="DGE35" s="119"/>
      <c r="DGF35" s="119"/>
      <c r="DGG35" s="119"/>
      <c r="DGH35" s="119"/>
      <c r="DGI35" s="119"/>
      <c r="DGJ35" s="119"/>
      <c r="DGK35" s="119"/>
      <c r="DGL35" s="119"/>
      <c r="DGM35" s="119"/>
      <c r="DGN35" s="119"/>
      <c r="DGO35" s="119"/>
      <c r="DGP35" s="119"/>
      <c r="DGQ35" s="119"/>
      <c r="DGR35" s="119"/>
      <c r="DGS35" s="119"/>
      <c r="DGT35" s="119"/>
      <c r="DGU35" s="119"/>
      <c r="DGV35" s="119"/>
      <c r="DGW35" s="119"/>
      <c r="DGX35" s="119"/>
      <c r="DGY35" s="119"/>
      <c r="DGZ35" s="119"/>
      <c r="DHA35" s="119"/>
      <c r="DHB35" s="119"/>
      <c r="DHC35" s="119"/>
      <c r="DHD35" s="119"/>
      <c r="DHE35" s="119"/>
      <c r="DHF35" s="119"/>
      <c r="DHG35" s="119"/>
      <c r="DHH35" s="119"/>
      <c r="DHI35" s="119"/>
      <c r="DHJ35" s="119"/>
      <c r="DHK35" s="119"/>
      <c r="DHL35" s="119"/>
      <c r="DHM35" s="119"/>
      <c r="DHN35" s="119"/>
      <c r="DHO35" s="119"/>
      <c r="DHP35" s="119"/>
      <c r="DHQ35" s="119"/>
      <c r="DHR35" s="119"/>
      <c r="DHS35" s="119"/>
      <c r="DHT35" s="119"/>
      <c r="DHU35" s="119"/>
      <c r="DHV35" s="119"/>
      <c r="DHW35" s="119"/>
      <c r="DHX35" s="119"/>
      <c r="DHY35" s="119"/>
      <c r="DHZ35" s="119"/>
      <c r="DIA35" s="119"/>
      <c r="DIB35" s="119"/>
      <c r="DIC35" s="119"/>
      <c r="DID35" s="119"/>
      <c r="DIE35" s="119"/>
      <c r="DIF35" s="119"/>
      <c r="DIG35" s="119"/>
      <c r="DIH35" s="119"/>
      <c r="DII35" s="119"/>
      <c r="DIJ35" s="119"/>
      <c r="DIK35" s="119"/>
      <c r="DIL35" s="119"/>
      <c r="DIM35" s="119"/>
      <c r="DIN35" s="119"/>
      <c r="DIO35" s="119"/>
      <c r="DIP35" s="119"/>
      <c r="DIQ35" s="119"/>
      <c r="DIR35" s="119"/>
      <c r="DIS35" s="119"/>
      <c r="DIT35" s="119"/>
      <c r="DIU35" s="119"/>
      <c r="DIV35" s="119"/>
      <c r="DIW35" s="119"/>
      <c r="DIX35" s="119"/>
      <c r="DIY35" s="119"/>
      <c r="DIZ35" s="119"/>
      <c r="DJA35" s="119"/>
      <c r="DJB35" s="119"/>
      <c r="DJC35" s="119"/>
      <c r="DJD35" s="119"/>
      <c r="DJE35" s="119"/>
      <c r="DJF35" s="119"/>
      <c r="DJG35" s="119"/>
      <c r="DJH35" s="119"/>
      <c r="DJI35" s="119"/>
      <c r="DJJ35" s="119"/>
      <c r="DJK35" s="119"/>
      <c r="DJL35" s="119"/>
      <c r="DJM35" s="119"/>
      <c r="DJN35" s="119"/>
      <c r="DJO35" s="119"/>
      <c r="DJP35" s="119"/>
      <c r="DJQ35" s="119"/>
      <c r="DJR35" s="119"/>
      <c r="DJS35" s="119"/>
      <c r="DJT35" s="119"/>
      <c r="DJU35" s="119"/>
      <c r="DJV35" s="119"/>
      <c r="DJW35" s="119"/>
      <c r="DJX35" s="119"/>
      <c r="DJY35" s="119"/>
      <c r="DJZ35" s="119"/>
      <c r="DKA35" s="119"/>
      <c r="DKB35" s="119"/>
      <c r="DKC35" s="119"/>
      <c r="DKD35" s="119"/>
      <c r="DKE35" s="119"/>
      <c r="DKF35" s="119"/>
      <c r="DKG35" s="119"/>
      <c r="DKH35" s="119"/>
      <c r="DKI35" s="119"/>
      <c r="DKJ35" s="119"/>
      <c r="DKK35" s="119"/>
      <c r="DKL35" s="119"/>
      <c r="DKM35" s="119"/>
      <c r="DKN35" s="119"/>
      <c r="DKO35" s="119"/>
      <c r="DKP35" s="119"/>
      <c r="DKQ35" s="119"/>
      <c r="DKR35" s="119"/>
      <c r="DKS35" s="119"/>
      <c r="DKT35" s="119"/>
      <c r="DKU35" s="119"/>
      <c r="DKV35" s="119"/>
      <c r="DKW35" s="119"/>
      <c r="DKX35" s="119"/>
      <c r="DKY35" s="119"/>
      <c r="DKZ35" s="119"/>
      <c r="DLA35" s="119"/>
      <c r="DLB35" s="119"/>
      <c r="DLC35" s="119"/>
      <c r="DLD35" s="119"/>
      <c r="DLE35" s="119"/>
      <c r="DLF35" s="119"/>
      <c r="DLG35" s="119"/>
      <c r="DLH35" s="119"/>
      <c r="DLI35" s="119"/>
      <c r="DLJ35" s="119"/>
      <c r="DLK35" s="119"/>
      <c r="DLL35" s="119"/>
      <c r="DLM35" s="119"/>
      <c r="DLN35" s="119"/>
      <c r="DLO35" s="119"/>
      <c r="DLP35" s="119"/>
      <c r="DLQ35" s="119"/>
      <c r="DLR35" s="119"/>
      <c r="DLS35" s="119"/>
      <c r="DLT35" s="119"/>
      <c r="DLU35" s="119"/>
      <c r="DLV35" s="119"/>
      <c r="DLW35" s="119"/>
      <c r="DLX35" s="119"/>
      <c r="DLY35" s="119"/>
      <c r="DLZ35" s="119"/>
      <c r="DMA35" s="119"/>
      <c r="DMB35" s="119"/>
      <c r="DMC35" s="119"/>
      <c r="DMD35" s="119"/>
      <c r="DME35" s="119"/>
      <c r="DMF35" s="119"/>
      <c r="DMG35" s="119"/>
      <c r="DMH35" s="119"/>
      <c r="DMI35" s="119"/>
      <c r="DMJ35" s="119"/>
      <c r="DMK35" s="119"/>
      <c r="DML35" s="119"/>
      <c r="DMM35" s="119"/>
      <c r="DMN35" s="119"/>
      <c r="DMO35" s="119"/>
      <c r="DMP35" s="119"/>
      <c r="DMQ35" s="119"/>
      <c r="DMR35" s="119"/>
      <c r="DMS35" s="119"/>
      <c r="DMT35" s="119"/>
      <c r="DMU35" s="119"/>
      <c r="DMV35" s="119"/>
      <c r="DMW35" s="119"/>
      <c r="DMX35" s="119"/>
      <c r="DMY35" s="119"/>
      <c r="DMZ35" s="119"/>
      <c r="DNA35" s="119"/>
      <c r="DNB35" s="119"/>
      <c r="DNC35" s="119"/>
      <c r="DND35" s="119"/>
      <c r="DNE35" s="119"/>
      <c r="DNF35" s="119"/>
      <c r="DNG35" s="119"/>
      <c r="DNH35" s="119"/>
      <c r="DNI35" s="119"/>
      <c r="DNJ35" s="119"/>
      <c r="DNK35" s="119"/>
      <c r="DNL35" s="119"/>
      <c r="DNM35" s="119"/>
      <c r="DNN35" s="119"/>
      <c r="DNO35" s="119"/>
      <c r="DNP35" s="119"/>
      <c r="DNQ35" s="119"/>
      <c r="DNR35" s="119"/>
      <c r="DNS35" s="119"/>
      <c r="DNT35" s="119"/>
      <c r="DNU35" s="119"/>
      <c r="DNV35" s="119"/>
      <c r="DNW35" s="119"/>
      <c r="DNX35" s="119"/>
      <c r="DNY35" s="119"/>
      <c r="DNZ35" s="119"/>
      <c r="DOA35" s="119"/>
      <c r="DOB35" s="119"/>
      <c r="DOC35" s="119"/>
      <c r="DOD35" s="119"/>
      <c r="DOE35" s="119"/>
      <c r="DOF35" s="119"/>
      <c r="DOG35" s="119"/>
      <c r="DOH35" s="119"/>
      <c r="DOI35" s="119"/>
      <c r="DOJ35" s="119"/>
      <c r="DOK35" s="119"/>
      <c r="DOL35" s="119"/>
      <c r="DOM35" s="119"/>
      <c r="DON35" s="119"/>
      <c r="DOO35" s="119"/>
      <c r="DOP35" s="119"/>
      <c r="DOQ35" s="119"/>
      <c r="DOR35" s="119"/>
      <c r="DOS35" s="119"/>
      <c r="DOT35" s="119"/>
      <c r="DOU35" s="119"/>
      <c r="DOV35" s="119"/>
      <c r="DOW35" s="119"/>
      <c r="DOX35" s="119"/>
      <c r="DOY35" s="119"/>
      <c r="DOZ35" s="119"/>
      <c r="DPA35" s="119"/>
      <c r="DPB35" s="119"/>
      <c r="DPC35" s="119"/>
      <c r="DPD35" s="119"/>
      <c r="DPE35" s="119"/>
      <c r="DPF35" s="119"/>
      <c r="DPG35" s="119"/>
      <c r="DPH35" s="119"/>
      <c r="DPI35" s="119"/>
      <c r="DPJ35" s="119"/>
      <c r="DPK35" s="119"/>
      <c r="DPL35" s="119"/>
      <c r="DPM35" s="119"/>
      <c r="DPN35" s="119"/>
      <c r="DPO35" s="119"/>
      <c r="DPP35" s="119"/>
      <c r="DPQ35" s="119"/>
      <c r="DPR35" s="119"/>
      <c r="DPS35" s="119"/>
      <c r="DPT35" s="119"/>
      <c r="DPU35" s="119"/>
      <c r="DPV35" s="119"/>
      <c r="DPW35" s="119"/>
      <c r="DPX35" s="119"/>
      <c r="DPY35" s="119"/>
      <c r="DPZ35" s="119"/>
      <c r="DQA35" s="119"/>
      <c r="DQB35" s="119"/>
      <c r="DQC35" s="119"/>
      <c r="DQD35" s="119"/>
      <c r="DQE35" s="119"/>
      <c r="DQF35" s="119"/>
      <c r="DQG35" s="119"/>
      <c r="DQH35" s="119"/>
      <c r="DQI35" s="119"/>
      <c r="DQJ35" s="119"/>
      <c r="DQK35" s="119"/>
      <c r="DQL35" s="119"/>
      <c r="DQM35" s="119"/>
      <c r="DQN35" s="119"/>
      <c r="DQO35" s="119"/>
      <c r="DQP35" s="119"/>
      <c r="DQQ35" s="119"/>
      <c r="DQR35" s="119"/>
      <c r="DQS35" s="119"/>
      <c r="DQT35" s="119"/>
      <c r="DQU35" s="119"/>
      <c r="DQV35" s="119"/>
      <c r="DQW35" s="119"/>
      <c r="DQX35" s="119"/>
      <c r="DQY35" s="119"/>
      <c r="DQZ35" s="119"/>
      <c r="DRA35" s="119"/>
      <c r="DRB35" s="119"/>
      <c r="DRC35" s="119"/>
      <c r="DRD35" s="119"/>
      <c r="DRE35" s="119"/>
      <c r="DRF35" s="119"/>
      <c r="DRG35" s="119"/>
      <c r="DRH35" s="119"/>
      <c r="DRI35" s="119"/>
      <c r="DRJ35" s="119"/>
      <c r="DRK35" s="119"/>
      <c r="DRL35" s="119"/>
      <c r="DRM35" s="119"/>
      <c r="DRN35" s="119"/>
      <c r="DRO35" s="119"/>
      <c r="DRP35" s="119"/>
      <c r="DRQ35" s="119"/>
      <c r="DRR35" s="119"/>
      <c r="DRS35" s="119"/>
      <c r="DRT35" s="119"/>
      <c r="DRU35" s="119"/>
      <c r="DRV35" s="119"/>
      <c r="DRW35" s="119"/>
      <c r="DRX35" s="119"/>
      <c r="DRY35" s="119"/>
      <c r="DRZ35" s="119"/>
      <c r="DSA35" s="119"/>
      <c r="DSB35" s="119"/>
      <c r="DSC35" s="119"/>
      <c r="DSD35" s="119"/>
      <c r="DSE35" s="119"/>
      <c r="DSF35" s="119"/>
      <c r="DSG35" s="119"/>
      <c r="DSH35" s="119"/>
      <c r="DSI35" s="119"/>
      <c r="DSJ35" s="119"/>
      <c r="DSK35" s="119"/>
      <c r="DSL35" s="119"/>
      <c r="DSM35" s="119"/>
      <c r="DSN35" s="119"/>
      <c r="DSO35" s="119"/>
      <c r="DSP35" s="119"/>
      <c r="DSQ35" s="119"/>
      <c r="DSR35" s="119"/>
      <c r="DSS35" s="119"/>
      <c r="DST35" s="119"/>
      <c r="DSU35" s="119"/>
      <c r="DSV35" s="119"/>
      <c r="DSW35" s="119"/>
      <c r="DSX35" s="119"/>
      <c r="DSY35" s="119"/>
      <c r="DSZ35" s="119"/>
      <c r="DTA35" s="119"/>
      <c r="DTB35" s="119"/>
      <c r="DTC35" s="119"/>
      <c r="DTD35" s="119"/>
      <c r="DTE35" s="119"/>
      <c r="DTF35" s="119"/>
      <c r="DTG35" s="119"/>
      <c r="DTH35" s="119"/>
      <c r="DTI35" s="119"/>
      <c r="DTJ35" s="119"/>
      <c r="DTK35" s="119"/>
      <c r="DTL35" s="119"/>
      <c r="DTM35" s="119"/>
      <c r="DTN35" s="119"/>
      <c r="DTO35" s="119"/>
      <c r="DTP35" s="119"/>
      <c r="DTQ35" s="119"/>
      <c r="DTR35" s="119"/>
      <c r="DTS35" s="119"/>
      <c r="DTT35" s="119"/>
      <c r="DTU35" s="119"/>
      <c r="DTV35" s="119"/>
      <c r="DTW35" s="119"/>
      <c r="DTX35" s="119"/>
      <c r="DTY35" s="119"/>
      <c r="DTZ35" s="119"/>
      <c r="DUA35" s="119"/>
      <c r="DUB35" s="119"/>
      <c r="DUC35" s="119"/>
      <c r="DUD35" s="119"/>
      <c r="DUE35" s="119"/>
      <c r="DUF35" s="119"/>
      <c r="DUG35" s="119"/>
      <c r="DUH35" s="119"/>
      <c r="DUI35" s="119"/>
      <c r="DUJ35" s="119"/>
      <c r="DUK35" s="119"/>
      <c r="DUL35" s="119"/>
      <c r="DUM35" s="119"/>
      <c r="DUN35" s="119"/>
      <c r="DUO35" s="119"/>
      <c r="DUP35" s="119"/>
      <c r="DUQ35" s="119"/>
      <c r="DUR35" s="119"/>
      <c r="DUS35" s="119"/>
      <c r="DUT35" s="119"/>
      <c r="DUU35" s="119"/>
      <c r="DUV35" s="119"/>
      <c r="DUW35" s="119"/>
      <c r="DUX35" s="119"/>
      <c r="DUY35" s="119"/>
      <c r="DUZ35" s="119"/>
      <c r="DVA35" s="119"/>
      <c r="DVB35" s="119"/>
      <c r="DVC35" s="119"/>
      <c r="DVD35" s="119"/>
      <c r="DVE35" s="119"/>
      <c r="DVF35" s="119"/>
      <c r="DVG35" s="119"/>
      <c r="DVH35" s="119"/>
      <c r="DVI35" s="119"/>
      <c r="DVJ35" s="119"/>
      <c r="DVK35" s="119"/>
      <c r="DVL35" s="119"/>
      <c r="DVM35" s="119"/>
      <c r="DVN35" s="119"/>
      <c r="DVO35" s="119"/>
      <c r="DVP35" s="119"/>
      <c r="DVQ35" s="119"/>
      <c r="DVR35" s="119"/>
      <c r="DVS35" s="119"/>
      <c r="DVT35" s="119"/>
      <c r="DVU35" s="119"/>
      <c r="DVV35" s="119"/>
      <c r="DVW35" s="119"/>
      <c r="DVX35" s="119"/>
      <c r="DVY35" s="119"/>
      <c r="DVZ35" s="119"/>
      <c r="DWA35" s="119"/>
      <c r="DWB35" s="119"/>
      <c r="DWC35" s="119"/>
      <c r="DWD35" s="119"/>
      <c r="DWE35" s="119"/>
      <c r="DWF35" s="119"/>
      <c r="DWG35" s="119"/>
      <c r="DWH35" s="119"/>
      <c r="DWI35" s="119"/>
      <c r="DWJ35" s="119"/>
      <c r="DWK35" s="119"/>
      <c r="DWL35" s="119"/>
      <c r="DWM35" s="119"/>
      <c r="DWN35" s="119"/>
      <c r="DWO35" s="119"/>
      <c r="DWP35" s="119"/>
      <c r="DWQ35" s="119"/>
      <c r="DWR35" s="119"/>
      <c r="DWS35" s="119"/>
      <c r="DWT35" s="119"/>
      <c r="DWU35" s="119"/>
      <c r="DWV35" s="119"/>
      <c r="DWW35" s="119"/>
      <c r="DWX35" s="119"/>
      <c r="DWY35" s="119"/>
      <c r="DWZ35" s="119"/>
      <c r="DXA35" s="119"/>
      <c r="DXB35" s="119"/>
      <c r="DXC35" s="119"/>
      <c r="DXD35" s="119"/>
      <c r="DXE35" s="119"/>
      <c r="DXF35" s="119"/>
      <c r="DXG35" s="119"/>
      <c r="DXH35" s="119"/>
      <c r="DXI35" s="119"/>
      <c r="DXJ35" s="119"/>
      <c r="DXK35" s="119"/>
      <c r="DXL35" s="119"/>
      <c r="DXM35" s="119"/>
      <c r="DXN35" s="119"/>
      <c r="DXO35" s="119"/>
      <c r="DXP35" s="119"/>
      <c r="DXQ35" s="119"/>
      <c r="DXR35" s="119"/>
      <c r="DXS35" s="119"/>
      <c r="DXT35" s="119"/>
      <c r="DXU35" s="119"/>
      <c r="DXV35" s="119"/>
      <c r="DXW35" s="119"/>
      <c r="DXX35" s="119"/>
      <c r="DXY35" s="119"/>
      <c r="DXZ35" s="119"/>
      <c r="DYA35" s="119"/>
      <c r="DYB35" s="119"/>
      <c r="DYC35" s="119"/>
      <c r="DYD35" s="119"/>
      <c r="DYE35" s="119"/>
      <c r="DYF35" s="119"/>
      <c r="DYG35" s="119"/>
      <c r="DYH35" s="119"/>
      <c r="DYI35" s="119"/>
      <c r="DYJ35" s="119"/>
      <c r="DYK35" s="119"/>
      <c r="DYL35" s="119"/>
      <c r="DYM35" s="119"/>
      <c r="DYN35" s="119"/>
      <c r="DYO35" s="119"/>
      <c r="DYP35" s="119"/>
      <c r="DYQ35" s="119"/>
      <c r="DYR35" s="119"/>
      <c r="DYS35" s="119"/>
      <c r="DYT35" s="119"/>
      <c r="DYU35" s="119"/>
      <c r="DYV35" s="119"/>
      <c r="DYW35" s="119"/>
      <c r="DYX35" s="119"/>
      <c r="DYY35" s="119"/>
      <c r="DYZ35" s="119"/>
      <c r="DZA35" s="119"/>
      <c r="DZB35" s="119"/>
      <c r="DZC35" s="119"/>
      <c r="DZD35" s="119"/>
      <c r="DZE35" s="119"/>
      <c r="DZF35" s="119"/>
      <c r="DZG35" s="119"/>
      <c r="DZH35" s="119"/>
      <c r="DZI35" s="119"/>
      <c r="DZJ35" s="119"/>
      <c r="DZK35" s="119"/>
      <c r="DZL35" s="119"/>
      <c r="DZM35" s="119"/>
      <c r="DZN35" s="119"/>
      <c r="DZO35" s="119"/>
      <c r="DZP35" s="119"/>
      <c r="DZQ35" s="119"/>
      <c r="DZR35" s="119"/>
      <c r="DZS35" s="119"/>
      <c r="DZT35" s="119"/>
      <c r="DZU35" s="119"/>
      <c r="DZV35" s="119"/>
      <c r="DZW35" s="119"/>
      <c r="DZX35" s="119"/>
      <c r="DZY35" s="119"/>
      <c r="DZZ35" s="119"/>
      <c r="EAA35" s="119"/>
      <c r="EAB35" s="119"/>
      <c r="EAC35" s="119"/>
      <c r="EAD35" s="119"/>
      <c r="EAE35" s="119"/>
      <c r="EAF35" s="119"/>
      <c r="EAG35" s="119"/>
      <c r="EAH35" s="119"/>
      <c r="EAI35" s="119"/>
      <c r="EAJ35" s="119"/>
      <c r="EAK35" s="119"/>
      <c r="EAL35" s="119"/>
      <c r="EAM35" s="119"/>
      <c r="EAN35" s="119"/>
      <c r="EAO35" s="119"/>
      <c r="EAP35" s="119"/>
      <c r="EAQ35" s="119"/>
      <c r="EAR35" s="119"/>
      <c r="EAS35" s="119"/>
      <c r="EAT35" s="119"/>
      <c r="EAU35" s="119"/>
      <c r="EAV35" s="119"/>
      <c r="EAW35" s="119"/>
      <c r="EAX35" s="119"/>
      <c r="EAY35" s="119"/>
      <c r="EAZ35" s="119"/>
      <c r="EBA35" s="119"/>
      <c r="EBB35" s="119"/>
      <c r="EBC35" s="119"/>
      <c r="EBD35" s="119"/>
      <c r="EBE35" s="119"/>
      <c r="EBF35" s="119"/>
      <c r="EBG35" s="119"/>
      <c r="EBH35" s="119"/>
      <c r="EBI35" s="119"/>
      <c r="EBJ35" s="119"/>
      <c r="EBK35" s="119"/>
      <c r="EBL35" s="119"/>
      <c r="EBM35" s="119"/>
      <c r="EBN35" s="119"/>
      <c r="EBO35" s="119"/>
      <c r="EBP35" s="119"/>
      <c r="EBQ35" s="119"/>
      <c r="EBR35" s="119"/>
      <c r="EBS35" s="119"/>
      <c r="EBT35" s="119"/>
      <c r="EBU35" s="119"/>
      <c r="EBV35" s="119"/>
      <c r="EBW35" s="119"/>
      <c r="EBX35" s="119"/>
      <c r="EBY35" s="119"/>
      <c r="EBZ35" s="119"/>
      <c r="ECA35" s="119"/>
      <c r="ECB35" s="119"/>
      <c r="ECC35" s="119"/>
      <c r="ECD35" s="119"/>
      <c r="ECE35" s="119"/>
      <c r="ECF35" s="119"/>
      <c r="ECG35" s="119"/>
      <c r="ECH35" s="119"/>
      <c r="ECI35" s="119"/>
      <c r="ECJ35" s="119"/>
      <c r="ECK35" s="119"/>
      <c r="ECL35" s="119"/>
      <c r="ECM35" s="119"/>
      <c r="ECN35" s="119"/>
      <c r="ECO35" s="119"/>
      <c r="ECP35" s="119"/>
      <c r="ECQ35" s="119"/>
      <c r="ECR35" s="119"/>
      <c r="ECS35" s="119"/>
      <c r="ECT35" s="119"/>
      <c r="ECU35" s="119"/>
      <c r="ECV35" s="119"/>
      <c r="ECW35" s="119"/>
      <c r="ECX35" s="119"/>
      <c r="ECY35" s="119"/>
      <c r="ECZ35" s="119"/>
      <c r="EDA35" s="119"/>
      <c r="EDB35" s="119"/>
      <c r="EDC35" s="119"/>
      <c r="EDD35" s="119"/>
      <c r="EDE35" s="119"/>
      <c r="EDF35" s="119"/>
      <c r="EDG35" s="119"/>
      <c r="EDH35" s="119"/>
      <c r="EDI35" s="119"/>
      <c r="EDJ35" s="119"/>
      <c r="EDK35" s="119"/>
      <c r="EDL35" s="119"/>
      <c r="EDM35" s="119"/>
      <c r="EDN35" s="119"/>
      <c r="EDO35" s="119"/>
      <c r="EDP35" s="119"/>
      <c r="EDQ35" s="119"/>
      <c r="EDR35" s="119"/>
      <c r="EDS35" s="119"/>
      <c r="EDT35" s="119"/>
      <c r="EDU35" s="119"/>
      <c r="EDV35" s="119"/>
      <c r="EDW35" s="119"/>
      <c r="EDX35" s="119"/>
      <c r="EDY35" s="119"/>
      <c r="EDZ35" s="119"/>
      <c r="EEA35" s="119"/>
      <c r="EEB35" s="119"/>
      <c r="EEC35" s="119"/>
      <c r="EED35" s="119"/>
      <c r="EEE35" s="119"/>
      <c r="EEF35" s="119"/>
      <c r="EEG35" s="119"/>
      <c r="EEH35" s="119"/>
      <c r="EEI35" s="119"/>
      <c r="EEJ35" s="119"/>
      <c r="EEK35" s="119"/>
      <c r="EEL35" s="119"/>
      <c r="EEM35" s="119"/>
      <c r="EEN35" s="119"/>
      <c r="EEO35" s="119"/>
      <c r="EEP35" s="119"/>
      <c r="EEQ35" s="119"/>
      <c r="EER35" s="119"/>
      <c r="EES35" s="119"/>
      <c r="EET35" s="119"/>
      <c r="EEU35" s="119"/>
      <c r="EEV35" s="119"/>
      <c r="EEW35" s="119"/>
      <c r="EEX35" s="119"/>
      <c r="EEY35" s="119"/>
      <c r="EEZ35" s="119"/>
      <c r="EFA35" s="119"/>
      <c r="EFB35" s="119"/>
      <c r="EFC35" s="119"/>
      <c r="EFD35" s="119"/>
      <c r="EFE35" s="119"/>
      <c r="EFF35" s="119"/>
      <c r="EFG35" s="119"/>
      <c r="EFH35" s="119"/>
      <c r="EFI35" s="119"/>
      <c r="EFJ35" s="119"/>
      <c r="EFK35" s="119"/>
      <c r="EFL35" s="119"/>
      <c r="EFM35" s="119"/>
      <c r="EFN35" s="119"/>
      <c r="EFO35" s="119"/>
      <c r="EFP35" s="119"/>
      <c r="EFQ35" s="119"/>
      <c r="EFR35" s="119"/>
      <c r="EFS35" s="119"/>
      <c r="EFT35" s="119"/>
      <c r="EFU35" s="119"/>
      <c r="EFV35" s="119"/>
      <c r="EFW35" s="119"/>
      <c r="EFX35" s="119"/>
      <c r="EFY35" s="119"/>
      <c r="EFZ35" s="119"/>
      <c r="EGA35" s="119"/>
      <c r="EGB35" s="119"/>
      <c r="EGC35" s="119"/>
      <c r="EGD35" s="119"/>
      <c r="EGE35" s="119"/>
      <c r="EGF35" s="119"/>
      <c r="EGG35" s="119"/>
      <c r="EGH35" s="119"/>
      <c r="EGI35" s="119"/>
      <c r="EGJ35" s="119"/>
      <c r="EGK35" s="119"/>
      <c r="EGL35" s="119"/>
      <c r="EGM35" s="119"/>
      <c r="EGN35" s="119"/>
      <c r="EGO35" s="119"/>
      <c r="EGP35" s="119"/>
      <c r="EGQ35" s="119"/>
      <c r="EGR35" s="119"/>
      <c r="EGS35" s="119"/>
      <c r="EGT35" s="119"/>
      <c r="EGU35" s="119"/>
      <c r="EGV35" s="119"/>
      <c r="EGW35" s="119"/>
      <c r="EGX35" s="119"/>
      <c r="EGY35" s="119"/>
      <c r="EGZ35" s="119"/>
      <c r="EHA35" s="119"/>
      <c r="EHB35" s="119"/>
      <c r="EHC35" s="119"/>
      <c r="EHD35" s="119"/>
      <c r="EHE35" s="119"/>
      <c r="EHF35" s="119"/>
      <c r="EHG35" s="119"/>
      <c r="EHH35" s="119"/>
      <c r="EHI35" s="119"/>
      <c r="EHJ35" s="119"/>
      <c r="EHK35" s="119"/>
      <c r="EHL35" s="119"/>
      <c r="EHM35" s="119"/>
      <c r="EHN35" s="119"/>
      <c r="EHO35" s="119"/>
      <c r="EHP35" s="119"/>
      <c r="EHQ35" s="119"/>
      <c r="EHR35" s="119"/>
      <c r="EHS35" s="119"/>
      <c r="EHT35" s="119"/>
      <c r="EHU35" s="119"/>
      <c r="EHV35" s="119"/>
      <c r="EHW35" s="119"/>
      <c r="EHX35" s="119"/>
      <c r="EHY35" s="119"/>
      <c r="EHZ35" s="119"/>
      <c r="EIA35" s="119"/>
      <c r="EIB35" s="119"/>
      <c r="EIC35" s="119"/>
      <c r="EID35" s="119"/>
      <c r="EIE35" s="119"/>
      <c r="EIF35" s="119"/>
      <c r="EIG35" s="119"/>
      <c r="EIH35" s="119"/>
      <c r="EII35" s="119"/>
      <c r="EIJ35" s="119"/>
      <c r="EIK35" s="119"/>
      <c r="EIL35" s="119"/>
      <c r="EIM35" s="119"/>
      <c r="EIN35" s="119"/>
      <c r="EIO35" s="119"/>
      <c r="EIP35" s="119"/>
      <c r="EIQ35" s="119"/>
      <c r="EIR35" s="119"/>
      <c r="EIS35" s="119"/>
      <c r="EIT35" s="119"/>
      <c r="EIU35" s="119"/>
      <c r="EIV35" s="119"/>
      <c r="EIW35" s="119"/>
      <c r="EIX35" s="119"/>
      <c r="EIY35" s="119"/>
      <c r="EIZ35" s="119"/>
      <c r="EJA35" s="119"/>
      <c r="EJB35" s="119"/>
      <c r="EJC35" s="119"/>
      <c r="EJD35" s="119"/>
      <c r="EJE35" s="119"/>
      <c r="EJF35" s="119"/>
      <c r="EJG35" s="119"/>
      <c r="EJH35" s="119"/>
      <c r="EJI35" s="119"/>
      <c r="EJJ35" s="119"/>
      <c r="EJK35" s="119"/>
      <c r="EJL35" s="119"/>
      <c r="EJM35" s="119"/>
      <c r="EJN35" s="119"/>
      <c r="EJO35" s="119"/>
      <c r="EJP35" s="119"/>
      <c r="EJQ35" s="119"/>
      <c r="EJR35" s="119"/>
      <c r="EJS35" s="119"/>
      <c r="EJT35" s="119"/>
      <c r="EJU35" s="119"/>
      <c r="EJV35" s="119"/>
      <c r="EJW35" s="119"/>
      <c r="EJX35" s="119"/>
      <c r="EJY35" s="119"/>
      <c r="EJZ35" s="119"/>
      <c r="EKA35" s="119"/>
      <c r="EKB35" s="119"/>
      <c r="EKC35" s="119"/>
      <c r="EKD35" s="119"/>
      <c r="EKE35" s="119"/>
      <c r="EKF35" s="119"/>
      <c r="EKG35" s="119"/>
      <c r="EKH35" s="119"/>
      <c r="EKI35" s="119"/>
      <c r="EKJ35" s="119"/>
      <c r="EKK35" s="119"/>
      <c r="EKL35" s="119"/>
      <c r="EKM35" s="119"/>
      <c r="EKN35" s="119"/>
      <c r="EKO35" s="119"/>
      <c r="EKP35" s="119"/>
      <c r="EKQ35" s="119"/>
      <c r="EKR35" s="119"/>
      <c r="EKS35" s="119"/>
      <c r="EKT35" s="119"/>
      <c r="EKU35" s="119"/>
      <c r="EKV35" s="119"/>
      <c r="EKW35" s="119"/>
      <c r="EKX35" s="119"/>
      <c r="EKY35" s="119"/>
      <c r="EKZ35" s="119"/>
      <c r="ELA35" s="119"/>
      <c r="ELB35" s="119"/>
      <c r="ELC35" s="119"/>
      <c r="ELD35" s="119"/>
      <c r="ELE35" s="119"/>
      <c r="ELF35" s="119"/>
      <c r="ELG35" s="119"/>
      <c r="ELH35" s="119"/>
      <c r="ELI35" s="119"/>
      <c r="ELJ35" s="119"/>
      <c r="ELK35" s="119"/>
      <c r="ELL35" s="119"/>
      <c r="ELM35" s="119"/>
      <c r="ELN35" s="119"/>
      <c r="ELO35" s="119"/>
      <c r="ELP35" s="119"/>
      <c r="ELQ35" s="119"/>
      <c r="ELR35" s="119"/>
      <c r="ELS35" s="119"/>
      <c r="ELT35" s="119"/>
      <c r="ELU35" s="119"/>
      <c r="ELV35" s="119"/>
      <c r="ELW35" s="119"/>
      <c r="ELX35" s="119"/>
      <c r="ELY35" s="119"/>
      <c r="ELZ35" s="119"/>
      <c r="EMA35" s="119"/>
      <c r="EMB35" s="119"/>
      <c r="EMC35" s="119"/>
      <c r="EMD35" s="119"/>
      <c r="EME35" s="119"/>
      <c r="EMF35" s="119"/>
      <c r="EMG35" s="119"/>
      <c r="EMH35" s="119"/>
      <c r="EMI35" s="119"/>
      <c r="EMJ35" s="119"/>
      <c r="EMK35" s="119"/>
      <c r="EML35" s="119"/>
      <c r="EMM35" s="119"/>
      <c r="EMN35" s="119"/>
      <c r="EMO35" s="119"/>
      <c r="EMP35" s="119"/>
      <c r="EMQ35" s="119"/>
      <c r="EMR35" s="119"/>
      <c r="EMS35" s="119"/>
      <c r="EMT35" s="119"/>
      <c r="EMU35" s="119"/>
      <c r="EMV35" s="119"/>
      <c r="EMW35" s="119"/>
      <c r="EMX35" s="119"/>
      <c r="EMY35" s="119"/>
      <c r="EMZ35" s="119"/>
      <c r="ENA35" s="119"/>
      <c r="ENB35" s="119"/>
      <c r="ENC35" s="119"/>
      <c r="END35" s="119"/>
      <c r="ENE35" s="119"/>
      <c r="ENF35" s="119"/>
      <c r="ENG35" s="119"/>
      <c r="ENH35" s="119"/>
      <c r="ENI35" s="119"/>
      <c r="ENJ35" s="119"/>
      <c r="ENK35" s="119"/>
      <c r="ENL35" s="119"/>
      <c r="ENM35" s="119"/>
      <c r="ENN35" s="119"/>
      <c r="ENO35" s="119"/>
      <c r="ENP35" s="119"/>
      <c r="ENQ35" s="119"/>
      <c r="ENR35" s="119"/>
      <c r="ENS35" s="119"/>
      <c r="ENT35" s="119"/>
      <c r="ENU35" s="119"/>
      <c r="ENV35" s="119"/>
      <c r="ENW35" s="119"/>
      <c r="ENX35" s="119"/>
      <c r="ENY35" s="119"/>
      <c r="ENZ35" s="119"/>
      <c r="EOA35" s="119"/>
      <c r="EOB35" s="119"/>
      <c r="EOC35" s="119"/>
      <c r="EOD35" s="119"/>
      <c r="EOE35" s="119"/>
      <c r="EOF35" s="119"/>
      <c r="EOG35" s="119"/>
      <c r="EOH35" s="119"/>
      <c r="EOI35" s="119"/>
      <c r="EOJ35" s="119"/>
      <c r="EOK35" s="119"/>
      <c r="EOL35" s="119"/>
      <c r="EOM35" s="119"/>
      <c r="EON35" s="119"/>
      <c r="EOO35" s="119"/>
      <c r="EOP35" s="119"/>
      <c r="EOQ35" s="119"/>
      <c r="EOR35" s="119"/>
      <c r="EOS35" s="119"/>
      <c r="EOT35" s="119"/>
      <c r="EOU35" s="119"/>
      <c r="EOV35" s="119"/>
      <c r="EOW35" s="119"/>
      <c r="EOX35" s="119"/>
      <c r="EOY35" s="119"/>
      <c r="EOZ35" s="119"/>
      <c r="EPA35" s="119"/>
      <c r="EPB35" s="119"/>
      <c r="EPC35" s="119"/>
      <c r="EPD35" s="119"/>
      <c r="EPE35" s="119"/>
      <c r="EPF35" s="119"/>
      <c r="EPG35" s="119"/>
      <c r="EPH35" s="119"/>
      <c r="EPI35" s="119"/>
      <c r="EPJ35" s="119"/>
      <c r="EPK35" s="119"/>
      <c r="EPL35" s="119"/>
      <c r="EPM35" s="119"/>
      <c r="EPN35" s="119"/>
      <c r="EPO35" s="119"/>
      <c r="EPP35" s="119"/>
      <c r="EPQ35" s="119"/>
      <c r="EPR35" s="119"/>
      <c r="EPS35" s="119"/>
      <c r="EPT35" s="119"/>
      <c r="EPU35" s="119"/>
      <c r="EPV35" s="119"/>
      <c r="EPW35" s="119"/>
      <c r="EPX35" s="119"/>
      <c r="EPY35" s="119"/>
      <c r="EPZ35" s="119"/>
      <c r="EQA35" s="119"/>
      <c r="EQB35" s="119"/>
      <c r="EQC35" s="119"/>
      <c r="EQD35" s="119"/>
      <c r="EQE35" s="119"/>
      <c r="EQF35" s="119"/>
      <c r="EQG35" s="119"/>
      <c r="EQH35" s="119"/>
      <c r="EQI35" s="119"/>
      <c r="EQJ35" s="119"/>
      <c r="EQK35" s="119"/>
      <c r="EQL35" s="119"/>
      <c r="EQM35" s="119"/>
      <c r="EQN35" s="119"/>
      <c r="EQO35" s="119"/>
      <c r="EQP35" s="119"/>
      <c r="EQQ35" s="119"/>
      <c r="EQR35" s="119"/>
      <c r="EQS35" s="119"/>
      <c r="EQT35" s="119"/>
      <c r="EQU35" s="119"/>
      <c r="EQV35" s="119"/>
      <c r="EQW35" s="119"/>
      <c r="EQX35" s="119"/>
      <c r="EQY35" s="119"/>
      <c r="EQZ35" s="119"/>
      <c r="ERA35" s="119"/>
      <c r="ERB35" s="119"/>
      <c r="ERC35" s="119"/>
      <c r="ERD35" s="119"/>
      <c r="ERE35" s="119"/>
      <c r="ERF35" s="119"/>
      <c r="ERG35" s="119"/>
      <c r="ERH35" s="119"/>
      <c r="ERI35" s="119"/>
      <c r="ERJ35" s="119"/>
      <c r="ERK35" s="119"/>
      <c r="ERL35" s="119"/>
      <c r="ERM35" s="119"/>
      <c r="ERN35" s="119"/>
      <c r="ERO35" s="119"/>
      <c r="ERP35" s="119"/>
      <c r="ERQ35" s="119"/>
      <c r="ERR35" s="119"/>
      <c r="ERS35" s="119"/>
      <c r="ERT35" s="119"/>
      <c r="ERU35" s="119"/>
      <c r="ERV35" s="119"/>
      <c r="ERW35" s="119"/>
      <c r="ERX35" s="119"/>
      <c r="ERY35" s="119"/>
      <c r="ERZ35" s="119"/>
      <c r="ESA35" s="119"/>
      <c r="ESB35" s="119"/>
      <c r="ESC35" s="119"/>
      <c r="ESD35" s="119"/>
      <c r="ESE35" s="119"/>
      <c r="ESF35" s="119"/>
      <c r="ESG35" s="119"/>
      <c r="ESH35" s="119"/>
      <c r="ESI35" s="119"/>
      <c r="ESJ35" s="119"/>
      <c r="ESK35" s="119"/>
      <c r="ESL35" s="119"/>
      <c r="ESM35" s="119"/>
      <c r="ESN35" s="119"/>
      <c r="ESO35" s="119"/>
      <c r="ESP35" s="119"/>
      <c r="ESQ35" s="119"/>
      <c r="ESR35" s="119"/>
      <c r="ESS35" s="119"/>
      <c r="EST35" s="119"/>
      <c r="ESU35" s="119"/>
      <c r="ESV35" s="119"/>
      <c r="ESW35" s="119"/>
      <c r="ESX35" s="119"/>
      <c r="ESY35" s="119"/>
      <c r="ESZ35" s="119"/>
      <c r="ETA35" s="119"/>
      <c r="ETB35" s="119"/>
      <c r="ETC35" s="119"/>
      <c r="ETD35" s="119"/>
      <c r="ETE35" s="119"/>
      <c r="ETF35" s="119"/>
      <c r="ETG35" s="119"/>
      <c r="ETH35" s="119"/>
      <c r="ETI35" s="119"/>
      <c r="ETJ35" s="119"/>
      <c r="ETK35" s="119"/>
      <c r="ETL35" s="119"/>
      <c r="ETM35" s="119"/>
      <c r="ETN35" s="119"/>
      <c r="ETO35" s="119"/>
      <c r="ETP35" s="119"/>
      <c r="ETQ35" s="119"/>
      <c r="ETR35" s="119"/>
      <c r="ETS35" s="119"/>
      <c r="ETT35" s="119"/>
      <c r="ETU35" s="119"/>
      <c r="ETV35" s="119"/>
      <c r="ETW35" s="119"/>
      <c r="ETX35" s="119"/>
      <c r="ETY35" s="119"/>
      <c r="ETZ35" s="119"/>
      <c r="EUA35" s="119"/>
      <c r="EUB35" s="119"/>
      <c r="EUC35" s="119"/>
      <c r="EUD35" s="119"/>
      <c r="EUE35" s="119"/>
      <c r="EUF35" s="119"/>
      <c r="EUG35" s="119"/>
      <c r="EUH35" s="119"/>
      <c r="EUI35" s="119"/>
      <c r="EUJ35" s="119"/>
      <c r="EUK35" s="119"/>
      <c r="EUL35" s="119"/>
      <c r="EUM35" s="119"/>
      <c r="EUN35" s="119"/>
      <c r="EUO35" s="119"/>
      <c r="EUP35" s="119"/>
      <c r="EUQ35" s="119"/>
      <c r="EUR35" s="119"/>
      <c r="EUS35" s="119"/>
      <c r="EUT35" s="119"/>
      <c r="EUU35" s="119"/>
      <c r="EUV35" s="119"/>
      <c r="EUW35" s="119"/>
      <c r="EUX35" s="119"/>
      <c r="EUY35" s="119"/>
      <c r="EUZ35" s="119"/>
      <c r="EVA35" s="119"/>
      <c r="EVB35" s="119"/>
      <c r="EVC35" s="119"/>
      <c r="EVD35" s="119"/>
      <c r="EVE35" s="119"/>
      <c r="EVF35" s="119"/>
      <c r="EVG35" s="119"/>
      <c r="EVH35" s="119"/>
      <c r="EVI35" s="119"/>
      <c r="EVJ35" s="119"/>
      <c r="EVK35" s="119"/>
      <c r="EVL35" s="119"/>
      <c r="EVM35" s="119"/>
      <c r="EVN35" s="119"/>
      <c r="EVO35" s="119"/>
      <c r="EVP35" s="119"/>
      <c r="EVQ35" s="119"/>
      <c r="EVR35" s="119"/>
      <c r="EVS35" s="119"/>
      <c r="EVT35" s="119"/>
      <c r="EVU35" s="119"/>
      <c r="EVV35" s="119"/>
      <c r="EVW35" s="119"/>
      <c r="EVX35" s="119"/>
      <c r="EVY35" s="119"/>
      <c r="EVZ35" s="119"/>
      <c r="EWA35" s="119"/>
      <c r="EWB35" s="119"/>
      <c r="EWC35" s="119"/>
      <c r="EWD35" s="119"/>
      <c r="EWE35" s="119"/>
      <c r="EWF35" s="119"/>
      <c r="EWG35" s="119"/>
      <c r="EWH35" s="119"/>
      <c r="EWI35" s="119"/>
      <c r="EWJ35" s="119"/>
      <c r="EWK35" s="119"/>
      <c r="EWL35" s="119"/>
      <c r="EWM35" s="119"/>
      <c r="EWN35" s="119"/>
      <c r="EWO35" s="119"/>
      <c r="EWP35" s="119"/>
      <c r="EWQ35" s="119"/>
      <c r="EWR35" s="119"/>
      <c r="EWS35" s="119"/>
      <c r="EWT35" s="119"/>
      <c r="EWU35" s="119"/>
      <c r="EWV35" s="119"/>
      <c r="EWW35" s="119"/>
      <c r="EWX35" s="119"/>
      <c r="EWY35" s="119"/>
      <c r="EWZ35" s="119"/>
      <c r="EXA35" s="119"/>
      <c r="EXB35" s="119"/>
      <c r="EXC35" s="119"/>
      <c r="EXD35" s="119"/>
      <c r="EXE35" s="119"/>
      <c r="EXF35" s="119"/>
      <c r="EXG35" s="119"/>
      <c r="EXH35" s="119"/>
      <c r="EXI35" s="119"/>
      <c r="EXJ35" s="119"/>
      <c r="EXK35" s="119"/>
      <c r="EXL35" s="119"/>
      <c r="EXM35" s="119"/>
      <c r="EXN35" s="119"/>
      <c r="EXO35" s="119"/>
      <c r="EXP35" s="119"/>
      <c r="EXQ35" s="119"/>
      <c r="EXR35" s="119"/>
      <c r="EXS35" s="119"/>
      <c r="EXT35" s="119"/>
      <c r="EXU35" s="119"/>
      <c r="EXV35" s="119"/>
      <c r="EXW35" s="119"/>
      <c r="EXX35" s="119"/>
      <c r="EXY35" s="119"/>
      <c r="EXZ35" s="119"/>
      <c r="EYA35" s="119"/>
      <c r="EYB35" s="119"/>
      <c r="EYC35" s="119"/>
      <c r="EYD35" s="119"/>
      <c r="EYE35" s="119"/>
      <c r="EYF35" s="119"/>
      <c r="EYG35" s="119"/>
      <c r="EYH35" s="119"/>
      <c r="EYI35" s="119"/>
      <c r="EYJ35" s="119"/>
      <c r="EYK35" s="119"/>
      <c r="EYL35" s="119"/>
      <c r="EYM35" s="119"/>
      <c r="EYN35" s="119"/>
      <c r="EYO35" s="119"/>
      <c r="EYP35" s="119"/>
      <c r="EYQ35" s="119"/>
      <c r="EYR35" s="119"/>
      <c r="EYS35" s="119"/>
      <c r="EYT35" s="119"/>
      <c r="EYU35" s="119"/>
      <c r="EYV35" s="119"/>
      <c r="EYW35" s="119"/>
      <c r="EYX35" s="119"/>
      <c r="EYY35" s="119"/>
      <c r="EYZ35" s="119"/>
      <c r="EZA35" s="119"/>
      <c r="EZB35" s="119"/>
      <c r="EZC35" s="119"/>
      <c r="EZD35" s="119"/>
      <c r="EZE35" s="119"/>
      <c r="EZF35" s="119"/>
      <c r="EZG35" s="119"/>
      <c r="EZH35" s="119"/>
      <c r="EZI35" s="119"/>
      <c r="EZJ35" s="119"/>
      <c r="EZK35" s="119"/>
      <c r="EZL35" s="119"/>
      <c r="EZM35" s="119"/>
      <c r="EZN35" s="119"/>
      <c r="EZO35" s="119"/>
      <c r="EZP35" s="119"/>
      <c r="EZQ35" s="119"/>
      <c r="EZR35" s="119"/>
      <c r="EZS35" s="119"/>
      <c r="EZT35" s="119"/>
      <c r="EZU35" s="119"/>
      <c r="EZV35" s="119"/>
      <c r="EZW35" s="119"/>
      <c r="EZX35" s="119"/>
      <c r="EZY35" s="119"/>
      <c r="EZZ35" s="119"/>
      <c r="FAA35" s="119"/>
      <c r="FAB35" s="119"/>
      <c r="FAC35" s="119"/>
      <c r="FAD35" s="119"/>
      <c r="FAE35" s="119"/>
      <c r="FAF35" s="119"/>
      <c r="FAG35" s="119"/>
      <c r="FAH35" s="119"/>
      <c r="FAI35" s="119"/>
      <c r="FAJ35" s="119"/>
      <c r="FAK35" s="119"/>
      <c r="FAL35" s="119"/>
      <c r="FAM35" s="119"/>
      <c r="FAN35" s="119"/>
      <c r="FAO35" s="119"/>
      <c r="FAP35" s="119"/>
      <c r="FAQ35" s="119"/>
      <c r="FAR35" s="119"/>
      <c r="FAS35" s="119"/>
      <c r="FAT35" s="119"/>
      <c r="FAU35" s="119"/>
      <c r="FAV35" s="119"/>
      <c r="FAW35" s="119"/>
      <c r="FAX35" s="119"/>
      <c r="FAY35" s="119"/>
      <c r="FAZ35" s="119"/>
      <c r="FBA35" s="119"/>
      <c r="FBB35" s="119"/>
      <c r="FBC35" s="119"/>
      <c r="FBD35" s="119"/>
      <c r="FBE35" s="119"/>
      <c r="FBF35" s="119"/>
      <c r="FBG35" s="119"/>
      <c r="FBH35" s="119"/>
      <c r="FBI35" s="119"/>
      <c r="FBJ35" s="119"/>
      <c r="FBK35" s="119"/>
      <c r="FBL35" s="119"/>
      <c r="FBM35" s="119"/>
      <c r="FBN35" s="119"/>
      <c r="FBO35" s="119"/>
      <c r="FBP35" s="119"/>
      <c r="FBQ35" s="119"/>
      <c r="FBR35" s="119"/>
      <c r="FBS35" s="119"/>
      <c r="FBT35" s="119"/>
      <c r="FBU35" s="119"/>
      <c r="FBV35" s="119"/>
      <c r="FBW35" s="119"/>
      <c r="FBX35" s="119"/>
      <c r="FBY35" s="119"/>
      <c r="FBZ35" s="119"/>
      <c r="FCA35" s="119"/>
      <c r="FCB35" s="119"/>
      <c r="FCC35" s="119"/>
      <c r="FCD35" s="119"/>
      <c r="FCE35" s="119"/>
      <c r="FCF35" s="119"/>
      <c r="FCG35" s="119"/>
      <c r="FCH35" s="119"/>
      <c r="FCI35" s="119"/>
      <c r="FCJ35" s="119"/>
      <c r="FCK35" s="119"/>
      <c r="FCL35" s="119"/>
      <c r="FCM35" s="119"/>
      <c r="FCN35" s="119"/>
      <c r="FCO35" s="119"/>
      <c r="FCP35" s="119"/>
      <c r="FCQ35" s="119"/>
      <c r="FCR35" s="119"/>
      <c r="FCS35" s="119"/>
      <c r="FCT35" s="119"/>
      <c r="FCU35" s="119"/>
      <c r="FCV35" s="119"/>
      <c r="FCW35" s="119"/>
      <c r="FCX35" s="119"/>
      <c r="FCY35" s="119"/>
      <c r="FCZ35" s="119"/>
      <c r="FDA35" s="119"/>
      <c r="FDB35" s="119"/>
      <c r="FDC35" s="119"/>
      <c r="FDD35" s="119"/>
      <c r="FDE35" s="119"/>
      <c r="FDF35" s="119"/>
      <c r="FDG35" s="119"/>
      <c r="FDH35" s="119"/>
      <c r="FDI35" s="119"/>
      <c r="FDJ35" s="119"/>
      <c r="FDK35" s="119"/>
      <c r="FDL35" s="119"/>
      <c r="FDM35" s="119"/>
      <c r="FDN35" s="119"/>
      <c r="FDO35" s="119"/>
      <c r="FDP35" s="119"/>
      <c r="FDQ35" s="119"/>
      <c r="FDR35" s="119"/>
      <c r="FDS35" s="119"/>
      <c r="FDT35" s="119"/>
      <c r="FDU35" s="119"/>
      <c r="FDV35" s="119"/>
      <c r="FDW35" s="119"/>
      <c r="FDX35" s="119"/>
      <c r="FDY35" s="119"/>
      <c r="FDZ35" s="119"/>
      <c r="FEA35" s="119"/>
      <c r="FEB35" s="119"/>
      <c r="FEC35" s="119"/>
      <c r="FED35" s="119"/>
      <c r="FEE35" s="119"/>
      <c r="FEF35" s="119"/>
      <c r="FEG35" s="119"/>
      <c r="FEH35" s="119"/>
      <c r="FEI35" s="119"/>
      <c r="FEJ35" s="119"/>
      <c r="FEK35" s="119"/>
      <c r="FEL35" s="119"/>
      <c r="FEM35" s="119"/>
      <c r="FEN35" s="119"/>
      <c r="FEO35" s="119"/>
      <c r="FEP35" s="119"/>
      <c r="FEQ35" s="119"/>
      <c r="FER35" s="119"/>
      <c r="FES35" s="119"/>
      <c r="FET35" s="119"/>
      <c r="FEU35" s="119"/>
      <c r="FEV35" s="119"/>
      <c r="FEW35" s="119"/>
      <c r="FEX35" s="119"/>
      <c r="FEY35" s="119"/>
      <c r="FEZ35" s="119"/>
      <c r="FFA35" s="119"/>
      <c r="FFB35" s="119"/>
      <c r="FFC35" s="119"/>
      <c r="FFD35" s="119"/>
      <c r="FFE35" s="119"/>
      <c r="FFF35" s="119"/>
      <c r="FFG35" s="119"/>
      <c r="FFH35" s="119"/>
      <c r="FFI35" s="119"/>
      <c r="FFJ35" s="119"/>
      <c r="FFK35" s="119"/>
      <c r="FFL35" s="119"/>
      <c r="FFM35" s="119"/>
      <c r="FFN35" s="119"/>
      <c r="FFO35" s="119"/>
      <c r="FFP35" s="119"/>
      <c r="FFQ35" s="119"/>
      <c r="FFR35" s="119"/>
      <c r="FFS35" s="119"/>
      <c r="FFT35" s="119"/>
      <c r="FFU35" s="119"/>
      <c r="FFV35" s="119"/>
      <c r="FFW35" s="119"/>
      <c r="FFX35" s="119"/>
      <c r="FFY35" s="119"/>
      <c r="FFZ35" s="119"/>
      <c r="FGA35" s="119"/>
      <c r="FGB35" s="119"/>
      <c r="FGC35" s="119"/>
      <c r="FGD35" s="119"/>
      <c r="FGE35" s="119"/>
      <c r="FGF35" s="119"/>
      <c r="FGG35" s="119"/>
      <c r="FGH35" s="119"/>
      <c r="FGI35" s="119"/>
      <c r="FGJ35" s="119"/>
      <c r="FGK35" s="119"/>
      <c r="FGL35" s="119"/>
      <c r="FGM35" s="119"/>
      <c r="FGN35" s="119"/>
      <c r="FGO35" s="119"/>
      <c r="FGP35" s="119"/>
      <c r="FGQ35" s="119"/>
      <c r="FGR35" s="119"/>
      <c r="FGS35" s="119"/>
      <c r="FGT35" s="119"/>
      <c r="FGU35" s="119"/>
      <c r="FGV35" s="119"/>
      <c r="FGW35" s="119"/>
      <c r="FGX35" s="119"/>
      <c r="FGY35" s="119"/>
      <c r="FGZ35" s="119"/>
      <c r="FHA35" s="119"/>
      <c r="FHB35" s="119"/>
      <c r="FHC35" s="119"/>
      <c r="FHD35" s="119"/>
      <c r="FHE35" s="119"/>
      <c r="FHF35" s="119"/>
      <c r="FHG35" s="119"/>
      <c r="FHH35" s="119"/>
      <c r="FHI35" s="119"/>
      <c r="FHJ35" s="119"/>
      <c r="FHK35" s="119"/>
      <c r="FHL35" s="119"/>
      <c r="FHM35" s="119"/>
      <c r="FHN35" s="119"/>
      <c r="FHO35" s="119"/>
      <c r="FHP35" s="119"/>
      <c r="FHQ35" s="119"/>
      <c r="FHR35" s="119"/>
      <c r="FHS35" s="119"/>
      <c r="FHT35" s="119"/>
      <c r="FHU35" s="119"/>
      <c r="FHV35" s="119"/>
      <c r="FHW35" s="119"/>
      <c r="FHX35" s="119"/>
      <c r="FHY35" s="119"/>
      <c r="FHZ35" s="119"/>
      <c r="FIA35" s="119"/>
      <c r="FIB35" s="119"/>
      <c r="FIC35" s="119"/>
      <c r="FID35" s="119"/>
      <c r="FIE35" s="119"/>
      <c r="FIF35" s="119"/>
      <c r="FIG35" s="119"/>
      <c r="FIH35" s="119"/>
      <c r="FII35" s="119"/>
      <c r="FIJ35" s="119"/>
      <c r="FIK35" s="119"/>
      <c r="FIL35" s="119"/>
      <c r="FIM35" s="119"/>
      <c r="FIN35" s="119"/>
      <c r="FIO35" s="119"/>
      <c r="FIP35" s="119"/>
      <c r="FIQ35" s="119"/>
      <c r="FIR35" s="119"/>
      <c r="FIS35" s="119"/>
      <c r="FIT35" s="119"/>
      <c r="FIU35" s="119"/>
      <c r="FIV35" s="119"/>
      <c r="FIW35" s="119"/>
      <c r="FIX35" s="119"/>
      <c r="FIY35" s="119"/>
      <c r="FIZ35" s="119"/>
      <c r="FJA35" s="119"/>
      <c r="FJB35" s="119"/>
      <c r="FJC35" s="119"/>
      <c r="FJD35" s="119"/>
      <c r="FJE35" s="119"/>
      <c r="FJF35" s="119"/>
      <c r="FJG35" s="119"/>
      <c r="FJH35" s="119"/>
      <c r="FJI35" s="119"/>
      <c r="FJJ35" s="119"/>
      <c r="FJK35" s="119"/>
      <c r="FJL35" s="119"/>
      <c r="FJM35" s="119"/>
      <c r="FJN35" s="119"/>
      <c r="FJO35" s="119"/>
      <c r="FJP35" s="119"/>
      <c r="FJQ35" s="119"/>
      <c r="FJR35" s="119"/>
      <c r="FJS35" s="119"/>
      <c r="FJT35" s="119"/>
      <c r="FJU35" s="119"/>
      <c r="FJV35" s="119"/>
      <c r="FJW35" s="119"/>
      <c r="FJX35" s="119"/>
      <c r="FJY35" s="119"/>
      <c r="FJZ35" s="119"/>
      <c r="FKA35" s="119"/>
      <c r="FKB35" s="119"/>
      <c r="FKC35" s="119"/>
      <c r="FKD35" s="119"/>
      <c r="FKE35" s="119"/>
      <c r="FKF35" s="119"/>
      <c r="FKG35" s="119"/>
      <c r="FKH35" s="119"/>
      <c r="FKI35" s="119"/>
      <c r="FKJ35" s="119"/>
      <c r="FKK35" s="119"/>
      <c r="FKL35" s="119"/>
      <c r="FKM35" s="119"/>
      <c r="FKN35" s="119"/>
      <c r="FKO35" s="119"/>
      <c r="FKP35" s="119"/>
      <c r="FKQ35" s="119"/>
      <c r="FKR35" s="119"/>
      <c r="FKS35" s="119"/>
      <c r="FKT35" s="119"/>
      <c r="FKU35" s="119"/>
      <c r="FKV35" s="119"/>
      <c r="FKW35" s="119"/>
      <c r="FKX35" s="119"/>
      <c r="FKY35" s="119"/>
      <c r="FKZ35" s="119"/>
      <c r="FLA35" s="119"/>
      <c r="FLB35" s="119"/>
      <c r="FLC35" s="119"/>
      <c r="FLD35" s="119"/>
      <c r="FLE35" s="119"/>
      <c r="FLF35" s="119"/>
      <c r="FLG35" s="119"/>
      <c r="FLH35" s="119"/>
      <c r="FLI35" s="119"/>
      <c r="FLJ35" s="119"/>
      <c r="FLK35" s="119"/>
      <c r="FLL35" s="119"/>
      <c r="FLM35" s="119"/>
      <c r="FLN35" s="119"/>
      <c r="FLO35" s="119"/>
      <c r="FLP35" s="119"/>
      <c r="FLQ35" s="119"/>
      <c r="FLR35" s="119"/>
      <c r="FLS35" s="119"/>
      <c r="FLT35" s="119"/>
      <c r="FLU35" s="119"/>
      <c r="FLV35" s="119"/>
      <c r="FLW35" s="119"/>
      <c r="FLX35" s="119"/>
      <c r="FLY35" s="119"/>
      <c r="FLZ35" s="119"/>
      <c r="FMA35" s="119"/>
      <c r="FMB35" s="119"/>
      <c r="FMC35" s="119"/>
      <c r="FMD35" s="119"/>
      <c r="FME35" s="119"/>
      <c r="FMF35" s="119"/>
      <c r="FMG35" s="119"/>
      <c r="FMH35" s="119"/>
      <c r="FMI35" s="119"/>
      <c r="FMJ35" s="119"/>
      <c r="FMK35" s="119"/>
      <c r="FML35" s="119"/>
      <c r="FMM35" s="119"/>
      <c r="FMN35" s="119"/>
      <c r="FMO35" s="119"/>
      <c r="FMP35" s="119"/>
      <c r="FMQ35" s="119"/>
      <c r="FMR35" s="119"/>
      <c r="FMS35" s="119"/>
      <c r="FMT35" s="119"/>
      <c r="FMU35" s="119"/>
      <c r="FMV35" s="119"/>
      <c r="FMW35" s="119"/>
      <c r="FMX35" s="119"/>
      <c r="FMY35" s="119"/>
      <c r="FMZ35" s="119"/>
      <c r="FNA35" s="119"/>
      <c r="FNB35" s="119"/>
      <c r="FNC35" s="119"/>
      <c r="FND35" s="119"/>
      <c r="FNE35" s="119"/>
      <c r="FNF35" s="119"/>
      <c r="FNG35" s="119"/>
      <c r="FNH35" s="119"/>
      <c r="FNI35" s="119"/>
      <c r="FNJ35" s="119"/>
      <c r="FNK35" s="119"/>
      <c r="FNL35" s="119"/>
      <c r="FNM35" s="119"/>
      <c r="FNN35" s="119"/>
      <c r="FNO35" s="119"/>
      <c r="FNP35" s="119"/>
      <c r="FNQ35" s="119"/>
      <c r="FNR35" s="119"/>
      <c r="FNS35" s="119"/>
      <c r="FNT35" s="119"/>
      <c r="FNU35" s="119"/>
      <c r="FNV35" s="119"/>
      <c r="FNW35" s="119"/>
      <c r="FNX35" s="119"/>
      <c r="FNY35" s="119"/>
      <c r="FNZ35" s="119"/>
      <c r="FOA35" s="119"/>
      <c r="FOB35" s="119"/>
      <c r="FOC35" s="119"/>
      <c r="FOD35" s="119"/>
      <c r="FOE35" s="119"/>
      <c r="FOF35" s="119"/>
      <c r="FOG35" s="119"/>
      <c r="FOH35" s="119"/>
      <c r="FOI35" s="119"/>
      <c r="FOJ35" s="119"/>
      <c r="FOK35" s="119"/>
      <c r="FOL35" s="119"/>
      <c r="FOM35" s="119"/>
      <c r="FON35" s="119"/>
      <c r="FOO35" s="119"/>
      <c r="FOP35" s="119"/>
      <c r="FOQ35" s="119"/>
      <c r="FOR35" s="119"/>
      <c r="FOS35" s="119"/>
      <c r="FOT35" s="119"/>
      <c r="FOU35" s="119"/>
      <c r="FOV35" s="119"/>
      <c r="FOW35" s="119"/>
      <c r="FOX35" s="119"/>
      <c r="FOY35" s="119"/>
      <c r="FOZ35" s="119"/>
      <c r="FPA35" s="119"/>
      <c r="FPB35" s="119"/>
      <c r="FPC35" s="119"/>
      <c r="FPD35" s="119"/>
      <c r="FPE35" s="119"/>
      <c r="FPF35" s="119"/>
      <c r="FPG35" s="119"/>
      <c r="FPH35" s="119"/>
      <c r="FPI35" s="119"/>
      <c r="FPJ35" s="119"/>
      <c r="FPK35" s="119"/>
      <c r="FPL35" s="119"/>
      <c r="FPM35" s="119"/>
      <c r="FPN35" s="119"/>
      <c r="FPO35" s="119"/>
      <c r="FPP35" s="119"/>
      <c r="FPQ35" s="119"/>
      <c r="FPR35" s="119"/>
      <c r="FPS35" s="119"/>
      <c r="FPT35" s="119"/>
      <c r="FPU35" s="119"/>
      <c r="FPV35" s="119"/>
      <c r="FPW35" s="119"/>
      <c r="FPX35" s="119"/>
      <c r="FPY35" s="119"/>
      <c r="FPZ35" s="119"/>
      <c r="FQA35" s="119"/>
      <c r="FQB35" s="119"/>
      <c r="FQC35" s="119"/>
      <c r="FQD35" s="119"/>
      <c r="FQE35" s="119"/>
      <c r="FQF35" s="119"/>
      <c r="FQG35" s="119"/>
      <c r="FQH35" s="119"/>
      <c r="FQI35" s="119"/>
      <c r="FQJ35" s="119"/>
      <c r="FQK35" s="119"/>
      <c r="FQL35" s="119"/>
      <c r="FQM35" s="119"/>
      <c r="FQN35" s="119"/>
      <c r="FQO35" s="119"/>
      <c r="FQP35" s="119"/>
      <c r="FQQ35" s="119"/>
      <c r="FQR35" s="119"/>
      <c r="FQS35" s="119"/>
      <c r="FQT35" s="119"/>
      <c r="FQU35" s="119"/>
      <c r="FQV35" s="119"/>
      <c r="FQW35" s="119"/>
      <c r="FQX35" s="119"/>
      <c r="FQY35" s="119"/>
      <c r="FQZ35" s="119"/>
      <c r="FRA35" s="119"/>
      <c r="FRB35" s="119"/>
      <c r="FRC35" s="119"/>
      <c r="FRD35" s="119"/>
      <c r="FRE35" s="119"/>
      <c r="FRF35" s="119"/>
      <c r="FRG35" s="119"/>
      <c r="FRH35" s="119"/>
      <c r="FRI35" s="119"/>
      <c r="FRJ35" s="119"/>
      <c r="FRK35" s="119"/>
      <c r="FRL35" s="119"/>
      <c r="FRM35" s="119"/>
      <c r="FRN35" s="119"/>
      <c r="FRO35" s="119"/>
      <c r="FRP35" s="119"/>
      <c r="FRQ35" s="119"/>
      <c r="FRR35" s="119"/>
      <c r="FRS35" s="119"/>
      <c r="FRT35" s="119"/>
      <c r="FRU35" s="119"/>
      <c r="FRV35" s="119"/>
      <c r="FRW35" s="119"/>
      <c r="FRX35" s="119"/>
      <c r="FRY35" s="119"/>
      <c r="FRZ35" s="119"/>
      <c r="FSA35" s="119"/>
      <c r="FSB35" s="119"/>
      <c r="FSC35" s="119"/>
      <c r="FSD35" s="119"/>
      <c r="FSE35" s="119"/>
      <c r="FSF35" s="119"/>
      <c r="FSG35" s="119"/>
      <c r="FSH35" s="119"/>
      <c r="FSI35" s="119"/>
      <c r="FSJ35" s="119"/>
      <c r="FSK35" s="119"/>
      <c r="FSL35" s="119"/>
      <c r="FSM35" s="119"/>
      <c r="FSN35" s="119"/>
      <c r="FSO35" s="119"/>
      <c r="FSP35" s="119"/>
      <c r="FSQ35" s="119"/>
      <c r="FSR35" s="119"/>
      <c r="FSS35" s="119"/>
      <c r="FST35" s="119"/>
      <c r="FSU35" s="119"/>
      <c r="FSV35" s="119"/>
      <c r="FSW35" s="119"/>
      <c r="FSX35" s="119"/>
      <c r="FSY35" s="119"/>
      <c r="FSZ35" s="119"/>
      <c r="FTA35" s="119"/>
      <c r="FTB35" s="119"/>
      <c r="FTC35" s="119"/>
      <c r="FTD35" s="119"/>
      <c r="FTE35" s="119"/>
      <c r="FTF35" s="119"/>
      <c r="FTG35" s="119"/>
      <c r="FTH35" s="119"/>
      <c r="FTI35" s="119"/>
      <c r="FTJ35" s="119"/>
      <c r="FTK35" s="119"/>
      <c r="FTL35" s="119"/>
      <c r="FTM35" s="119"/>
      <c r="FTN35" s="119"/>
      <c r="FTO35" s="119"/>
      <c r="FTP35" s="119"/>
      <c r="FTQ35" s="119"/>
      <c r="FTR35" s="119"/>
      <c r="FTS35" s="119"/>
      <c r="FTT35" s="119"/>
      <c r="FTU35" s="119"/>
      <c r="FTV35" s="119"/>
      <c r="FTW35" s="119"/>
      <c r="FTX35" s="119"/>
      <c r="FTY35" s="119"/>
      <c r="FTZ35" s="119"/>
      <c r="FUA35" s="119"/>
      <c r="FUB35" s="119"/>
      <c r="FUC35" s="119"/>
      <c r="FUD35" s="119"/>
      <c r="FUE35" s="119"/>
      <c r="FUF35" s="119"/>
      <c r="FUG35" s="119"/>
      <c r="FUH35" s="119"/>
      <c r="FUI35" s="119"/>
      <c r="FUJ35" s="119"/>
      <c r="FUK35" s="119"/>
      <c r="FUL35" s="119"/>
      <c r="FUM35" s="119"/>
      <c r="FUN35" s="119"/>
      <c r="FUO35" s="119"/>
      <c r="FUP35" s="119"/>
      <c r="FUQ35" s="119"/>
      <c r="FUR35" s="119"/>
      <c r="FUS35" s="119"/>
      <c r="FUT35" s="119"/>
      <c r="FUU35" s="119"/>
      <c r="FUV35" s="119"/>
      <c r="FUW35" s="119"/>
      <c r="FUX35" s="119"/>
      <c r="FUY35" s="119"/>
      <c r="FUZ35" s="119"/>
      <c r="FVA35" s="119"/>
      <c r="FVB35" s="119"/>
      <c r="FVC35" s="119"/>
      <c r="FVD35" s="119"/>
      <c r="FVE35" s="119"/>
      <c r="FVF35" s="119"/>
      <c r="FVG35" s="119"/>
      <c r="FVH35" s="119"/>
      <c r="FVI35" s="119"/>
      <c r="FVJ35" s="119"/>
      <c r="FVK35" s="119"/>
      <c r="FVL35" s="119"/>
      <c r="FVM35" s="119"/>
      <c r="FVN35" s="119"/>
      <c r="FVO35" s="119"/>
      <c r="FVP35" s="119"/>
      <c r="FVQ35" s="119"/>
      <c r="FVR35" s="119"/>
      <c r="FVS35" s="119"/>
      <c r="FVT35" s="119"/>
      <c r="FVU35" s="119"/>
      <c r="FVV35" s="119"/>
      <c r="FVW35" s="119"/>
      <c r="FVX35" s="119"/>
      <c r="FVY35" s="119"/>
      <c r="FVZ35" s="119"/>
      <c r="FWA35" s="119"/>
      <c r="FWB35" s="119"/>
      <c r="FWC35" s="119"/>
      <c r="FWD35" s="119"/>
      <c r="FWE35" s="119"/>
      <c r="FWF35" s="119"/>
      <c r="FWG35" s="119"/>
      <c r="FWH35" s="119"/>
      <c r="FWI35" s="119"/>
      <c r="FWJ35" s="119"/>
      <c r="FWK35" s="119"/>
      <c r="FWL35" s="119"/>
      <c r="FWM35" s="119"/>
      <c r="FWN35" s="119"/>
      <c r="FWO35" s="119"/>
      <c r="FWP35" s="119"/>
      <c r="FWQ35" s="119"/>
      <c r="FWR35" s="119"/>
      <c r="FWS35" s="119"/>
      <c r="FWT35" s="119"/>
      <c r="FWU35" s="119"/>
      <c r="FWV35" s="119"/>
      <c r="FWW35" s="119"/>
      <c r="FWX35" s="119"/>
      <c r="FWY35" s="119"/>
      <c r="FWZ35" s="119"/>
      <c r="FXA35" s="119"/>
      <c r="FXB35" s="119"/>
      <c r="FXC35" s="119"/>
      <c r="FXD35" s="119"/>
      <c r="FXE35" s="119"/>
      <c r="FXF35" s="119"/>
      <c r="FXG35" s="119"/>
      <c r="FXH35" s="119"/>
      <c r="FXI35" s="119"/>
      <c r="FXJ35" s="119"/>
      <c r="FXK35" s="119"/>
      <c r="FXL35" s="119"/>
      <c r="FXM35" s="119"/>
      <c r="FXN35" s="119"/>
      <c r="FXO35" s="119"/>
      <c r="FXP35" s="119"/>
      <c r="FXQ35" s="119"/>
      <c r="FXR35" s="119"/>
      <c r="FXS35" s="119"/>
      <c r="FXT35" s="119"/>
      <c r="FXU35" s="119"/>
      <c r="FXV35" s="119"/>
      <c r="FXW35" s="119"/>
      <c r="FXX35" s="119"/>
      <c r="FXY35" s="119"/>
      <c r="FXZ35" s="119"/>
      <c r="FYA35" s="119"/>
      <c r="FYB35" s="119"/>
      <c r="FYC35" s="119"/>
      <c r="FYD35" s="119"/>
      <c r="FYE35" s="119"/>
      <c r="FYF35" s="119"/>
      <c r="FYG35" s="119"/>
      <c r="FYH35" s="119"/>
      <c r="FYI35" s="119"/>
      <c r="FYJ35" s="119"/>
      <c r="FYK35" s="119"/>
      <c r="FYL35" s="119"/>
      <c r="FYM35" s="119"/>
      <c r="FYN35" s="119"/>
      <c r="FYO35" s="119"/>
      <c r="FYP35" s="119"/>
      <c r="FYQ35" s="119"/>
      <c r="FYR35" s="119"/>
      <c r="FYS35" s="119"/>
      <c r="FYT35" s="119"/>
      <c r="FYU35" s="119"/>
      <c r="FYV35" s="119"/>
      <c r="FYW35" s="119"/>
      <c r="FYX35" s="119"/>
      <c r="FYY35" s="119"/>
      <c r="FYZ35" s="119"/>
      <c r="FZA35" s="119"/>
      <c r="FZB35" s="119"/>
      <c r="FZC35" s="119"/>
      <c r="FZD35" s="119"/>
      <c r="FZE35" s="119"/>
      <c r="FZF35" s="119"/>
      <c r="FZG35" s="119"/>
      <c r="FZH35" s="119"/>
      <c r="FZI35" s="119"/>
      <c r="FZJ35" s="119"/>
      <c r="FZK35" s="119"/>
      <c r="FZL35" s="119"/>
      <c r="FZM35" s="119"/>
      <c r="FZN35" s="119"/>
      <c r="FZO35" s="119"/>
      <c r="FZP35" s="119"/>
      <c r="FZQ35" s="119"/>
      <c r="FZR35" s="119"/>
      <c r="FZS35" s="119"/>
      <c r="FZT35" s="119"/>
      <c r="FZU35" s="119"/>
      <c r="FZV35" s="119"/>
      <c r="FZW35" s="119"/>
      <c r="FZX35" s="119"/>
      <c r="FZY35" s="119"/>
      <c r="FZZ35" s="119"/>
      <c r="GAA35" s="119"/>
      <c r="GAB35" s="119"/>
      <c r="GAC35" s="119"/>
      <c r="GAD35" s="119"/>
      <c r="GAE35" s="119"/>
      <c r="GAF35" s="119"/>
      <c r="GAG35" s="119"/>
      <c r="GAH35" s="119"/>
      <c r="GAI35" s="119"/>
      <c r="GAJ35" s="119"/>
      <c r="GAK35" s="119"/>
      <c r="GAL35" s="119"/>
      <c r="GAM35" s="119"/>
      <c r="GAN35" s="119"/>
      <c r="GAO35" s="119"/>
      <c r="GAP35" s="119"/>
      <c r="GAQ35" s="119"/>
      <c r="GAR35" s="119"/>
      <c r="GAS35" s="119"/>
      <c r="GAT35" s="119"/>
      <c r="GAU35" s="119"/>
      <c r="GAV35" s="119"/>
      <c r="GAW35" s="119"/>
      <c r="GAX35" s="119"/>
      <c r="GAY35" s="119"/>
      <c r="GAZ35" s="119"/>
      <c r="GBA35" s="119"/>
      <c r="GBB35" s="119"/>
      <c r="GBC35" s="119"/>
      <c r="GBD35" s="119"/>
      <c r="GBE35" s="119"/>
      <c r="GBF35" s="119"/>
      <c r="GBG35" s="119"/>
      <c r="GBH35" s="119"/>
      <c r="GBI35" s="119"/>
      <c r="GBJ35" s="119"/>
      <c r="GBK35" s="119"/>
      <c r="GBL35" s="119"/>
      <c r="GBM35" s="119"/>
      <c r="GBN35" s="119"/>
      <c r="GBO35" s="119"/>
      <c r="GBP35" s="119"/>
      <c r="GBQ35" s="119"/>
      <c r="GBR35" s="119"/>
      <c r="GBS35" s="119"/>
      <c r="GBT35" s="119"/>
      <c r="GBU35" s="119"/>
      <c r="GBV35" s="119"/>
      <c r="GBW35" s="119"/>
      <c r="GBX35" s="119"/>
      <c r="GBY35" s="119"/>
      <c r="GBZ35" s="119"/>
      <c r="GCA35" s="119"/>
      <c r="GCB35" s="119"/>
      <c r="GCC35" s="119"/>
      <c r="GCD35" s="119"/>
      <c r="GCE35" s="119"/>
      <c r="GCF35" s="119"/>
      <c r="GCG35" s="119"/>
      <c r="GCH35" s="119"/>
      <c r="GCI35" s="119"/>
      <c r="GCJ35" s="119"/>
      <c r="GCK35" s="119"/>
      <c r="GCL35" s="119"/>
      <c r="GCM35" s="119"/>
      <c r="GCN35" s="119"/>
      <c r="GCO35" s="119"/>
      <c r="GCP35" s="119"/>
      <c r="GCQ35" s="119"/>
      <c r="GCR35" s="119"/>
      <c r="GCS35" s="119"/>
      <c r="GCT35" s="119"/>
      <c r="GCU35" s="119"/>
      <c r="GCV35" s="119"/>
      <c r="GCW35" s="119"/>
      <c r="GCX35" s="119"/>
      <c r="GCY35" s="119"/>
      <c r="GCZ35" s="119"/>
      <c r="GDA35" s="119"/>
      <c r="GDB35" s="119"/>
      <c r="GDC35" s="119"/>
      <c r="GDD35" s="119"/>
      <c r="GDE35" s="119"/>
      <c r="GDF35" s="119"/>
      <c r="GDG35" s="119"/>
      <c r="GDH35" s="119"/>
      <c r="GDI35" s="119"/>
      <c r="GDJ35" s="119"/>
      <c r="GDK35" s="119"/>
      <c r="GDL35" s="119"/>
      <c r="GDM35" s="119"/>
      <c r="GDN35" s="119"/>
      <c r="GDO35" s="119"/>
      <c r="GDP35" s="119"/>
      <c r="GDQ35" s="119"/>
      <c r="GDR35" s="119"/>
      <c r="GDS35" s="119"/>
      <c r="GDT35" s="119"/>
      <c r="GDU35" s="119"/>
      <c r="GDV35" s="119"/>
      <c r="GDW35" s="119"/>
      <c r="GDX35" s="119"/>
      <c r="GDY35" s="119"/>
      <c r="GDZ35" s="119"/>
      <c r="GEA35" s="119"/>
      <c r="GEB35" s="119"/>
      <c r="GEC35" s="119"/>
      <c r="GED35" s="119"/>
      <c r="GEE35" s="119"/>
      <c r="GEF35" s="119"/>
      <c r="GEG35" s="119"/>
      <c r="GEH35" s="119"/>
      <c r="GEI35" s="119"/>
      <c r="GEJ35" s="119"/>
      <c r="GEK35" s="119"/>
      <c r="GEL35" s="119"/>
      <c r="GEM35" s="119"/>
      <c r="GEN35" s="119"/>
      <c r="GEO35" s="119"/>
      <c r="GEP35" s="119"/>
      <c r="GEQ35" s="119"/>
      <c r="GER35" s="119"/>
      <c r="GES35" s="119"/>
      <c r="GET35" s="119"/>
      <c r="GEU35" s="119"/>
      <c r="GEV35" s="119"/>
      <c r="GEW35" s="119"/>
      <c r="GEX35" s="119"/>
      <c r="GEY35" s="119"/>
      <c r="GEZ35" s="119"/>
      <c r="GFA35" s="119"/>
      <c r="GFB35" s="119"/>
      <c r="GFC35" s="119"/>
      <c r="GFD35" s="119"/>
      <c r="GFE35" s="119"/>
      <c r="GFF35" s="119"/>
      <c r="GFG35" s="119"/>
      <c r="GFH35" s="119"/>
      <c r="GFI35" s="119"/>
      <c r="GFJ35" s="119"/>
      <c r="GFK35" s="119"/>
      <c r="GFL35" s="119"/>
      <c r="GFM35" s="119"/>
      <c r="GFN35" s="119"/>
      <c r="GFO35" s="119"/>
      <c r="GFP35" s="119"/>
      <c r="GFQ35" s="119"/>
      <c r="GFR35" s="119"/>
      <c r="GFS35" s="119"/>
      <c r="GFT35" s="119"/>
      <c r="GFU35" s="119"/>
      <c r="GFV35" s="119"/>
      <c r="GFW35" s="119"/>
      <c r="GFX35" s="119"/>
      <c r="GFY35" s="119"/>
      <c r="GFZ35" s="119"/>
      <c r="GGA35" s="119"/>
      <c r="GGB35" s="119"/>
      <c r="GGC35" s="119"/>
      <c r="GGD35" s="119"/>
      <c r="GGE35" s="119"/>
      <c r="GGF35" s="119"/>
      <c r="GGG35" s="119"/>
      <c r="GGH35" s="119"/>
      <c r="GGI35" s="119"/>
      <c r="GGJ35" s="119"/>
      <c r="GGK35" s="119"/>
      <c r="GGL35" s="119"/>
      <c r="GGM35" s="119"/>
      <c r="GGN35" s="119"/>
      <c r="GGO35" s="119"/>
      <c r="GGP35" s="119"/>
      <c r="GGQ35" s="119"/>
      <c r="GGR35" s="119"/>
      <c r="GGS35" s="119"/>
      <c r="GGT35" s="119"/>
      <c r="GGU35" s="119"/>
      <c r="GGV35" s="119"/>
      <c r="GGW35" s="119"/>
      <c r="GGX35" s="119"/>
      <c r="GGY35" s="119"/>
      <c r="GGZ35" s="119"/>
      <c r="GHA35" s="119"/>
      <c r="GHB35" s="119"/>
      <c r="GHC35" s="119"/>
      <c r="GHD35" s="119"/>
      <c r="GHE35" s="119"/>
      <c r="GHF35" s="119"/>
      <c r="GHG35" s="119"/>
      <c r="GHH35" s="119"/>
      <c r="GHI35" s="119"/>
      <c r="GHJ35" s="119"/>
      <c r="GHK35" s="119"/>
      <c r="GHL35" s="119"/>
      <c r="GHM35" s="119"/>
      <c r="GHN35" s="119"/>
      <c r="GHO35" s="119"/>
      <c r="GHP35" s="119"/>
      <c r="GHQ35" s="119"/>
      <c r="GHR35" s="119"/>
      <c r="GHS35" s="119"/>
      <c r="GHT35" s="119"/>
      <c r="GHU35" s="119"/>
      <c r="GHV35" s="119"/>
      <c r="GHW35" s="119"/>
      <c r="GHX35" s="119"/>
      <c r="GHY35" s="119"/>
      <c r="GHZ35" s="119"/>
      <c r="GIA35" s="119"/>
      <c r="GIB35" s="119"/>
      <c r="GIC35" s="119"/>
      <c r="GID35" s="119"/>
      <c r="GIE35" s="119"/>
      <c r="GIF35" s="119"/>
      <c r="GIG35" s="119"/>
      <c r="GIH35" s="119"/>
      <c r="GII35" s="119"/>
      <c r="GIJ35" s="119"/>
      <c r="GIK35" s="119"/>
      <c r="GIL35" s="119"/>
      <c r="GIM35" s="119"/>
      <c r="GIN35" s="119"/>
      <c r="GIO35" s="119"/>
      <c r="GIP35" s="119"/>
      <c r="GIQ35" s="119"/>
      <c r="GIR35" s="119"/>
      <c r="GIS35" s="119"/>
      <c r="GIT35" s="119"/>
      <c r="GIU35" s="119"/>
      <c r="GIV35" s="119"/>
      <c r="GIW35" s="119"/>
      <c r="GIX35" s="119"/>
      <c r="GIY35" s="119"/>
      <c r="GIZ35" s="119"/>
      <c r="GJA35" s="119"/>
      <c r="GJB35" s="119"/>
      <c r="GJC35" s="119"/>
      <c r="GJD35" s="119"/>
      <c r="GJE35" s="119"/>
      <c r="GJF35" s="119"/>
      <c r="GJG35" s="119"/>
      <c r="GJH35" s="119"/>
      <c r="GJI35" s="119"/>
      <c r="GJJ35" s="119"/>
      <c r="GJK35" s="119"/>
      <c r="GJL35" s="119"/>
      <c r="GJM35" s="119"/>
      <c r="GJN35" s="119"/>
      <c r="GJO35" s="119"/>
      <c r="GJP35" s="119"/>
      <c r="GJQ35" s="119"/>
      <c r="GJR35" s="119"/>
      <c r="GJS35" s="119"/>
      <c r="GJT35" s="119"/>
      <c r="GJU35" s="119"/>
      <c r="GJV35" s="119"/>
      <c r="GJW35" s="119"/>
      <c r="GJX35" s="119"/>
      <c r="GJY35" s="119"/>
      <c r="GJZ35" s="119"/>
      <c r="GKA35" s="119"/>
      <c r="GKB35" s="119"/>
      <c r="GKC35" s="119"/>
      <c r="GKD35" s="119"/>
      <c r="GKE35" s="119"/>
      <c r="GKF35" s="119"/>
      <c r="GKG35" s="119"/>
      <c r="GKH35" s="119"/>
      <c r="GKI35" s="119"/>
      <c r="GKJ35" s="119"/>
      <c r="GKK35" s="119"/>
      <c r="GKL35" s="119"/>
      <c r="GKM35" s="119"/>
      <c r="GKN35" s="119"/>
      <c r="GKO35" s="119"/>
      <c r="GKP35" s="119"/>
      <c r="GKQ35" s="119"/>
      <c r="GKR35" s="119"/>
      <c r="GKS35" s="119"/>
      <c r="GKT35" s="119"/>
      <c r="GKU35" s="119"/>
      <c r="GKV35" s="119"/>
      <c r="GKW35" s="119"/>
      <c r="GKX35" s="119"/>
      <c r="GKY35" s="119"/>
      <c r="GKZ35" s="119"/>
      <c r="GLA35" s="119"/>
      <c r="GLB35" s="119"/>
      <c r="GLC35" s="119"/>
      <c r="GLD35" s="119"/>
      <c r="GLE35" s="119"/>
      <c r="GLF35" s="119"/>
      <c r="GLG35" s="119"/>
      <c r="GLH35" s="119"/>
      <c r="GLI35" s="119"/>
      <c r="GLJ35" s="119"/>
      <c r="GLK35" s="119"/>
      <c r="GLL35" s="119"/>
      <c r="GLM35" s="119"/>
      <c r="GLN35" s="119"/>
      <c r="GLO35" s="119"/>
      <c r="GLP35" s="119"/>
      <c r="GLQ35" s="119"/>
      <c r="GLR35" s="119"/>
      <c r="GLS35" s="119"/>
      <c r="GLT35" s="119"/>
      <c r="GLU35" s="119"/>
      <c r="GLV35" s="119"/>
      <c r="GLW35" s="119"/>
      <c r="GLX35" s="119"/>
      <c r="GLY35" s="119"/>
      <c r="GLZ35" s="119"/>
      <c r="GMA35" s="119"/>
      <c r="GMB35" s="119"/>
      <c r="GMC35" s="119"/>
      <c r="GMD35" s="119"/>
      <c r="GME35" s="119"/>
      <c r="GMF35" s="119"/>
      <c r="GMG35" s="119"/>
      <c r="GMH35" s="119"/>
      <c r="GMI35" s="119"/>
      <c r="GMJ35" s="119"/>
      <c r="GMK35" s="119"/>
      <c r="GML35" s="119"/>
      <c r="GMM35" s="119"/>
      <c r="GMN35" s="119"/>
      <c r="GMO35" s="119"/>
      <c r="GMP35" s="119"/>
      <c r="GMQ35" s="119"/>
      <c r="GMR35" s="119"/>
      <c r="GMS35" s="119"/>
      <c r="GMT35" s="119"/>
      <c r="GMU35" s="119"/>
      <c r="GMV35" s="119"/>
      <c r="GMW35" s="119"/>
      <c r="GMX35" s="119"/>
      <c r="GMY35" s="119"/>
      <c r="GMZ35" s="119"/>
      <c r="GNA35" s="119"/>
      <c r="GNB35" s="119"/>
      <c r="GNC35" s="119"/>
      <c r="GND35" s="119"/>
      <c r="GNE35" s="119"/>
      <c r="GNF35" s="119"/>
      <c r="GNG35" s="119"/>
      <c r="GNH35" s="119"/>
      <c r="GNI35" s="119"/>
      <c r="GNJ35" s="119"/>
      <c r="GNK35" s="119"/>
      <c r="GNL35" s="119"/>
      <c r="GNM35" s="119"/>
      <c r="GNN35" s="119"/>
      <c r="GNO35" s="119"/>
      <c r="GNP35" s="119"/>
      <c r="GNQ35" s="119"/>
      <c r="GNR35" s="119"/>
      <c r="GNS35" s="119"/>
      <c r="GNT35" s="119"/>
      <c r="GNU35" s="119"/>
      <c r="GNV35" s="119"/>
      <c r="GNW35" s="119"/>
      <c r="GNX35" s="119"/>
      <c r="GNY35" s="119"/>
      <c r="GNZ35" s="119"/>
      <c r="GOA35" s="119"/>
      <c r="GOB35" s="119"/>
      <c r="GOC35" s="119"/>
      <c r="GOD35" s="119"/>
      <c r="GOE35" s="119"/>
      <c r="GOF35" s="119"/>
      <c r="GOG35" s="119"/>
      <c r="GOH35" s="119"/>
      <c r="GOI35" s="119"/>
      <c r="GOJ35" s="119"/>
      <c r="GOK35" s="119"/>
      <c r="GOL35" s="119"/>
      <c r="GOM35" s="119"/>
      <c r="GON35" s="119"/>
      <c r="GOO35" s="119"/>
      <c r="GOP35" s="119"/>
      <c r="GOQ35" s="119"/>
      <c r="GOR35" s="119"/>
      <c r="GOS35" s="119"/>
      <c r="GOT35" s="119"/>
      <c r="GOU35" s="119"/>
      <c r="GOV35" s="119"/>
      <c r="GOW35" s="119"/>
      <c r="GOX35" s="119"/>
      <c r="GOY35" s="119"/>
      <c r="GOZ35" s="119"/>
      <c r="GPA35" s="119"/>
      <c r="GPB35" s="119"/>
      <c r="GPC35" s="119"/>
      <c r="GPD35" s="119"/>
      <c r="GPE35" s="119"/>
      <c r="GPF35" s="119"/>
      <c r="GPG35" s="119"/>
      <c r="GPH35" s="119"/>
      <c r="GPI35" s="119"/>
      <c r="GPJ35" s="119"/>
      <c r="GPK35" s="119"/>
      <c r="GPL35" s="119"/>
      <c r="GPM35" s="119"/>
      <c r="GPN35" s="119"/>
      <c r="GPO35" s="119"/>
      <c r="GPP35" s="119"/>
      <c r="GPQ35" s="119"/>
      <c r="GPR35" s="119"/>
      <c r="GPS35" s="119"/>
      <c r="GPT35" s="119"/>
      <c r="GPU35" s="119"/>
      <c r="GPV35" s="119"/>
      <c r="GPW35" s="119"/>
      <c r="GPX35" s="119"/>
      <c r="GPY35" s="119"/>
      <c r="GPZ35" s="119"/>
      <c r="GQA35" s="119"/>
      <c r="GQB35" s="119"/>
      <c r="GQC35" s="119"/>
      <c r="GQD35" s="119"/>
      <c r="GQE35" s="119"/>
      <c r="GQF35" s="119"/>
      <c r="GQG35" s="119"/>
      <c r="GQH35" s="119"/>
      <c r="GQI35" s="119"/>
      <c r="GQJ35" s="119"/>
      <c r="GQK35" s="119"/>
      <c r="GQL35" s="119"/>
      <c r="GQM35" s="119"/>
      <c r="GQN35" s="119"/>
      <c r="GQO35" s="119"/>
      <c r="GQP35" s="119"/>
      <c r="GQQ35" s="119"/>
      <c r="GQR35" s="119"/>
      <c r="GQS35" s="119"/>
      <c r="GQT35" s="119"/>
      <c r="GQU35" s="119"/>
      <c r="GQV35" s="119"/>
      <c r="GQW35" s="119"/>
      <c r="GQX35" s="119"/>
      <c r="GQY35" s="119"/>
      <c r="GQZ35" s="119"/>
      <c r="GRA35" s="119"/>
      <c r="GRB35" s="119"/>
      <c r="GRC35" s="119"/>
      <c r="GRD35" s="119"/>
      <c r="GRE35" s="119"/>
      <c r="GRF35" s="119"/>
      <c r="GRG35" s="119"/>
      <c r="GRH35" s="119"/>
      <c r="GRI35" s="119"/>
      <c r="GRJ35" s="119"/>
      <c r="GRK35" s="119"/>
      <c r="GRL35" s="119"/>
      <c r="GRM35" s="119"/>
      <c r="GRN35" s="119"/>
      <c r="GRO35" s="119"/>
      <c r="GRP35" s="119"/>
      <c r="GRQ35" s="119"/>
      <c r="GRR35" s="119"/>
      <c r="GRS35" s="119"/>
      <c r="GRT35" s="119"/>
      <c r="GRU35" s="119"/>
      <c r="GRV35" s="119"/>
      <c r="GRW35" s="119"/>
      <c r="GRX35" s="119"/>
      <c r="GRY35" s="119"/>
      <c r="GRZ35" s="119"/>
      <c r="GSA35" s="119"/>
      <c r="GSB35" s="119"/>
      <c r="GSC35" s="119"/>
      <c r="GSD35" s="119"/>
      <c r="GSE35" s="119"/>
      <c r="GSF35" s="119"/>
      <c r="GSG35" s="119"/>
      <c r="GSH35" s="119"/>
      <c r="GSI35" s="119"/>
      <c r="GSJ35" s="119"/>
      <c r="GSK35" s="119"/>
      <c r="GSL35" s="119"/>
      <c r="GSM35" s="119"/>
      <c r="GSN35" s="119"/>
      <c r="GSO35" s="119"/>
      <c r="GSP35" s="119"/>
      <c r="GSQ35" s="119"/>
      <c r="GSR35" s="119"/>
      <c r="GSS35" s="119"/>
      <c r="GST35" s="119"/>
      <c r="GSU35" s="119"/>
      <c r="GSV35" s="119"/>
      <c r="GSW35" s="119"/>
      <c r="GSX35" s="119"/>
      <c r="GSY35" s="119"/>
      <c r="GSZ35" s="119"/>
      <c r="GTA35" s="119"/>
      <c r="GTB35" s="119"/>
      <c r="GTC35" s="119"/>
      <c r="GTD35" s="119"/>
      <c r="GTE35" s="119"/>
      <c r="GTF35" s="119"/>
      <c r="GTG35" s="119"/>
      <c r="GTH35" s="119"/>
      <c r="GTI35" s="119"/>
      <c r="GTJ35" s="119"/>
      <c r="GTK35" s="119"/>
      <c r="GTL35" s="119"/>
      <c r="GTM35" s="119"/>
      <c r="GTN35" s="119"/>
      <c r="GTO35" s="119"/>
      <c r="GTP35" s="119"/>
      <c r="GTQ35" s="119"/>
      <c r="GTR35" s="119"/>
      <c r="GTS35" s="119"/>
      <c r="GTT35" s="119"/>
      <c r="GTU35" s="119"/>
      <c r="GTV35" s="119"/>
      <c r="GTW35" s="119"/>
      <c r="GTX35" s="119"/>
      <c r="GTY35" s="119"/>
      <c r="GTZ35" s="119"/>
      <c r="GUA35" s="119"/>
      <c r="GUB35" s="119"/>
      <c r="GUC35" s="119"/>
      <c r="GUD35" s="119"/>
      <c r="GUE35" s="119"/>
      <c r="GUF35" s="119"/>
      <c r="GUG35" s="119"/>
      <c r="GUH35" s="119"/>
      <c r="GUI35" s="119"/>
      <c r="GUJ35" s="119"/>
      <c r="GUK35" s="119"/>
      <c r="GUL35" s="119"/>
      <c r="GUM35" s="119"/>
      <c r="GUN35" s="119"/>
      <c r="GUO35" s="119"/>
      <c r="GUP35" s="119"/>
      <c r="GUQ35" s="119"/>
      <c r="GUR35" s="119"/>
      <c r="GUS35" s="119"/>
      <c r="GUT35" s="119"/>
      <c r="GUU35" s="119"/>
      <c r="GUV35" s="119"/>
      <c r="GUW35" s="119"/>
      <c r="GUX35" s="119"/>
      <c r="GUY35" s="119"/>
      <c r="GUZ35" s="119"/>
      <c r="GVA35" s="119"/>
      <c r="GVB35" s="119"/>
      <c r="GVC35" s="119"/>
      <c r="GVD35" s="119"/>
      <c r="GVE35" s="119"/>
      <c r="GVF35" s="119"/>
      <c r="GVG35" s="119"/>
      <c r="GVH35" s="119"/>
      <c r="GVI35" s="119"/>
      <c r="GVJ35" s="119"/>
      <c r="GVK35" s="119"/>
      <c r="GVL35" s="119"/>
      <c r="GVM35" s="119"/>
      <c r="GVN35" s="119"/>
      <c r="GVO35" s="119"/>
      <c r="GVP35" s="119"/>
      <c r="GVQ35" s="119"/>
      <c r="GVR35" s="119"/>
      <c r="GVS35" s="119"/>
      <c r="GVT35" s="119"/>
      <c r="GVU35" s="119"/>
      <c r="GVV35" s="119"/>
      <c r="GVW35" s="119"/>
      <c r="GVX35" s="119"/>
      <c r="GVY35" s="119"/>
      <c r="GVZ35" s="119"/>
      <c r="GWA35" s="119"/>
      <c r="GWB35" s="119"/>
      <c r="GWC35" s="119"/>
      <c r="GWD35" s="119"/>
      <c r="GWE35" s="119"/>
      <c r="GWF35" s="119"/>
      <c r="GWG35" s="119"/>
      <c r="GWH35" s="119"/>
      <c r="GWI35" s="119"/>
      <c r="GWJ35" s="119"/>
      <c r="GWK35" s="119"/>
      <c r="GWL35" s="119"/>
      <c r="GWM35" s="119"/>
      <c r="GWN35" s="119"/>
      <c r="GWO35" s="119"/>
      <c r="GWP35" s="119"/>
      <c r="GWQ35" s="119"/>
      <c r="GWR35" s="119"/>
      <c r="GWS35" s="119"/>
      <c r="GWT35" s="119"/>
      <c r="GWU35" s="119"/>
      <c r="GWV35" s="119"/>
      <c r="GWW35" s="119"/>
      <c r="GWX35" s="119"/>
      <c r="GWY35" s="119"/>
      <c r="GWZ35" s="119"/>
      <c r="GXA35" s="119"/>
      <c r="GXB35" s="119"/>
      <c r="GXC35" s="119"/>
      <c r="GXD35" s="119"/>
      <c r="GXE35" s="119"/>
      <c r="GXF35" s="119"/>
      <c r="GXG35" s="119"/>
      <c r="GXH35" s="119"/>
      <c r="GXI35" s="119"/>
      <c r="GXJ35" s="119"/>
      <c r="GXK35" s="119"/>
      <c r="GXL35" s="119"/>
      <c r="GXM35" s="119"/>
      <c r="GXN35" s="119"/>
      <c r="GXO35" s="119"/>
      <c r="GXP35" s="119"/>
      <c r="GXQ35" s="119"/>
      <c r="GXR35" s="119"/>
      <c r="GXS35" s="119"/>
      <c r="GXT35" s="119"/>
      <c r="GXU35" s="119"/>
      <c r="GXV35" s="119"/>
      <c r="GXW35" s="119"/>
      <c r="GXX35" s="119"/>
      <c r="GXY35" s="119"/>
      <c r="GXZ35" s="119"/>
      <c r="GYA35" s="119"/>
      <c r="GYB35" s="119"/>
      <c r="GYC35" s="119"/>
      <c r="GYD35" s="119"/>
      <c r="GYE35" s="119"/>
      <c r="GYF35" s="119"/>
      <c r="GYG35" s="119"/>
      <c r="GYH35" s="119"/>
      <c r="GYI35" s="119"/>
      <c r="GYJ35" s="119"/>
      <c r="GYK35" s="119"/>
      <c r="GYL35" s="119"/>
      <c r="GYM35" s="119"/>
      <c r="GYN35" s="119"/>
      <c r="GYO35" s="119"/>
      <c r="GYP35" s="119"/>
      <c r="GYQ35" s="119"/>
      <c r="GYR35" s="119"/>
      <c r="GYS35" s="119"/>
      <c r="GYT35" s="119"/>
      <c r="GYU35" s="119"/>
      <c r="GYV35" s="119"/>
      <c r="GYW35" s="119"/>
      <c r="GYX35" s="119"/>
      <c r="GYY35" s="119"/>
      <c r="GYZ35" s="119"/>
      <c r="GZA35" s="119"/>
      <c r="GZB35" s="119"/>
      <c r="GZC35" s="119"/>
      <c r="GZD35" s="119"/>
      <c r="GZE35" s="119"/>
      <c r="GZF35" s="119"/>
      <c r="GZG35" s="119"/>
      <c r="GZH35" s="119"/>
      <c r="GZI35" s="119"/>
      <c r="GZJ35" s="119"/>
      <c r="GZK35" s="119"/>
      <c r="GZL35" s="119"/>
      <c r="GZM35" s="119"/>
      <c r="GZN35" s="119"/>
      <c r="GZO35" s="119"/>
      <c r="GZP35" s="119"/>
      <c r="GZQ35" s="119"/>
      <c r="GZR35" s="119"/>
      <c r="GZS35" s="119"/>
      <c r="GZT35" s="119"/>
      <c r="GZU35" s="119"/>
      <c r="GZV35" s="119"/>
      <c r="GZW35" s="119"/>
      <c r="GZX35" s="119"/>
      <c r="GZY35" s="119"/>
      <c r="GZZ35" s="119"/>
      <c r="HAA35" s="119"/>
      <c r="HAB35" s="119"/>
      <c r="HAC35" s="119"/>
      <c r="HAD35" s="119"/>
      <c r="HAE35" s="119"/>
      <c r="HAF35" s="119"/>
      <c r="HAG35" s="119"/>
      <c r="HAH35" s="119"/>
      <c r="HAI35" s="119"/>
      <c r="HAJ35" s="119"/>
      <c r="HAK35" s="119"/>
      <c r="HAL35" s="119"/>
      <c r="HAM35" s="119"/>
      <c r="HAN35" s="119"/>
      <c r="HAO35" s="119"/>
      <c r="HAP35" s="119"/>
      <c r="HAQ35" s="119"/>
      <c r="HAR35" s="119"/>
      <c r="HAS35" s="119"/>
      <c r="HAT35" s="119"/>
      <c r="HAU35" s="119"/>
      <c r="HAV35" s="119"/>
      <c r="HAW35" s="119"/>
      <c r="HAX35" s="119"/>
      <c r="HAY35" s="119"/>
      <c r="HAZ35" s="119"/>
      <c r="HBA35" s="119"/>
      <c r="HBB35" s="119"/>
      <c r="HBC35" s="119"/>
      <c r="HBD35" s="119"/>
      <c r="HBE35" s="119"/>
      <c r="HBF35" s="119"/>
      <c r="HBG35" s="119"/>
      <c r="HBH35" s="119"/>
      <c r="HBI35" s="119"/>
      <c r="HBJ35" s="119"/>
      <c r="HBK35" s="119"/>
      <c r="HBL35" s="119"/>
      <c r="HBM35" s="119"/>
      <c r="HBN35" s="119"/>
      <c r="HBO35" s="119"/>
      <c r="HBP35" s="119"/>
      <c r="HBQ35" s="119"/>
      <c r="HBR35" s="119"/>
      <c r="HBS35" s="119"/>
      <c r="HBT35" s="119"/>
      <c r="HBU35" s="119"/>
      <c r="HBV35" s="119"/>
      <c r="HBW35" s="119"/>
      <c r="HBX35" s="119"/>
      <c r="HBY35" s="119"/>
      <c r="HBZ35" s="119"/>
      <c r="HCA35" s="119"/>
      <c r="HCB35" s="119"/>
      <c r="HCC35" s="119"/>
      <c r="HCD35" s="119"/>
      <c r="HCE35" s="119"/>
      <c r="HCF35" s="119"/>
      <c r="HCG35" s="119"/>
      <c r="HCH35" s="119"/>
      <c r="HCI35" s="119"/>
      <c r="HCJ35" s="119"/>
      <c r="HCK35" s="119"/>
      <c r="HCL35" s="119"/>
      <c r="HCM35" s="119"/>
      <c r="HCN35" s="119"/>
      <c r="HCO35" s="119"/>
      <c r="HCP35" s="119"/>
      <c r="HCQ35" s="119"/>
      <c r="HCR35" s="119"/>
      <c r="HCS35" s="119"/>
      <c r="HCT35" s="119"/>
      <c r="HCU35" s="119"/>
      <c r="HCV35" s="119"/>
      <c r="HCW35" s="119"/>
      <c r="HCX35" s="119"/>
      <c r="HCY35" s="119"/>
      <c r="HCZ35" s="119"/>
      <c r="HDA35" s="119"/>
      <c r="HDB35" s="119"/>
      <c r="HDC35" s="119"/>
      <c r="HDD35" s="119"/>
      <c r="HDE35" s="119"/>
      <c r="HDF35" s="119"/>
      <c r="HDG35" s="119"/>
      <c r="HDH35" s="119"/>
      <c r="HDI35" s="119"/>
      <c r="HDJ35" s="119"/>
      <c r="HDK35" s="119"/>
      <c r="HDL35" s="119"/>
      <c r="HDM35" s="119"/>
      <c r="HDN35" s="119"/>
      <c r="HDO35" s="119"/>
      <c r="HDP35" s="119"/>
      <c r="HDQ35" s="119"/>
      <c r="HDR35" s="119"/>
      <c r="HDS35" s="119"/>
      <c r="HDT35" s="119"/>
      <c r="HDU35" s="119"/>
      <c r="HDV35" s="119"/>
      <c r="HDW35" s="119"/>
      <c r="HDX35" s="119"/>
      <c r="HDY35" s="119"/>
      <c r="HDZ35" s="119"/>
      <c r="HEA35" s="119"/>
      <c r="HEB35" s="119"/>
      <c r="HEC35" s="119"/>
      <c r="HED35" s="119"/>
      <c r="HEE35" s="119"/>
      <c r="HEF35" s="119"/>
      <c r="HEG35" s="119"/>
      <c r="HEH35" s="119"/>
      <c r="HEI35" s="119"/>
      <c r="HEJ35" s="119"/>
      <c r="HEK35" s="119"/>
      <c r="HEL35" s="119"/>
      <c r="HEM35" s="119"/>
      <c r="HEN35" s="119"/>
      <c r="HEO35" s="119"/>
      <c r="HEP35" s="119"/>
      <c r="HEQ35" s="119"/>
      <c r="HER35" s="119"/>
      <c r="HES35" s="119"/>
      <c r="HET35" s="119"/>
      <c r="HEU35" s="119"/>
      <c r="HEV35" s="119"/>
      <c r="HEW35" s="119"/>
      <c r="HEX35" s="119"/>
      <c r="HEY35" s="119"/>
      <c r="HEZ35" s="119"/>
      <c r="HFA35" s="119"/>
      <c r="HFB35" s="119"/>
      <c r="HFC35" s="119"/>
      <c r="HFD35" s="119"/>
      <c r="HFE35" s="119"/>
      <c r="HFF35" s="119"/>
      <c r="HFG35" s="119"/>
      <c r="HFH35" s="119"/>
      <c r="HFI35" s="119"/>
      <c r="HFJ35" s="119"/>
      <c r="HFK35" s="119"/>
      <c r="HFL35" s="119"/>
      <c r="HFM35" s="119"/>
      <c r="HFN35" s="119"/>
      <c r="HFO35" s="119"/>
      <c r="HFP35" s="119"/>
      <c r="HFQ35" s="119"/>
      <c r="HFR35" s="119"/>
      <c r="HFS35" s="119"/>
      <c r="HFT35" s="119"/>
      <c r="HFU35" s="119"/>
      <c r="HFV35" s="119"/>
      <c r="HFW35" s="119"/>
      <c r="HFX35" s="119"/>
      <c r="HFY35" s="119"/>
      <c r="HFZ35" s="119"/>
      <c r="HGA35" s="119"/>
      <c r="HGB35" s="119"/>
      <c r="HGC35" s="119"/>
      <c r="HGD35" s="119"/>
      <c r="HGE35" s="119"/>
      <c r="HGF35" s="119"/>
      <c r="HGG35" s="119"/>
      <c r="HGH35" s="119"/>
      <c r="HGI35" s="119"/>
      <c r="HGJ35" s="119"/>
      <c r="HGK35" s="119"/>
      <c r="HGL35" s="119"/>
      <c r="HGM35" s="119"/>
      <c r="HGN35" s="119"/>
      <c r="HGO35" s="119"/>
      <c r="HGP35" s="119"/>
      <c r="HGQ35" s="119"/>
      <c r="HGR35" s="119"/>
      <c r="HGS35" s="119"/>
      <c r="HGT35" s="119"/>
      <c r="HGU35" s="119"/>
      <c r="HGV35" s="119"/>
      <c r="HGW35" s="119"/>
      <c r="HGX35" s="119"/>
      <c r="HGY35" s="119"/>
      <c r="HGZ35" s="119"/>
      <c r="HHA35" s="119"/>
      <c r="HHB35" s="119"/>
      <c r="HHC35" s="119"/>
      <c r="HHD35" s="119"/>
      <c r="HHE35" s="119"/>
      <c r="HHF35" s="119"/>
      <c r="HHG35" s="119"/>
      <c r="HHH35" s="119"/>
      <c r="HHI35" s="119"/>
      <c r="HHJ35" s="119"/>
      <c r="HHK35" s="119"/>
      <c r="HHL35" s="119"/>
      <c r="HHM35" s="119"/>
      <c r="HHN35" s="119"/>
      <c r="HHO35" s="119"/>
      <c r="HHP35" s="119"/>
      <c r="HHQ35" s="119"/>
      <c r="HHR35" s="119"/>
      <c r="HHS35" s="119"/>
      <c r="HHT35" s="119"/>
      <c r="HHU35" s="119"/>
      <c r="HHV35" s="119"/>
      <c r="HHW35" s="119"/>
      <c r="HHX35" s="119"/>
      <c r="HHY35" s="119"/>
      <c r="HHZ35" s="119"/>
      <c r="HIA35" s="119"/>
      <c r="HIB35" s="119"/>
      <c r="HIC35" s="119"/>
      <c r="HID35" s="119"/>
      <c r="HIE35" s="119"/>
      <c r="HIF35" s="119"/>
      <c r="HIG35" s="119"/>
      <c r="HIH35" s="119"/>
      <c r="HII35" s="119"/>
      <c r="HIJ35" s="119"/>
      <c r="HIK35" s="119"/>
      <c r="HIL35" s="119"/>
      <c r="HIM35" s="119"/>
      <c r="HIN35" s="119"/>
      <c r="HIO35" s="119"/>
      <c r="HIP35" s="119"/>
      <c r="HIQ35" s="119"/>
      <c r="HIR35" s="119"/>
      <c r="HIS35" s="119"/>
      <c r="HIT35" s="119"/>
      <c r="HIU35" s="119"/>
      <c r="HIV35" s="119"/>
      <c r="HIW35" s="119"/>
      <c r="HIX35" s="119"/>
      <c r="HIY35" s="119"/>
      <c r="HIZ35" s="119"/>
      <c r="HJA35" s="119"/>
      <c r="HJB35" s="119"/>
      <c r="HJC35" s="119"/>
      <c r="HJD35" s="119"/>
      <c r="HJE35" s="119"/>
      <c r="HJF35" s="119"/>
      <c r="HJG35" s="119"/>
      <c r="HJH35" s="119"/>
      <c r="HJI35" s="119"/>
      <c r="HJJ35" s="119"/>
      <c r="HJK35" s="119"/>
      <c r="HJL35" s="119"/>
      <c r="HJM35" s="119"/>
      <c r="HJN35" s="119"/>
      <c r="HJO35" s="119"/>
      <c r="HJP35" s="119"/>
      <c r="HJQ35" s="119"/>
      <c r="HJR35" s="119"/>
      <c r="HJS35" s="119"/>
      <c r="HJT35" s="119"/>
      <c r="HJU35" s="119"/>
      <c r="HJV35" s="119"/>
      <c r="HJW35" s="119"/>
      <c r="HJX35" s="119"/>
      <c r="HJY35" s="119"/>
      <c r="HJZ35" s="119"/>
      <c r="HKA35" s="119"/>
      <c r="HKB35" s="119"/>
      <c r="HKC35" s="119"/>
      <c r="HKD35" s="119"/>
      <c r="HKE35" s="119"/>
      <c r="HKF35" s="119"/>
      <c r="HKG35" s="119"/>
      <c r="HKH35" s="119"/>
      <c r="HKI35" s="119"/>
      <c r="HKJ35" s="119"/>
      <c r="HKK35" s="119"/>
      <c r="HKL35" s="119"/>
      <c r="HKM35" s="119"/>
      <c r="HKN35" s="119"/>
      <c r="HKO35" s="119"/>
      <c r="HKP35" s="119"/>
      <c r="HKQ35" s="119"/>
      <c r="HKR35" s="119"/>
      <c r="HKS35" s="119"/>
      <c r="HKT35" s="119"/>
      <c r="HKU35" s="119"/>
      <c r="HKV35" s="119"/>
      <c r="HKW35" s="119"/>
      <c r="HKX35" s="119"/>
      <c r="HKY35" s="119"/>
      <c r="HKZ35" s="119"/>
      <c r="HLA35" s="119"/>
      <c r="HLB35" s="119"/>
      <c r="HLC35" s="119"/>
      <c r="HLD35" s="119"/>
      <c r="HLE35" s="119"/>
      <c r="HLF35" s="119"/>
      <c r="HLG35" s="119"/>
      <c r="HLH35" s="119"/>
      <c r="HLI35" s="119"/>
      <c r="HLJ35" s="119"/>
      <c r="HLK35" s="119"/>
      <c r="HLL35" s="119"/>
      <c r="HLM35" s="119"/>
      <c r="HLN35" s="119"/>
      <c r="HLO35" s="119"/>
      <c r="HLP35" s="119"/>
      <c r="HLQ35" s="119"/>
      <c r="HLR35" s="119"/>
      <c r="HLS35" s="119"/>
      <c r="HLT35" s="119"/>
      <c r="HLU35" s="119"/>
      <c r="HLV35" s="119"/>
      <c r="HLW35" s="119"/>
      <c r="HLX35" s="119"/>
      <c r="HLY35" s="119"/>
      <c r="HLZ35" s="119"/>
      <c r="HMA35" s="119"/>
      <c r="HMB35" s="119"/>
      <c r="HMC35" s="119"/>
      <c r="HMD35" s="119"/>
      <c r="HME35" s="119"/>
      <c r="HMF35" s="119"/>
      <c r="HMG35" s="119"/>
      <c r="HMH35" s="119"/>
      <c r="HMI35" s="119"/>
      <c r="HMJ35" s="119"/>
      <c r="HMK35" s="119"/>
      <c r="HML35" s="119"/>
      <c r="HMM35" s="119"/>
      <c r="HMN35" s="119"/>
      <c r="HMO35" s="119"/>
      <c r="HMP35" s="119"/>
      <c r="HMQ35" s="119"/>
      <c r="HMR35" s="119"/>
      <c r="HMS35" s="119"/>
      <c r="HMT35" s="119"/>
      <c r="HMU35" s="119"/>
      <c r="HMV35" s="119"/>
      <c r="HMW35" s="119"/>
      <c r="HMX35" s="119"/>
      <c r="HMY35" s="119"/>
      <c r="HMZ35" s="119"/>
      <c r="HNA35" s="119"/>
      <c r="HNB35" s="119"/>
      <c r="HNC35" s="119"/>
      <c r="HND35" s="119"/>
      <c r="HNE35" s="119"/>
      <c r="HNF35" s="119"/>
      <c r="HNG35" s="119"/>
      <c r="HNH35" s="119"/>
      <c r="HNI35" s="119"/>
      <c r="HNJ35" s="119"/>
      <c r="HNK35" s="119"/>
      <c r="HNL35" s="119"/>
      <c r="HNM35" s="119"/>
      <c r="HNN35" s="119"/>
      <c r="HNO35" s="119"/>
      <c r="HNP35" s="119"/>
      <c r="HNQ35" s="119"/>
      <c r="HNR35" s="119"/>
      <c r="HNS35" s="119"/>
      <c r="HNT35" s="119"/>
      <c r="HNU35" s="119"/>
      <c r="HNV35" s="119"/>
      <c r="HNW35" s="119"/>
      <c r="HNX35" s="119"/>
      <c r="HNY35" s="119"/>
      <c r="HNZ35" s="119"/>
      <c r="HOA35" s="119"/>
      <c r="HOB35" s="119"/>
      <c r="HOC35" s="119"/>
      <c r="HOD35" s="119"/>
      <c r="HOE35" s="119"/>
      <c r="HOF35" s="119"/>
      <c r="HOG35" s="119"/>
      <c r="HOH35" s="119"/>
      <c r="HOI35" s="119"/>
      <c r="HOJ35" s="119"/>
      <c r="HOK35" s="119"/>
      <c r="HOL35" s="119"/>
      <c r="HOM35" s="119"/>
      <c r="HON35" s="119"/>
      <c r="HOO35" s="119"/>
      <c r="HOP35" s="119"/>
      <c r="HOQ35" s="119"/>
      <c r="HOR35" s="119"/>
      <c r="HOS35" s="119"/>
      <c r="HOT35" s="119"/>
      <c r="HOU35" s="119"/>
      <c r="HOV35" s="119"/>
      <c r="HOW35" s="119"/>
      <c r="HOX35" s="119"/>
      <c r="HOY35" s="119"/>
      <c r="HOZ35" s="119"/>
      <c r="HPA35" s="119"/>
      <c r="HPB35" s="119"/>
      <c r="HPC35" s="119"/>
      <c r="HPD35" s="119"/>
      <c r="HPE35" s="119"/>
      <c r="HPF35" s="119"/>
      <c r="HPG35" s="119"/>
      <c r="HPH35" s="119"/>
      <c r="HPI35" s="119"/>
      <c r="HPJ35" s="119"/>
      <c r="HPK35" s="119"/>
      <c r="HPL35" s="119"/>
      <c r="HPM35" s="119"/>
      <c r="HPN35" s="119"/>
      <c r="HPO35" s="119"/>
      <c r="HPP35" s="119"/>
      <c r="HPQ35" s="119"/>
      <c r="HPR35" s="119"/>
      <c r="HPS35" s="119"/>
      <c r="HPT35" s="119"/>
      <c r="HPU35" s="119"/>
      <c r="HPV35" s="119"/>
      <c r="HPW35" s="119"/>
      <c r="HPX35" s="119"/>
      <c r="HPY35" s="119"/>
      <c r="HPZ35" s="119"/>
      <c r="HQA35" s="119"/>
      <c r="HQB35" s="119"/>
      <c r="HQC35" s="119"/>
      <c r="HQD35" s="119"/>
      <c r="HQE35" s="119"/>
      <c r="HQF35" s="119"/>
      <c r="HQG35" s="119"/>
      <c r="HQH35" s="119"/>
      <c r="HQI35" s="119"/>
      <c r="HQJ35" s="119"/>
      <c r="HQK35" s="119"/>
      <c r="HQL35" s="119"/>
      <c r="HQM35" s="119"/>
      <c r="HQN35" s="119"/>
      <c r="HQO35" s="119"/>
      <c r="HQP35" s="119"/>
      <c r="HQQ35" s="119"/>
      <c r="HQR35" s="119"/>
      <c r="HQS35" s="119"/>
      <c r="HQT35" s="119"/>
      <c r="HQU35" s="119"/>
      <c r="HQV35" s="119"/>
      <c r="HQW35" s="119"/>
      <c r="HQX35" s="119"/>
      <c r="HQY35" s="119"/>
      <c r="HQZ35" s="119"/>
      <c r="HRA35" s="119"/>
      <c r="HRB35" s="119"/>
      <c r="HRC35" s="119"/>
      <c r="HRD35" s="119"/>
      <c r="HRE35" s="119"/>
      <c r="HRF35" s="119"/>
      <c r="HRG35" s="119"/>
      <c r="HRH35" s="119"/>
      <c r="HRI35" s="119"/>
      <c r="HRJ35" s="119"/>
      <c r="HRK35" s="119"/>
      <c r="HRL35" s="119"/>
      <c r="HRM35" s="119"/>
      <c r="HRN35" s="119"/>
      <c r="HRO35" s="119"/>
      <c r="HRP35" s="119"/>
      <c r="HRQ35" s="119"/>
      <c r="HRR35" s="119"/>
      <c r="HRS35" s="119"/>
      <c r="HRT35" s="119"/>
      <c r="HRU35" s="119"/>
      <c r="HRV35" s="119"/>
      <c r="HRW35" s="119"/>
      <c r="HRX35" s="119"/>
      <c r="HRY35" s="119"/>
      <c r="HRZ35" s="119"/>
      <c r="HSA35" s="119"/>
      <c r="HSB35" s="119"/>
      <c r="HSC35" s="119"/>
      <c r="HSD35" s="119"/>
      <c r="HSE35" s="119"/>
      <c r="HSF35" s="119"/>
      <c r="HSG35" s="119"/>
      <c r="HSH35" s="119"/>
      <c r="HSI35" s="119"/>
      <c r="HSJ35" s="119"/>
      <c r="HSK35" s="119"/>
      <c r="HSL35" s="119"/>
      <c r="HSM35" s="119"/>
      <c r="HSN35" s="119"/>
      <c r="HSO35" s="119"/>
      <c r="HSP35" s="119"/>
      <c r="HSQ35" s="119"/>
      <c r="HSR35" s="119"/>
      <c r="HSS35" s="119"/>
      <c r="HST35" s="119"/>
      <c r="HSU35" s="119"/>
      <c r="HSV35" s="119"/>
      <c r="HSW35" s="119"/>
      <c r="HSX35" s="119"/>
      <c r="HSY35" s="119"/>
      <c r="HSZ35" s="119"/>
      <c r="HTA35" s="119"/>
      <c r="HTB35" s="119"/>
      <c r="HTC35" s="119"/>
      <c r="HTD35" s="119"/>
      <c r="HTE35" s="119"/>
      <c r="HTF35" s="119"/>
      <c r="HTG35" s="119"/>
      <c r="HTH35" s="119"/>
      <c r="HTI35" s="119"/>
      <c r="HTJ35" s="119"/>
      <c r="HTK35" s="119"/>
      <c r="HTL35" s="119"/>
      <c r="HTM35" s="119"/>
      <c r="HTN35" s="119"/>
      <c r="HTO35" s="119"/>
      <c r="HTP35" s="119"/>
      <c r="HTQ35" s="119"/>
      <c r="HTR35" s="119"/>
      <c r="HTS35" s="119"/>
      <c r="HTT35" s="119"/>
      <c r="HTU35" s="119"/>
      <c r="HTV35" s="119"/>
      <c r="HTW35" s="119"/>
      <c r="HTX35" s="119"/>
      <c r="HTY35" s="119"/>
      <c r="HTZ35" s="119"/>
      <c r="HUA35" s="119"/>
      <c r="HUB35" s="119"/>
      <c r="HUC35" s="119"/>
      <c r="HUD35" s="119"/>
      <c r="HUE35" s="119"/>
      <c r="HUF35" s="119"/>
      <c r="HUG35" s="119"/>
      <c r="HUH35" s="119"/>
      <c r="HUI35" s="119"/>
      <c r="HUJ35" s="119"/>
      <c r="HUK35" s="119"/>
      <c r="HUL35" s="119"/>
      <c r="HUM35" s="119"/>
      <c r="HUN35" s="119"/>
      <c r="HUO35" s="119"/>
      <c r="HUP35" s="119"/>
      <c r="HUQ35" s="119"/>
      <c r="HUR35" s="119"/>
      <c r="HUS35" s="119"/>
      <c r="HUT35" s="119"/>
      <c r="HUU35" s="119"/>
      <c r="HUV35" s="119"/>
      <c r="HUW35" s="119"/>
      <c r="HUX35" s="119"/>
      <c r="HUY35" s="119"/>
      <c r="HUZ35" s="119"/>
      <c r="HVA35" s="119"/>
      <c r="HVB35" s="119"/>
      <c r="HVC35" s="119"/>
      <c r="HVD35" s="119"/>
      <c r="HVE35" s="119"/>
      <c r="HVF35" s="119"/>
      <c r="HVG35" s="119"/>
      <c r="HVH35" s="119"/>
      <c r="HVI35" s="119"/>
      <c r="HVJ35" s="119"/>
      <c r="HVK35" s="119"/>
      <c r="HVL35" s="119"/>
      <c r="HVM35" s="119"/>
      <c r="HVN35" s="119"/>
      <c r="HVO35" s="119"/>
      <c r="HVP35" s="119"/>
      <c r="HVQ35" s="119"/>
      <c r="HVR35" s="119"/>
      <c r="HVS35" s="119"/>
      <c r="HVT35" s="119"/>
      <c r="HVU35" s="119"/>
      <c r="HVV35" s="119"/>
      <c r="HVW35" s="119"/>
      <c r="HVX35" s="119"/>
      <c r="HVY35" s="119"/>
      <c r="HVZ35" s="119"/>
      <c r="HWA35" s="119"/>
      <c r="HWB35" s="119"/>
      <c r="HWC35" s="119"/>
      <c r="HWD35" s="119"/>
      <c r="HWE35" s="119"/>
      <c r="HWF35" s="119"/>
      <c r="HWG35" s="119"/>
      <c r="HWH35" s="119"/>
      <c r="HWI35" s="119"/>
      <c r="HWJ35" s="119"/>
      <c r="HWK35" s="119"/>
      <c r="HWL35" s="119"/>
      <c r="HWM35" s="119"/>
      <c r="HWN35" s="119"/>
      <c r="HWO35" s="119"/>
      <c r="HWP35" s="119"/>
      <c r="HWQ35" s="119"/>
      <c r="HWR35" s="119"/>
      <c r="HWS35" s="119"/>
      <c r="HWT35" s="119"/>
      <c r="HWU35" s="119"/>
      <c r="HWV35" s="119"/>
      <c r="HWW35" s="119"/>
      <c r="HWX35" s="119"/>
      <c r="HWY35" s="119"/>
      <c r="HWZ35" s="119"/>
      <c r="HXA35" s="119"/>
      <c r="HXB35" s="119"/>
      <c r="HXC35" s="119"/>
      <c r="HXD35" s="119"/>
      <c r="HXE35" s="119"/>
      <c r="HXF35" s="119"/>
      <c r="HXG35" s="119"/>
      <c r="HXH35" s="119"/>
      <c r="HXI35" s="119"/>
      <c r="HXJ35" s="119"/>
      <c r="HXK35" s="119"/>
      <c r="HXL35" s="119"/>
      <c r="HXM35" s="119"/>
      <c r="HXN35" s="119"/>
      <c r="HXO35" s="119"/>
      <c r="HXP35" s="119"/>
      <c r="HXQ35" s="119"/>
      <c r="HXR35" s="119"/>
      <c r="HXS35" s="119"/>
      <c r="HXT35" s="119"/>
      <c r="HXU35" s="119"/>
      <c r="HXV35" s="119"/>
      <c r="HXW35" s="119"/>
      <c r="HXX35" s="119"/>
      <c r="HXY35" s="119"/>
      <c r="HXZ35" s="119"/>
      <c r="HYA35" s="119"/>
      <c r="HYB35" s="119"/>
      <c r="HYC35" s="119"/>
      <c r="HYD35" s="119"/>
      <c r="HYE35" s="119"/>
      <c r="HYF35" s="119"/>
      <c r="HYG35" s="119"/>
      <c r="HYH35" s="119"/>
      <c r="HYI35" s="119"/>
      <c r="HYJ35" s="119"/>
      <c r="HYK35" s="119"/>
      <c r="HYL35" s="119"/>
      <c r="HYM35" s="119"/>
      <c r="HYN35" s="119"/>
      <c r="HYO35" s="119"/>
      <c r="HYP35" s="119"/>
      <c r="HYQ35" s="119"/>
      <c r="HYR35" s="119"/>
      <c r="HYS35" s="119"/>
      <c r="HYT35" s="119"/>
      <c r="HYU35" s="119"/>
      <c r="HYV35" s="119"/>
      <c r="HYW35" s="119"/>
      <c r="HYX35" s="119"/>
      <c r="HYY35" s="119"/>
      <c r="HYZ35" s="119"/>
      <c r="HZA35" s="119"/>
      <c r="HZB35" s="119"/>
      <c r="HZC35" s="119"/>
      <c r="HZD35" s="119"/>
      <c r="HZE35" s="119"/>
      <c r="HZF35" s="119"/>
      <c r="HZG35" s="119"/>
      <c r="HZH35" s="119"/>
      <c r="HZI35" s="119"/>
      <c r="HZJ35" s="119"/>
      <c r="HZK35" s="119"/>
      <c r="HZL35" s="119"/>
      <c r="HZM35" s="119"/>
      <c r="HZN35" s="119"/>
      <c r="HZO35" s="119"/>
      <c r="HZP35" s="119"/>
      <c r="HZQ35" s="119"/>
      <c r="HZR35" s="119"/>
      <c r="HZS35" s="119"/>
      <c r="HZT35" s="119"/>
      <c r="HZU35" s="119"/>
      <c r="HZV35" s="119"/>
      <c r="HZW35" s="119"/>
      <c r="HZX35" s="119"/>
      <c r="HZY35" s="119"/>
      <c r="HZZ35" s="119"/>
      <c r="IAA35" s="119"/>
      <c r="IAB35" s="119"/>
      <c r="IAC35" s="119"/>
      <c r="IAD35" s="119"/>
      <c r="IAE35" s="119"/>
      <c r="IAF35" s="119"/>
      <c r="IAG35" s="119"/>
      <c r="IAH35" s="119"/>
      <c r="IAI35" s="119"/>
      <c r="IAJ35" s="119"/>
      <c r="IAK35" s="119"/>
      <c r="IAL35" s="119"/>
      <c r="IAM35" s="119"/>
      <c r="IAN35" s="119"/>
      <c r="IAO35" s="119"/>
      <c r="IAP35" s="119"/>
      <c r="IAQ35" s="119"/>
      <c r="IAR35" s="119"/>
      <c r="IAS35" s="119"/>
      <c r="IAT35" s="119"/>
      <c r="IAU35" s="119"/>
      <c r="IAV35" s="119"/>
      <c r="IAW35" s="119"/>
      <c r="IAX35" s="119"/>
      <c r="IAY35" s="119"/>
      <c r="IAZ35" s="119"/>
      <c r="IBA35" s="119"/>
      <c r="IBB35" s="119"/>
      <c r="IBC35" s="119"/>
      <c r="IBD35" s="119"/>
      <c r="IBE35" s="119"/>
      <c r="IBF35" s="119"/>
      <c r="IBG35" s="119"/>
      <c r="IBH35" s="119"/>
      <c r="IBI35" s="119"/>
      <c r="IBJ35" s="119"/>
      <c r="IBK35" s="119"/>
      <c r="IBL35" s="119"/>
      <c r="IBM35" s="119"/>
      <c r="IBN35" s="119"/>
      <c r="IBO35" s="119"/>
      <c r="IBP35" s="119"/>
      <c r="IBQ35" s="119"/>
      <c r="IBR35" s="119"/>
      <c r="IBS35" s="119"/>
      <c r="IBT35" s="119"/>
      <c r="IBU35" s="119"/>
      <c r="IBV35" s="119"/>
      <c r="IBW35" s="119"/>
      <c r="IBX35" s="119"/>
      <c r="IBY35" s="119"/>
      <c r="IBZ35" s="119"/>
      <c r="ICA35" s="119"/>
      <c r="ICB35" s="119"/>
      <c r="ICC35" s="119"/>
      <c r="ICD35" s="119"/>
      <c r="ICE35" s="119"/>
      <c r="ICF35" s="119"/>
      <c r="ICG35" s="119"/>
      <c r="ICH35" s="119"/>
      <c r="ICI35" s="119"/>
      <c r="ICJ35" s="119"/>
      <c r="ICK35" s="119"/>
      <c r="ICL35" s="119"/>
      <c r="ICM35" s="119"/>
      <c r="ICN35" s="119"/>
      <c r="ICO35" s="119"/>
      <c r="ICP35" s="119"/>
      <c r="ICQ35" s="119"/>
      <c r="ICR35" s="119"/>
      <c r="ICS35" s="119"/>
      <c r="ICT35" s="119"/>
      <c r="ICU35" s="119"/>
      <c r="ICV35" s="119"/>
      <c r="ICW35" s="119"/>
      <c r="ICX35" s="119"/>
      <c r="ICY35" s="119"/>
      <c r="ICZ35" s="119"/>
      <c r="IDA35" s="119"/>
      <c r="IDB35" s="119"/>
      <c r="IDC35" s="119"/>
      <c r="IDD35" s="119"/>
      <c r="IDE35" s="119"/>
      <c r="IDF35" s="119"/>
      <c r="IDG35" s="119"/>
      <c r="IDH35" s="119"/>
      <c r="IDI35" s="119"/>
      <c r="IDJ35" s="119"/>
      <c r="IDK35" s="119"/>
      <c r="IDL35" s="119"/>
      <c r="IDM35" s="119"/>
      <c r="IDN35" s="119"/>
      <c r="IDO35" s="119"/>
      <c r="IDP35" s="119"/>
      <c r="IDQ35" s="119"/>
      <c r="IDR35" s="119"/>
      <c r="IDS35" s="119"/>
      <c r="IDT35" s="119"/>
      <c r="IDU35" s="119"/>
      <c r="IDV35" s="119"/>
      <c r="IDW35" s="119"/>
      <c r="IDX35" s="119"/>
      <c r="IDY35" s="119"/>
      <c r="IDZ35" s="119"/>
      <c r="IEA35" s="119"/>
      <c r="IEB35" s="119"/>
      <c r="IEC35" s="119"/>
      <c r="IED35" s="119"/>
      <c r="IEE35" s="119"/>
      <c r="IEF35" s="119"/>
      <c r="IEG35" s="119"/>
      <c r="IEH35" s="119"/>
      <c r="IEI35" s="119"/>
      <c r="IEJ35" s="119"/>
      <c r="IEK35" s="119"/>
      <c r="IEL35" s="119"/>
      <c r="IEM35" s="119"/>
      <c r="IEN35" s="119"/>
      <c r="IEO35" s="119"/>
      <c r="IEP35" s="119"/>
      <c r="IEQ35" s="119"/>
      <c r="IER35" s="119"/>
      <c r="IES35" s="119"/>
      <c r="IET35" s="119"/>
      <c r="IEU35" s="119"/>
      <c r="IEV35" s="119"/>
      <c r="IEW35" s="119"/>
      <c r="IEX35" s="119"/>
      <c r="IEY35" s="119"/>
      <c r="IEZ35" s="119"/>
      <c r="IFA35" s="119"/>
      <c r="IFB35" s="119"/>
      <c r="IFC35" s="119"/>
      <c r="IFD35" s="119"/>
      <c r="IFE35" s="119"/>
      <c r="IFF35" s="119"/>
      <c r="IFG35" s="119"/>
      <c r="IFH35" s="119"/>
      <c r="IFI35" s="119"/>
      <c r="IFJ35" s="119"/>
      <c r="IFK35" s="119"/>
      <c r="IFL35" s="119"/>
      <c r="IFM35" s="119"/>
      <c r="IFN35" s="119"/>
      <c r="IFO35" s="119"/>
      <c r="IFP35" s="119"/>
      <c r="IFQ35" s="119"/>
      <c r="IFR35" s="119"/>
      <c r="IFS35" s="119"/>
      <c r="IFT35" s="119"/>
      <c r="IFU35" s="119"/>
      <c r="IFV35" s="119"/>
      <c r="IFW35" s="119"/>
      <c r="IFX35" s="119"/>
      <c r="IFY35" s="119"/>
      <c r="IFZ35" s="119"/>
      <c r="IGA35" s="119"/>
      <c r="IGB35" s="119"/>
      <c r="IGC35" s="119"/>
      <c r="IGD35" s="119"/>
      <c r="IGE35" s="119"/>
      <c r="IGF35" s="119"/>
      <c r="IGG35" s="119"/>
      <c r="IGH35" s="119"/>
      <c r="IGI35" s="119"/>
      <c r="IGJ35" s="119"/>
      <c r="IGK35" s="119"/>
      <c r="IGL35" s="119"/>
      <c r="IGM35" s="119"/>
      <c r="IGN35" s="119"/>
      <c r="IGO35" s="119"/>
      <c r="IGP35" s="119"/>
      <c r="IGQ35" s="119"/>
      <c r="IGR35" s="119"/>
      <c r="IGS35" s="119"/>
      <c r="IGT35" s="119"/>
      <c r="IGU35" s="119"/>
      <c r="IGV35" s="119"/>
      <c r="IGW35" s="119"/>
      <c r="IGX35" s="119"/>
      <c r="IGY35" s="119"/>
      <c r="IGZ35" s="119"/>
      <c r="IHA35" s="119"/>
      <c r="IHB35" s="119"/>
      <c r="IHC35" s="119"/>
      <c r="IHD35" s="119"/>
      <c r="IHE35" s="119"/>
      <c r="IHF35" s="119"/>
      <c r="IHG35" s="119"/>
      <c r="IHH35" s="119"/>
      <c r="IHI35" s="119"/>
      <c r="IHJ35" s="119"/>
      <c r="IHK35" s="119"/>
      <c r="IHL35" s="119"/>
      <c r="IHM35" s="119"/>
      <c r="IHN35" s="119"/>
      <c r="IHO35" s="119"/>
      <c r="IHP35" s="119"/>
      <c r="IHQ35" s="119"/>
      <c r="IHR35" s="119"/>
      <c r="IHS35" s="119"/>
      <c r="IHT35" s="119"/>
      <c r="IHU35" s="119"/>
      <c r="IHV35" s="119"/>
      <c r="IHW35" s="119"/>
      <c r="IHX35" s="119"/>
      <c r="IHY35" s="119"/>
      <c r="IHZ35" s="119"/>
      <c r="IIA35" s="119"/>
      <c r="IIB35" s="119"/>
      <c r="IIC35" s="119"/>
      <c r="IID35" s="119"/>
      <c r="IIE35" s="119"/>
      <c r="IIF35" s="119"/>
      <c r="IIG35" s="119"/>
      <c r="IIH35" s="119"/>
      <c r="III35" s="119"/>
      <c r="IIJ35" s="119"/>
      <c r="IIK35" s="119"/>
      <c r="IIL35" s="119"/>
      <c r="IIM35" s="119"/>
      <c r="IIN35" s="119"/>
      <c r="IIO35" s="119"/>
      <c r="IIP35" s="119"/>
      <c r="IIQ35" s="119"/>
      <c r="IIR35" s="119"/>
      <c r="IIS35" s="119"/>
      <c r="IIT35" s="119"/>
      <c r="IIU35" s="119"/>
      <c r="IIV35" s="119"/>
      <c r="IIW35" s="119"/>
      <c r="IIX35" s="119"/>
      <c r="IIY35" s="119"/>
      <c r="IIZ35" s="119"/>
      <c r="IJA35" s="119"/>
      <c r="IJB35" s="119"/>
      <c r="IJC35" s="119"/>
      <c r="IJD35" s="119"/>
      <c r="IJE35" s="119"/>
      <c r="IJF35" s="119"/>
      <c r="IJG35" s="119"/>
      <c r="IJH35" s="119"/>
      <c r="IJI35" s="119"/>
      <c r="IJJ35" s="119"/>
      <c r="IJK35" s="119"/>
      <c r="IJL35" s="119"/>
      <c r="IJM35" s="119"/>
      <c r="IJN35" s="119"/>
      <c r="IJO35" s="119"/>
      <c r="IJP35" s="119"/>
      <c r="IJQ35" s="119"/>
      <c r="IJR35" s="119"/>
      <c r="IJS35" s="119"/>
      <c r="IJT35" s="119"/>
      <c r="IJU35" s="119"/>
      <c r="IJV35" s="119"/>
      <c r="IJW35" s="119"/>
      <c r="IJX35" s="119"/>
      <c r="IJY35" s="119"/>
      <c r="IJZ35" s="119"/>
      <c r="IKA35" s="119"/>
      <c r="IKB35" s="119"/>
      <c r="IKC35" s="119"/>
      <c r="IKD35" s="119"/>
      <c r="IKE35" s="119"/>
      <c r="IKF35" s="119"/>
      <c r="IKG35" s="119"/>
      <c r="IKH35" s="119"/>
      <c r="IKI35" s="119"/>
      <c r="IKJ35" s="119"/>
      <c r="IKK35" s="119"/>
      <c r="IKL35" s="119"/>
      <c r="IKM35" s="119"/>
      <c r="IKN35" s="119"/>
      <c r="IKO35" s="119"/>
      <c r="IKP35" s="119"/>
      <c r="IKQ35" s="119"/>
      <c r="IKR35" s="119"/>
      <c r="IKS35" s="119"/>
      <c r="IKT35" s="119"/>
      <c r="IKU35" s="119"/>
      <c r="IKV35" s="119"/>
      <c r="IKW35" s="119"/>
      <c r="IKX35" s="119"/>
      <c r="IKY35" s="119"/>
      <c r="IKZ35" s="119"/>
      <c r="ILA35" s="119"/>
      <c r="ILB35" s="119"/>
      <c r="ILC35" s="119"/>
      <c r="ILD35" s="119"/>
      <c r="ILE35" s="119"/>
      <c r="ILF35" s="119"/>
      <c r="ILG35" s="119"/>
      <c r="ILH35" s="119"/>
      <c r="ILI35" s="119"/>
      <c r="ILJ35" s="119"/>
      <c r="ILK35" s="119"/>
      <c r="ILL35" s="119"/>
      <c r="ILM35" s="119"/>
      <c r="ILN35" s="119"/>
      <c r="ILO35" s="119"/>
      <c r="ILP35" s="119"/>
      <c r="ILQ35" s="119"/>
      <c r="ILR35" s="119"/>
      <c r="ILS35" s="119"/>
      <c r="ILT35" s="119"/>
      <c r="ILU35" s="119"/>
      <c r="ILV35" s="119"/>
      <c r="ILW35" s="119"/>
      <c r="ILX35" s="119"/>
      <c r="ILY35" s="119"/>
      <c r="ILZ35" s="119"/>
      <c r="IMA35" s="119"/>
      <c r="IMB35" s="119"/>
      <c r="IMC35" s="119"/>
      <c r="IMD35" s="119"/>
      <c r="IME35" s="119"/>
      <c r="IMF35" s="119"/>
      <c r="IMG35" s="119"/>
      <c r="IMH35" s="119"/>
      <c r="IMI35" s="119"/>
      <c r="IMJ35" s="119"/>
      <c r="IMK35" s="119"/>
      <c r="IML35" s="119"/>
      <c r="IMM35" s="119"/>
      <c r="IMN35" s="119"/>
      <c r="IMO35" s="119"/>
      <c r="IMP35" s="119"/>
      <c r="IMQ35" s="119"/>
      <c r="IMR35" s="119"/>
      <c r="IMS35" s="119"/>
      <c r="IMT35" s="119"/>
      <c r="IMU35" s="119"/>
      <c r="IMV35" s="119"/>
      <c r="IMW35" s="119"/>
      <c r="IMX35" s="119"/>
      <c r="IMY35" s="119"/>
      <c r="IMZ35" s="119"/>
      <c r="INA35" s="119"/>
      <c r="INB35" s="119"/>
      <c r="INC35" s="119"/>
      <c r="IND35" s="119"/>
      <c r="INE35" s="119"/>
      <c r="INF35" s="119"/>
      <c r="ING35" s="119"/>
      <c r="INH35" s="119"/>
      <c r="INI35" s="119"/>
      <c r="INJ35" s="119"/>
      <c r="INK35" s="119"/>
      <c r="INL35" s="119"/>
      <c r="INM35" s="119"/>
      <c r="INN35" s="119"/>
      <c r="INO35" s="119"/>
      <c r="INP35" s="119"/>
      <c r="INQ35" s="119"/>
      <c r="INR35" s="119"/>
      <c r="INS35" s="119"/>
      <c r="INT35" s="119"/>
      <c r="INU35" s="119"/>
      <c r="INV35" s="119"/>
      <c r="INW35" s="119"/>
      <c r="INX35" s="119"/>
      <c r="INY35" s="119"/>
      <c r="INZ35" s="119"/>
      <c r="IOA35" s="119"/>
      <c r="IOB35" s="119"/>
      <c r="IOC35" s="119"/>
      <c r="IOD35" s="119"/>
      <c r="IOE35" s="119"/>
      <c r="IOF35" s="119"/>
      <c r="IOG35" s="119"/>
      <c r="IOH35" s="119"/>
      <c r="IOI35" s="119"/>
      <c r="IOJ35" s="119"/>
      <c r="IOK35" s="119"/>
      <c r="IOL35" s="119"/>
      <c r="IOM35" s="119"/>
      <c r="ION35" s="119"/>
      <c r="IOO35" s="119"/>
      <c r="IOP35" s="119"/>
      <c r="IOQ35" s="119"/>
      <c r="IOR35" s="119"/>
      <c r="IOS35" s="119"/>
      <c r="IOT35" s="119"/>
      <c r="IOU35" s="119"/>
      <c r="IOV35" s="119"/>
      <c r="IOW35" s="119"/>
      <c r="IOX35" s="119"/>
      <c r="IOY35" s="119"/>
      <c r="IOZ35" s="119"/>
      <c r="IPA35" s="119"/>
      <c r="IPB35" s="119"/>
      <c r="IPC35" s="119"/>
      <c r="IPD35" s="119"/>
      <c r="IPE35" s="119"/>
      <c r="IPF35" s="119"/>
      <c r="IPG35" s="119"/>
      <c r="IPH35" s="119"/>
      <c r="IPI35" s="119"/>
      <c r="IPJ35" s="119"/>
      <c r="IPK35" s="119"/>
      <c r="IPL35" s="119"/>
      <c r="IPM35" s="119"/>
      <c r="IPN35" s="119"/>
      <c r="IPO35" s="119"/>
      <c r="IPP35" s="119"/>
      <c r="IPQ35" s="119"/>
      <c r="IPR35" s="119"/>
      <c r="IPS35" s="119"/>
      <c r="IPT35" s="119"/>
      <c r="IPU35" s="119"/>
      <c r="IPV35" s="119"/>
      <c r="IPW35" s="119"/>
      <c r="IPX35" s="119"/>
      <c r="IPY35" s="119"/>
      <c r="IPZ35" s="119"/>
      <c r="IQA35" s="119"/>
      <c r="IQB35" s="119"/>
      <c r="IQC35" s="119"/>
      <c r="IQD35" s="119"/>
      <c r="IQE35" s="119"/>
      <c r="IQF35" s="119"/>
      <c r="IQG35" s="119"/>
      <c r="IQH35" s="119"/>
      <c r="IQI35" s="119"/>
      <c r="IQJ35" s="119"/>
      <c r="IQK35" s="119"/>
      <c r="IQL35" s="119"/>
      <c r="IQM35" s="119"/>
      <c r="IQN35" s="119"/>
      <c r="IQO35" s="119"/>
      <c r="IQP35" s="119"/>
      <c r="IQQ35" s="119"/>
      <c r="IQR35" s="119"/>
      <c r="IQS35" s="119"/>
      <c r="IQT35" s="119"/>
      <c r="IQU35" s="119"/>
      <c r="IQV35" s="119"/>
      <c r="IQW35" s="119"/>
      <c r="IQX35" s="119"/>
      <c r="IQY35" s="119"/>
      <c r="IQZ35" s="119"/>
      <c r="IRA35" s="119"/>
      <c r="IRB35" s="119"/>
      <c r="IRC35" s="119"/>
      <c r="IRD35" s="119"/>
      <c r="IRE35" s="119"/>
      <c r="IRF35" s="119"/>
      <c r="IRG35" s="119"/>
      <c r="IRH35" s="119"/>
      <c r="IRI35" s="119"/>
      <c r="IRJ35" s="119"/>
      <c r="IRK35" s="119"/>
      <c r="IRL35" s="119"/>
      <c r="IRM35" s="119"/>
      <c r="IRN35" s="119"/>
      <c r="IRO35" s="119"/>
      <c r="IRP35" s="119"/>
      <c r="IRQ35" s="119"/>
      <c r="IRR35" s="119"/>
      <c r="IRS35" s="119"/>
      <c r="IRT35" s="119"/>
      <c r="IRU35" s="119"/>
      <c r="IRV35" s="119"/>
      <c r="IRW35" s="119"/>
      <c r="IRX35" s="119"/>
      <c r="IRY35" s="119"/>
      <c r="IRZ35" s="119"/>
      <c r="ISA35" s="119"/>
      <c r="ISB35" s="119"/>
      <c r="ISC35" s="119"/>
      <c r="ISD35" s="119"/>
      <c r="ISE35" s="119"/>
      <c r="ISF35" s="119"/>
      <c r="ISG35" s="119"/>
      <c r="ISH35" s="119"/>
      <c r="ISI35" s="119"/>
      <c r="ISJ35" s="119"/>
      <c r="ISK35" s="119"/>
      <c r="ISL35" s="119"/>
      <c r="ISM35" s="119"/>
      <c r="ISN35" s="119"/>
      <c r="ISO35" s="119"/>
      <c r="ISP35" s="119"/>
      <c r="ISQ35" s="119"/>
      <c r="ISR35" s="119"/>
      <c r="ISS35" s="119"/>
      <c r="IST35" s="119"/>
      <c r="ISU35" s="119"/>
      <c r="ISV35" s="119"/>
      <c r="ISW35" s="119"/>
      <c r="ISX35" s="119"/>
      <c r="ISY35" s="119"/>
      <c r="ISZ35" s="119"/>
      <c r="ITA35" s="119"/>
      <c r="ITB35" s="119"/>
      <c r="ITC35" s="119"/>
      <c r="ITD35" s="119"/>
      <c r="ITE35" s="119"/>
      <c r="ITF35" s="119"/>
      <c r="ITG35" s="119"/>
      <c r="ITH35" s="119"/>
      <c r="ITI35" s="119"/>
      <c r="ITJ35" s="119"/>
      <c r="ITK35" s="119"/>
      <c r="ITL35" s="119"/>
      <c r="ITM35" s="119"/>
      <c r="ITN35" s="119"/>
      <c r="ITO35" s="119"/>
      <c r="ITP35" s="119"/>
      <c r="ITQ35" s="119"/>
      <c r="ITR35" s="119"/>
      <c r="ITS35" s="119"/>
      <c r="ITT35" s="119"/>
      <c r="ITU35" s="119"/>
      <c r="ITV35" s="119"/>
      <c r="ITW35" s="119"/>
      <c r="ITX35" s="119"/>
      <c r="ITY35" s="119"/>
      <c r="ITZ35" s="119"/>
      <c r="IUA35" s="119"/>
      <c r="IUB35" s="119"/>
      <c r="IUC35" s="119"/>
      <c r="IUD35" s="119"/>
      <c r="IUE35" s="119"/>
      <c r="IUF35" s="119"/>
      <c r="IUG35" s="119"/>
      <c r="IUH35" s="119"/>
      <c r="IUI35" s="119"/>
      <c r="IUJ35" s="119"/>
      <c r="IUK35" s="119"/>
      <c r="IUL35" s="119"/>
      <c r="IUM35" s="119"/>
      <c r="IUN35" s="119"/>
      <c r="IUO35" s="119"/>
      <c r="IUP35" s="119"/>
      <c r="IUQ35" s="119"/>
      <c r="IUR35" s="119"/>
      <c r="IUS35" s="119"/>
      <c r="IUT35" s="119"/>
      <c r="IUU35" s="119"/>
      <c r="IUV35" s="119"/>
      <c r="IUW35" s="119"/>
      <c r="IUX35" s="119"/>
      <c r="IUY35" s="119"/>
      <c r="IUZ35" s="119"/>
      <c r="IVA35" s="119"/>
      <c r="IVB35" s="119"/>
      <c r="IVC35" s="119"/>
      <c r="IVD35" s="119"/>
      <c r="IVE35" s="119"/>
      <c r="IVF35" s="119"/>
      <c r="IVG35" s="119"/>
      <c r="IVH35" s="119"/>
      <c r="IVI35" s="119"/>
      <c r="IVJ35" s="119"/>
      <c r="IVK35" s="119"/>
      <c r="IVL35" s="119"/>
      <c r="IVM35" s="119"/>
      <c r="IVN35" s="119"/>
      <c r="IVO35" s="119"/>
      <c r="IVP35" s="119"/>
      <c r="IVQ35" s="119"/>
      <c r="IVR35" s="119"/>
      <c r="IVS35" s="119"/>
      <c r="IVT35" s="119"/>
      <c r="IVU35" s="119"/>
      <c r="IVV35" s="119"/>
      <c r="IVW35" s="119"/>
      <c r="IVX35" s="119"/>
      <c r="IVY35" s="119"/>
      <c r="IVZ35" s="119"/>
      <c r="IWA35" s="119"/>
      <c r="IWB35" s="119"/>
      <c r="IWC35" s="119"/>
      <c r="IWD35" s="119"/>
      <c r="IWE35" s="119"/>
      <c r="IWF35" s="119"/>
      <c r="IWG35" s="119"/>
      <c r="IWH35" s="119"/>
      <c r="IWI35" s="119"/>
      <c r="IWJ35" s="119"/>
      <c r="IWK35" s="119"/>
      <c r="IWL35" s="119"/>
      <c r="IWM35" s="119"/>
      <c r="IWN35" s="119"/>
      <c r="IWO35" s="119"/>
      <c r="IWP35" s="119"/>
      <c r="IWQ35" s="119"/>
      <c r="IWR35" s="119"/>
      <c r="IWS35" s="119"/>
      <c r="IWT35" s="119"/>
      <c r="IWU35" s="119"/>
      <c r="IWV35" s="119"/>
      <c r="IWW35" s="119"/>
      <c r="IWX35" s="119"/>
      <c r="IWY35" s="119"/>
      <c r="IWZ35" s="119"/>
      <c r="IXA35" s="119"/>
      <c r="IXB35" s="119"/>
      <c r="IXC35" s="119"/>
      <c r="IXD35" s="119"/>
      <c r="IXE35" s="119"/>
      <c r="IXF35" s="119"/>
      <c r="IXG35" s="119"/>
      <c r="IXH35" s="119"/>
      <c r="IXI35" s="119"/>
      <c r="IXJ35" s="119"/>
      <c r="IXK35" s="119"/>
      <c r="IXL35" s="119"/>
      <c r="IXM35" s="119"/>
      <c r="IXN35" s="119"/>
      <c r="IXO35" s="119"/>
      <c r="IXP35" s="119"/>
      <c r="IXQ35" s="119"/>
      <c r="IXR35" s="119"/>
      <c r="IXS35" s="119"/>
      <c r="IXT35" s="119"/>
      <c r="IXU35" s="119"/>
      <c r="IXV35" s="119"/>
      <c r="IXW35" s="119"/>
      <c r="IXX35" s="119"/>
      <c r="IXY35" s="119"/>
      <c r="IXZ35" s="119"/>
      <c r="IYA35" s="119"/>
      <c r="IYB35" s="119"/>
      <c r="IYC35" s="119"/>
      <c r="IYD35" s="119"/>
      <c r="IYE35" s="119"/>
      <c r="IYF35" s="119"/>
      <c r="IYG35" s="119"/>
      <c r="IYH35" s="119"/>
      <c r="IYI35" s="119"/>
      <c r="IYJ35" s="119"/>
      <c r="IYK35" s="119"/>
      <c r="IYL35" s="119"/>
      <c r="IYM35" s="119"/>
      <c r="IYN35" s="119"/>
      <c r="IYO35" s="119"/>
      <c r="IYP35" s="119"/>
      <c r="IYQ35" s="119"/>
      <c r="IYR35" s="119"/>
      <c r="IYS35" s="119"/>
      <c r="IYT35" s="119"/>
      <c r="IYU35" s="119"/>
      <c r="IYV35" s="119"/>
      <c r="IYW35" s="119"/>
      <c r="IYX35" s="119"/>
      <c r="IYY35" s="119"/>
      <c r="IYZ35" s="119"/>
      <c r="IZA35" s="119"/>
      <c r="IZB35" s="119"/>
      <c r="IZC35" s="119"/>
      <c r="IZD35" s="119"/>
      <c r="IZE35" s="119"/>
      <c r="IZF35" s="119"/>
      <c r="IZG35" s="119"/>
      <c r="IZH35" s="119"/>
      <c r="IZI35" s="119"/>
      <c r="IZJ35" s="119"/>
      <c r="IZK35" s="119"/>
      <c r="IZL35" s="119"/>
      <c r="IZM35" s="119"/>
      <c r="IZN35" s="119"/>
      <c r="IZO35" s="119"/>
      <c r="IZP35" s="119"/>
      <c r="IZQ35" s="119"/>
      <c r="IZR35" s="119"/>
      <c r="IZS35" s="119"/>
      <c r="IZT35" s="119"/>
      <c r="IZU35" s="119"/>
      <c r="IZV35" s="119"/>
      <c r="IZW35" s="119"/>
      <c r="IZX35" s="119"/>
      <c r="IZY35" s="119"/>
      <c r="IZZ35" s="119"/>
      <c r="JAA35" s="119"/>
      <c r="JAB35" s="119"/>
      <c r="JAC35" s="119"/>
      <c r="JAD35" s="119"/>
      <c r="JAE35" s="119"/>
      <c r="JAF35" s="119"/>
      <c r="JAG35" s="119"/>
      <c r="JAH35" s="119"/>
      <c r="JAI35" s="119"/>
      <c r="JAJ35" s="119"/>
      <c r="JAK35" s="119"/>
      <c r="JAL35" s="119"/>
      <c r="JAM35" s="119"/>
      <c r="JAN35" s="119"/>
      <c r="JAO35" s="119"/>
      <c r="JAP35" s="119"/>
      <c r="JAQ35" s="119"/>
      <c r="JAR35" s="119"/>
      <c r="JAS35" s="119"/>
      <c r="JAT35" s="119"/>
      <c r="JAU35" s="119"/>
      <c r="JAV35" s="119"/>
      <c r="JAW35" s="119"/>
      <c r="JAX35" s="119"/>
      <c r="JAY35" s="119"/>
      <c r="JAZ35" s="119"/>
      <c r="JBA35" s="119"/>
      <c r="JBB35" s="119"/>
      <c r="JBC35" s="119"/>
      <c r="JBD35" s="119"/>
      <c r="JBE35" s="119"/>
      <c r="JBF35" s="119"/>
      <c r="JBG35" s="119"/>
      <c r="JBH35" s="119"/>
      <c r="JBI35" s="119"/>
      <c r="JBJ35" s="119"/>
      <c r="JBK35" s="119"/>
      <c r="JBL35" s="119"/>
      <c r="JBM35" s="119"/>
      <c r="JBN35" s="119"/>
      <c r="JBO35" s="119"/>
      <c r="JBP35" s="119"/>
      <c r="JBQ35" s="119"/>
      <c r="JBR35" s="119"/>
      <c r="JBS35" s="119"/>
      <c r="JBT35" s="119"/>
      <c r="JBU35" s="119"/>
      <c r="JBV35" s="119"/>
      <c r="JBW35" s="119"/>
      <c r="JBX35" s="119"/>
      <c r="JBY35" s="119"/>
      <c r="JBZ35" s="119"/>
      <c r="JCA35" s="119"/>
      <c r="JCB35" s="119"/>
      <c r="JCC35" s="119"/>
      <c r="JCD35" s="119"/>
      <c r="JCE35" s="119"/>
      <c r="JCF35" s="119"/>
      <c r="JCG35" s="119"/>
      <c r="JCH35" s="119"/>
      <c r="JCI35" s="119"/>
      <c r="JCJ35" s="119"/>
      <c r="JCK35" s="119"/>
      <c r="JCL35" s="119"/>
      <c r="JCM35" s="119"/>
      <c r="JCN35" s="119"/>
      <c r="JCO35" s="119"/>
      <c r="JCP35" s="119"/>
      <c r="JCQ35" s="119"/>
      <c r="JCR35" s="119"/>
      <c r="JCS35" s="119"/>
      <c r="JCT35" s="119"/>
      <c r="JCU35" s="119"/>
      <c r="JCV35" s="119"/>
      <c r="JCW35" s="119"/>
      <c r="JCX35" s="119"/>
      <c r="JCY35" s="119"/>
      <c r="JCZ35" s="119"/>
      <c r="JDA35" s="119"/>
      <c r="JDB35" s="119"/>
      <c r="JDC35" s="119"/>
      <c r="JDD35" s="119"/>
      <c r="JDE35" s="119"/>
      <c r="JDF35" s="119"/>
      <c r="JDG35" s="119"/>
      <c r="JDH35" s="119"/>
      <c r="JDI35" s="119"/>
      <c r="JDJ35" s="119"/>
      <c r="JDK35" s="119"/>
      <c r="JDL35" s="119"/>
      <c r="JDM35" s="119"/>
      <c r="JDN35" s="119"/>
      <c r="JDO35" s="119"/>
      <c r="JDP35" s="119"/>
      <c r="JDQ35" s="119"/>
      <c r="JDR35" s="119"/>
      <c r="JDS35" s="119"/>
      <c r="JDT35" s="119"/>
      <c r="JDU35" s="119"/>
      <c r="JDV35" s="119"/>
      <c r="JDW35" s="119"/>
      <c r="JDX35" s="119"/>
      <c r="JDY35" s="119"/>
      <c r="JDZ35" s="119"/>
      <c r="JEA35" s="119"/>
      <c r="JEB35" s="119"/>
      <c r="JEC35" s="119"/>
      <c r="JED35" s="119"/>
      <c r="JEE35" s="119"/>
      <c r="JEF35" s="119"/>
      <c r="JEG35" s="119"/>
      <c r="JEH35" s="119"/>
      <c r="JEI35" s="119"/>
      <c r="JEJ35" s="119"/>
      <c r="JEK35" s="119"/>
      <c r="JEL35" s="119"/>
      <c r="JEM35" s="119"/>
      <c r="JEN35" s="119"/>
      <c r="JEO35" s="119"/>
      <c r="JEP35" s="119"/>
      <c r="JEQ35" s="119"/>
      <c r="JER35" s="119"/>
      <c r="JES35" s="119"/>
      <c r="JET35" s="119"/>
      <c r="JEU35" s="119"/>
      <c r="JEV35" s="119"/>
      <c r="JEW35" s="119"/>
      <c r="JEX35" s="119"/>
      <c r="JEY35" s="119"/>
      <c r="JEZ35" s="119"/>
      <c r="JFA35" s="119"/>
      <c r="JFB35" s="119"/>
      <c r="JFC35" s="119"/>
      <c r="JFD35" s="119"/>
      <c r="JFE35" s="119"/>
      <c r="JFF35" s="119"/>
      <c r="JFG35" s="119"/>
      <c r="JFH35" s="119"/>
      <c r="JFI35" s="119"/>
      <c r="JFJ35" s="119"/>
      <c r="JFK35" s="119"/>
      <c r="JFL35" s="119"/>
      <c r="JFM35" s="119"/>
      <c r="JFN35" s="119"/>
      <c r="JFO35" s="119"/>
      <c r="JFP35" s="119"/>
      <c r="JFQ35" s="119"/>
      <c r="JFR35" s="119"/>
      <c r="JFS35" s="119"/>
      <c r="JFT35" s="119"/>
      <c r="JFU35" s="119"/>
      <c r="JFV35" s="119"/>
      <c r="JFW35" s="119"/>
      <c r="JFX35" s="119"/>
      <c r="JFY35" s="119"/>
      <c r="JFZ35" s="119"/>
      <c r="JGA35" s="119"/>
      <c r="JGB35" s="119"/>
      <c r="JGC35" s="119"/>
      <c r="JGD35" s="119"/>
      <c r="JGE35" s="119"/>
      <c r="JGF35" s="119"/>
      <c r="JGG35" s="119"/>
      <c r="JGH35" s="119"/>
      <c r="JGI35" s="119"/>
      <c r="JGJ35" s="119"/>
      <c r="JGK35" s="119"/>
      <c r="JGL35" s="119"/>
      <c r="JGM35" s="119"/>
      <c r="JGN35" s="119"/>
      <c r="JGO35" s="119"/>
      <c r="JGP35" s="119"/>
      <c r="JGQ35" s="119"/>
      <c r="JGR35" s="119"/>
      <c r="JGS35" s="119"/>
      <c r="JGT35" s="119"/>
      <c r="JGU35" s="119"/>
      <c r="JGV35" s="119"/>
      <c r="JGW35" s="119"/>
      <c r="JGX35" s="119"/>
      <c r="JGY35" s="119"/>
      <c r="JGZ35" s="119"/>
      <c r="JHA35" s="119"/>
      <c r="JHB35" s="119"/>
      <c r="JHC35" s="119"/>
      <c r="JHD35" s="119"/>
      <c r="JHE35" s="119"/>
      <c r="JHF35" s="119"/>
      <c r="JHG35" s="119"/>
      <c r="JHH35" s="119"/>
      <c r="JHI35" s="119"/>
      <c r="JHJ35" s="119"/>
      <c r="JHK35" s="119"/>
      <c r="JHL35" s="119"/>
      <c r="JHM35" s="119"/>
      <c r="JHN35" s="119"/>
      <c r="JHO35" s="119"/>
      <c r="JHP35" s="119"/>
      <c r="JHQ35" s="119"/>
      <c r="JHR35" s="119"/>
      <c r="JHS35" s="119"/>
      <c r="JHT35" s="119"/>
      <c r="JHU35" s="119"/>
      <c r="JHV35" s="119"/>
      <c r="JHW35" s="119"/>
      <c r="JHX35" s="119"/>
      <c r="JHY35" s="119"/>
      <c r="JHZ35" s="119"/>
      <c r="JIA35" s="119"/>
      <c r="JIB35" s="119"/>
      <c r="JIC35" s="119"/>
      <c r="JID35" s="119"/>
      <c r="JIE35" s="119"/>
      <c r="JIF35" s="119"/>
      <c r="JIG35" s="119"/>
      <c r="JIH35" s="119"/>
      <c r="JII35" s="119"/>
      <c r="JIJ35" s="119"/>
      <c r="JIK35" s="119"/>
      <c r="JIL35" s="119"/>
      <c r="JIM35" s="119"/>
      <c r="JIN35" s="119"/>
      <c r="JIO35" s="119"/>
      <c r="JIP35" s="119"/>
      <c r="JIQ35" s="119"/>
      <c r="JIR35" s="119"/>
      <c r="JIS35" s="119"/>
      <c r="JIT35" s="119"/>
      <c r="JIU35" s="119"/>
      <c r="JIV35" s="119"/>
      <c r="JIW35" s="119"/>
      <c r="JIX35" s="119"/>
      <c r="JIY35" s="119"/>
      <c r="JIZ35" s="119"/>
      <c r="JJA35" s="119"/>
      <c r="JJB35" s="119"/>
      <c r="JJC35" s="119"/>
      <c r="JJD35" s="119"/>
      <c r="JJE35" s="119"/>
      <c r="JJF35" s="119"/>
      <c r="JJG35" s="119"/>
      <c r="JJH35" s="119"/>
      <c r="JJI35" s="119"/>
      <c r="JJJ35" s="119"/>
      <c r="JJK35" s="119"/>
      <c r="JJL35" s="119"/>
      <c r="JJM35" s="119"/>
      <c r="JJN35" s="119"/>
      <c r="JJO35" s="119"/>
      <c r="JJP35" s="119"/>
      <c r="JJQ35" s="119"/>
      <c r="JJR35" s="119"/>
      <c r="JJS35" s="119"/>
      <c r="JJT35" s="119"/>
      <c r="JJU35" s="119"/>
      <c r="JJV35" s="119"/>
      <c r="JJW35" s="119"/>
      <c r="JJX35" s="119"/>
      <c r="JJY35" s="119"/>
      <c r="JJZ35" s="119"/>
      <c r="JKA35" s="119"/>
      <c r="JKB35" s="119"/>
      <c r="JKC35" s="119"/>
      <c r="JKD35" s="119"/>
      <c r="JKE35" s="119"/>
      <c r="JKF35" s="119"/>
      <c r="JKG35" s="119"/>
      <c r="JKH35" s="119"/>
      <c r="JKI35" s="119"/>
      <c r="JKJ35" s="119"/>
      <c r="JKK35" s="119"/>
      <c r="JKL35" s="119"/>
      <c r="JKM35" s="119"/>
      <c r="JKN35" s="119"/>
      <c r="JKO35" s="119"/>
      <c r="JKP35" s="119"/>
      <c r="JKQ35" s="119"/>
      <c r="JKR35" s="119"/>
      <c r="JKS35" s="119"/>
      <c r="JKT35" s="119"/>
      <c r="JKU35" s="119"/>
      <c r="JKV35" s="119"/>
      <c r="JKW35" s="119"/>
      <c r="JKX35" s="119"/>
      <c r="JKY35" s="119"/>
      <c r="JKZ35" s="119"/>
      <c r="JLA35" s="119"/>
      <c r="JLB35" s="119"/>
      <c r="JLC35" s="119"/>
      <c r="JLD35" s="119"/>
      <c r="JLE35" s="119"/>
      <c r="JLF35" s="119"/>
      <c r="JLG35" s="119"/>
      <c r="JLH35" s="119"/>
      <c r="JLI35" s="119"/>
      <c r="JLJ35" s="119"/>
      <c r="JLK35" s="119"/>
      <c r="JLL35" s="119"/>
      <c r="JLM35" s="119"/>
      <c r="JLN35" s="119"/>
      <c r="JLO35" s="119"/>
      <c r="JLP35" s="119"/>
      <c r="JLQ35" s="119"/>
      <c r="JLR35" s="119"/>
      <c r="JLS35" s="119"/>
      <c r="JLT35" s="119"/>
      <c r="JLU35" s="119"/>
      <c r="JLV35" s="119"/>
      <c r="JLW35" s="119"/>
      <c r="JLX35" s="119"/>
      <c r="JLY35" s="119"/>
      <c r="JLZ35" s="119"/>
      <c r="JMA35" s="119"/>
      <c r="JMB35" s="119"/>
      <c r="JMC35" s="119"/>
      <c r="JMD35" s="119"/>
      <c r="JME35" s="119"/>
      <c r="JMF35" s="119"/>
      <c r="JMG35" s="119"/>
      <c r="JMH35" s="119"/>
      <c r="JMI35" s="119"/>
      <c r="JMJ35" s="119"/>
      <c r="JMK35" s="119"/>
      <c r="JML35" s="119"/>
      <c r="JMM35" s="119"/>
      <c r="JMN35" s="119"/>
      <c r="JMO35" s="119"/>
      <c r="JMP35" s="119"/>
      <c r="JMQ35" s="119"/>
      <c r="JMR35" s="119"/>
      <c r="JMS35" s="119"/>
      <c r="JMT35" s="119"/>
      <c r="JMU35" s="119"/>
      <c r="JMV35" s="119"/>
      <c r="JMW35" s="119"/>
      <c r="JMX35" s="119"/>
      <c r="JMY35" s="119"/>
      <c r="JMZ35" s="119"/>
      <c r="JNA35" s="119"/>
      <c r="JNB35" s="119"/>
      <c r="JNC35" s="119"/>
      <c r="JND35" s="119"/>
      <c r="JNE35" s="119"/>
      <c r="JNF35" s="119"/>
      <c r="JNG35" s="119"/>
      <c r="JNH35" s="119"/>
      <c r="JNI35" s="119"/>
      <c r="JNJ35" s="119"/>
      <c r="JNK35" s="119"/>
      <c r="JNL35" s="119"/>
      <c r="JNM35" s="119"/>
      <c r="JNN35" s="119"/>
      <c r="JNO35" s="119"/>
      <c r="JNP35" s="119"/>
      <c r="JNQ35" s="119"/>
      <c r="JNR35" s="119"/>
      <c r="JNS35" s="119"/>
      <c r="JNT35" s="119"/>
      <c r="JNU35" s="119"/>
      <c r="JNV35" s="119"/>
      <c r="JNW35" s="119"/>
      <c r="JNX35" s="119"/>
      <c r="JNY35" s="119"/>
      <c r="JNZ35" s="119"/>
      <c r="JOA35" s="119"/>
      <c r="JOB35" s="119"/>
      <c r="JOC35" s="119"/>
      <c r="JOD35" s="119"/>
      <c r="JOE35" s="119"/>
      <c r="JOF35" s="119"/>
      <c r="JOG35" s="119"/>
      <c r="JOH35" s="119"/>
      <c r="JOI35" s="119"/>
      <c r="JOJ35" s="119"/>
      <c r="JOK35" s="119"/>
      <c r="JOL35" s="119"/>
      <c r="JOM35" s="119"/>
      <c r="JON35" s="119"/>
      <c r="JOO35" s="119"/>
      <c r="JOP35" s="119"/>
      <c r="JOQ35" s="119"/>
      <c r="JOR35" s="119"/>
      <c r="JOS35" s="119"/>
      <c r="JOT35" s="119"/>
      <c r="JOU35" s="119"/>
      <c r="JOV35" s="119"/>
      <c r="JOW35" s="119"/>
      <c r="JOX35" s="119"/>
      <c r="JOY35" s="119"/>
      <c r="JOZ35" s="119"/>
      <c r="JPA35" s="119"/>
      <c r="JPB35" s="119"/>
      <c r="JPC35" s="119"/>
      <c r="JPD35" s="119"/>
      <c r="JPE35" s="119"/>
      <c r="JPF35" s="119"/>
      <c r="JPG35" s="119"/>
      <c r="JPH35" s="119"/>
      <c r="JPI35" s="119"/>
      <c r="JPJ35" s="119"/>
      <c r="JPK35" s="119"/>
      <c r="JPL35" s="119"/>
      <c r="JPM35" s="119"/>
      <c r="JPN35" s="119"/>
      <c r="JPO35" s="119"/>
      <c r="JPP35" s="119"/>
      <c r="JPQ35" s="119"/>
      <c r="JPR35" s="119"/>
      <c r="JPS35" s="119"/>
      <c r="JPT35" s="119"/>
      <c r="JPU35" s="119"/>
      <c r="JPV35" s="119"/>
      <c r="JPW35" s="119"/>
      <c r="JPX35" s="119"/>
      <c r="JPY35" s="119"/>
      <c r="JPZ35" s="119"/>
      <c r="JQA35" s="119"/>
      <c r="JQB35" s="119"/>
      <c r="JQC35" s="119"/>
      <c r="JQD35" s="119"/>
      <c r="JQE35" s="119"/>
      <c r="JQF35" s="119"/>
      <c r="JQG35" s="119"/>
      <c r="JQH35" s="119"/>
      <c r="JQI35" s="119"/>
      <c r="JQJ35" s="119"/>
      <c r="JQK35" s="119"/>
      <c r="JQL35" s="119"/>
      <c r="JQM35" s="119"/>
      <c r="JQN35" s="119"/>
      <c r="JQO35" s="119"/>
      <c r="JQP35" s="119"/>
      <c r="JQQ35" s="119"/>
      <c r="JQR35" s="119"/>
      <c r="JQS35" s="119"/>
      <c r="JQT35" s="119"/>
      <c r="JQU35" s="119"/>
      <c r="JQV35" s="119"/>
      <c r="JQW35" s="119"/>
      <c r="JQX35" s="119"/>
      <c r="JQY35" s="119"/>
      <c r="JQZ35" s="119"/>
      <c r="JRA35" s="119"/>
      <c r="JRB35" s="119"/>
      <c r="JRC35" s="119"/>
      <c r="JRD35" s="119"/>
      <c r="JRE35" s="119"/>
      <c r="JRF35" s="119"/>
      <c r="JRG35" s="119"/>
      <c r="JRH35" s="119"/>
      <c r="JRI35" s="119"/>
      <c r="JRJ35" s="119"/>
      <c r="JRK35" s="119"/>
      <c r="JRL35" s="119"/>
      <c r="JRM35" s="119"/>
      <c r="JRN35" s="119"/>
      <c r="JRO35" s="119"/>
      <c r="JRP35" s="119"/>
      <c r="JRQ35" s="119"/>
      <c r="JRR35" s="119"/>
      <c r="JRS35" s="119"/>
      <c r="JRT35" s="119"/>
      <c r="JRU35" s="119"/>
      <c r="JRV35" s="119"/>
      <c r="JRW35" s="119"/>
      <c r="JRX35" s="119"/>
      <c r="JRY35" s="119"/>
      <c r="JRZ35" s="119"/>
      <c r="JSA35" s="119"/>
      <c r="JSB35" s="119"/>
      <c r="JSC35" s="119"/>
      <c r="JSD35" s="119"/>
      <c r="JSE35" s="119"/>
      <c r="JSF35" s="119"/>
      <c r="JSG35" s="119"/>
      <c r="JSH35" s="119"/>
      <c r="JSI35" s="119"/>
      <c r="JSJ35" s="119"/>
      <c r="JSK35" s="119"/>
      <c r="JSL35" s="119"/>
      <c r="JSM35" s="119"/>
      <c r="JSN35" s="119"/>
      <c r="JSO35" s="119"/>
      <c r="JSP35" s="119"/>
      <c r="JSQ35" s="119"/>
      <c r="JSR35" s="119"/>
      <c r="JSS35" s="119"/>
      <c r="JST35" s="119"/>
      <c r="JSU35" s="119"/>
      <c r="JSV35" s="119"/>
      <c r="JSW35" s="119"/>
      <c r="JSX35" s="119"/>
      <c r="JSY35" s="119"/>
      <c r="JSZ35" s="119"/>
      <c r="JTA35" s="119"/>
      <c r="JTB35" s="119"/>
      <c r="JTC35" s="119"/>
      <c r="JTD35" s="119"/>
      <c r="JTE35" s="119"/>
      <c r="JTF35" s="119"/>
      <c r="JTG35" s="119"/>
      <c r="JTH35" s="119"/>
      <c r="JTI35" s="119"/>
      <c r="JTJ35" s="119"/>
      <c r="JTK35" s="119"/>
      <c r="JTL35" s="119"/>
      <c r="JTM35" s="119"/>
      <c r="JTN35" s="119"/>
      <c r="JTO35" s="119"/>
      <c r="JTP35" s="119"/>
      <c r="JTQ35" s="119"/>
      <c r="JTR35" s="119"/>
      <c r="JTS35" s="119"/>
      <c r="JTT35" s="119"/>
      <c r="JTU35" s="119"/>
      <c r="JTV35" s="119"/>
      <c r="JTW35" s="119"/>
      <c r="JTX35" s="119"/>
      <c r="JTY35" s="119"/>
      <c r="JTZ35" s="119"/>
      <c r="JUA35" s="119"/>
      <c r="JUB35" s="119"/>
      <c r="JUC35" s="119"/>
      <c r="JUD35" s="119"/>
      <c r="JUE35" s="119"/>
      <c r="JUF35" s="119"/>
      <c r="JUG35" s="119"/>
      <c r="JUH35" s="119"/>
      <c r="JUI35" s="119"/>
      <c r="JUJ35" s="119"/>
      <c r="JUK35" s="119"/>
      <c r="JUL35" s="119"/>
      <c r="JUM35" s="119"/>
      <c r="JUN35" s="119"/>
      <c r="JUO35" s="119"/>
      <c r="JUP35" s="119"/>
      <c r="JUQ35" s="119"/>
      <c r="JUR35" s="119"/>
      <c r="JUS35" s="119"/>
      <c r="JUT35" s="119"/>
      <c r="JUU35" s="119"/>
      <c r="JUV35" s="119"/>
      <c r="JUW35" s="119"/>
      <c r="JUX35" s="119"/>
      <c r="JUY35" s="119"/>
      <c r="JUZ35" s="119"/>
      <c r="JVA35" s="119"/>
      <c r="JVB35" s="119"/>
      <c r="JVC35" s="119"/>
      <c r="JVD35" s="119"/>
      <c r="JVE35" s="119"/>
      <c r="JVF35" s="119"/>
      <c r="JVG35" s="119"/>
      <c r="JVH35" s="119"/>
      <c r="JVI35" s="119"/>
      <c r="JVJ35" s="119"/>
      <c r="JVK35" s="119"/>
      <c r="JVL35" s="119"/>
      <c r="JVM35" s="119"/>
      <c r="JVN35" s="119"/>
      <c r="JVO35" s="119"/>
      <c r="JVP35" s="119"/>
      <c r="JVQ35" s="119"/>
      <c r="JVR35" s="119"/>
      <c r="JVS35" s="119"/>
      <c r="JVT35" s="119"/>
      <c r="JVU35" s="119"/>
      <c r="JVV35" s="119"/>
      <c r="JVW35" s="119"/>
      <c r="JVX35" s="119"/>
      <c r="JVY35" s="119"/>
      <c r="JVZ35" s="119"/>
      <c r="JWA35" s="119"/>
      <c r="JWB35" s="119"/>
      <c r="JWC35" s="119"/>
      <c r="JWD35" s="119"/>
      <c r="JWE35" s="119"/>
      <c r="JWF35" s="119"/>
      <c r="JWG35" s="119"/>
      <c r="JWH35" s="119"/>
      <c r="JWI35" s="119"/>
      <c r="JWJ35" s="119"/>
      <c r="JWK35" s="119"/>
      <c r="JWL35" s="119"/>
      <c r="JWM35" s="119"/>
      <c r="JWN35" s="119"/>
      <c r="JWO35" s="119"/>
      <c r="JWP35" s="119"/>
      <c r="JWQ35" s="119"/>
      <c r="JWR35" s="119"/>
      <c r="JWS35" s="119"/>
      <c r="JWT35" s="119"/>
      <c r="JWU35" s="119"/>
      <c r="JWV35" s="119"/>
      <c r="JWW35" s="119"/>
      <c r="JWX35" s="119"/>
      <c r="JWY35" s="119"/>
      <c r="JWZ35" s="119"/>
      <c r="JXA35" s="119"/>
      <c r="JXB35" s="119"/>
      <c r="JXC35" s="119"/>
      <c r="JXD35" s="119"/>
      <c r="JXE35" s="119"/>
      <c r="JXF35" s="119"/>
      <c r="JXG35" s="119"/>
      <c r="JXH35" s="119"/>
      <c r="JXI35" s="119"/>
      <c r="JXJ35" s="119"/>
      <c r="JXK35" s="119"/>
      <c r="JXL35" s="119"/>
      <c r="JXM35" s="119"/>
      <c r="JXN35" s="119"/>
      <c r="JXO35" s="119"/>
      <c r="JXP35" s="119"/>
      <c r="JXQ35" s="119"/>
      <c r="JXR35" s="119"/>
      <c r="JXS35" s="119"/>
      <c r="JXT35" s="119"/>
      <c r="JXU35" s="119"/>
      <c r="JXV35" s="119"/>
      <c r="JXW35" s="119"/>
      <c r="JXX35" s="119"/>
      <c r="JXY35" s="119"/>
      <c r="JXZ35" s="119"/>
      <c r="JYA35" s="119"/>
      <c r="JYB35" s="119"/>
      <c r="JYC35" s="119"/>
      <c r="JYD35" s="119"/>
      <c r="JYE35" s="119"/>
      <c r="JYF35" s="119"/>
      <c r="JYG35" s="119"/>
      <c r="JYH35" s="119"/>
      <c r="JYI35" s="119"/>
      <c r="JYJ35" s="119"/>
      <c r="JYK35" s="119"/>
      <c r="JYL35" s="119"/>
      <c r="JYM35" s="119"/>
      <c r="JYN35" s="119"/>
      <c r="JYO35" s="119"/>
      <c r="JYP35" s="119"/>
      <c r="JYQ35" s="119"/>
      <c r="JYR35" s="119"/>
      <c r="JYS35" s="119"/>
      <c r="JYT35" s="119"/>
      <c r="JYU35" s="119"/>
      <c r="JYV35" s="119"/>
      <c r="JYW35" s="119"/>
      <c r="JYX35" s="119"/>
      <c r="JYY35" s="119"/>
      <c r="JYZ35" s="119"/>
      <c r="JZA35" s="119"/>
      <c r="JZB35" s="119"/>
      <c r="JZC35" s="119"/>
      <c r="JZD35" s="119"/>
      <c r="JZE35" s="119"/>
      <c r="JZF35" s="119"/>
      <c r="JZG35" s="119"/>
      <c r="JZH35" s="119"/>
      <c r="JZI35" s="119"/>
      <c r="JZJ35" s="119"/>
      <c r="JZK35" s="119"/>
      <c r="JZL35" s="119"/>
      <c r="JZM35" s="119"/>
      <c r="JZN35" s="119"/>
      <c r="JZO35" s="119"/>
      <c r="JZP35" s="119"/>
      <c r="JZQ35" s="119"/>
      <c r="JZR35" s="119"/>
      <c r="JZS35" s="119"/>
      <c r="JZT35" s="119"/>
      <c r="JZU35" s="119"/>
      <c r="JZV35" s="119"/>
      <c r="JZW35" s="119"/>
      <c r="JZX35" s="119"/>
      <c r="JZY35" s="119"/>
      <c r="JZZ35" s="119"/>
      <c r="KAA35" s="119"/>
      <c r="KAB35" s="119"/>
      <c r="KAC35" s="119"/>
      <c r="KAD35" s="119"/>
      <c r="KAE35" s="119"/>
      <c r="KAF35" s="119"/>
      <c r="KAG35" s="119"/>
      <c r="KAH35" s="119"/>
      <c r="KAI35" s="119"/>
      <c r="KAJ35" s="119"/>
      <c r="KAK35" s="119"/>
      <c r="KAL35" s="119"/>
      <c r="KAM35" s="119"/>
      <c r="KAN35" s="119"/>
      <c r="KAO35" s="119"/>
      <c r="KAP35" s="119"/>
      <c r="KAQ35" s="119"/>
      <c r="KAR35" s="119"/>
      <c r="KAS35" s="119"/>
      <c r="KAT35" s="119"/>
      <c r="KAU35" s="119"/>
      <c r="KAV35" s="119"/>
      <c r="KAW35" s="119"/>
      <c r="KAX35" s="119"/>
      <c r="KAY35" s="119"/>
      <c r="KAZ35" s="119"/>
      <c r="KBA35" s="119"/>
      <c r="KBB35" s="119"/>
      <c r="KBC35" s="119"/>
      <c r="KBD35" s="119"/>
      <c r="KBE35" s="119"/>
      <c r="KBF35" s="119"/>
      <c r="KBG35" s="119"/>
      <c r="KBH35" s="119"/>
      <c r="KBI35" s="119"/>
      <c r="KBJ35" s="119"/>
      <c r="KBK35" s="119"/>
      <c r="KBL35" s="119"/>
      <c r="KBM35" s="119"/>
      <c r="KBN35" s="119"/>
      <c r="KBO35" s="119"/>
      <c r="KBP35" s="119"/>
      <c r="KBQ35" s="119"/>
      <c r="KBR35" s="119"/>
      <c r="KBS35" s="119"/>
      <c r="KBT35" s="119"/>
      <c r="KBU35" s="119"/>
      <c r="KBV35" s="119"/>
      <c r="KBW35" s="119"/>
      <c r="KBX35" s="119"/>
      <c r="KBY35" s="119"/>
      <c r="KBZ35" s="119"/>
      <c r="KCA35" s="119"/>
      <c r="KCB35" s="119"/>
      <c r="KCC35" s="119"/>
      <c r="KCD35" s="119"/>
      <c r="KCE35" s="119"/>
      <c r="KCF35" s="119"/>
      <c r="KCG35" s="119"/>
      <c r="KCH35" s="119"/>
      <c r="KCI35" s="119"/>
      <c r="KCJ35" s="119"/>
      <c r="KCK35" s="119"/>
      <c r="KCL35" s="119"/>
      <c r="KCM35" s="119"/>
      <c r="KCN35" s="119"/>
      <c r="KCO35" s="119"/>
      <c r="KCP35" s="119"/>
      <c r="KCQ35" s="119"/>
      <c r="KCR35" s="119"/>
      <c r="KCS35" s="119"/>
      <c r="KCT35" s="119"/>
      <c r="KCU35" s="119"/>
      <c r="KCV35" s="119"/>
      <c r="KCW35" s="119"/>
      <c r="KCX35" s="119"/>
      <c r="KCY35" s="119"/>
      <c r="KCZ35" s="119"/>
      <c r="KDA35" s="119"/>
      <c r="KDB35" s="119"/>
      <c r="KDC35" s="119"/>
      <c r="KDD35" s="119"/>
      <c r="KDE35" s="119"/>
      <c r="KDF35" s="119"/>
      <c r="KDG35" s="119"/>
      <c r="KDH35" s="119"/>
      <c r="KDI35" s="119"/>
      <c r="KDJ35" s="119"/>
      <c r="KDK35" s="119"/>
      <c r="KDL35" s="119"/>
      <c r="KDM35" s="119"/>
      <c r="KDN35" s="119"/>
      <c r="KDO35" s="119"/>
      <c r="KDP35" s="119"/>
      <c r="KDQ35" s="119"/>
      <c r="KDR35" s="119"/>
      <c r="KDS35" s="119"/>
      <c r="KDT35" s="119"/>
      <c r="KDU35" s="119"/>
      <c r="KDV35" s="119"/>
      <c r="KDW35" s="119"/>
      <c r="KDX35" s="119"/>
      <c r="KDY35" s="119"/>
      <c r="KDZ35" s="119"/>
      <c r="KEA35" s="119"/>
      <c r="KEB35" s="119"/>
      <c r="KEC35" s="119"/>
      <c r="KED35" s="119"/>
      <c r="KEE35" s="119"/>
      <c r="KEF35" s="119"/>
      <c r="KEG35" s="119"/>
      <c r="KEH35" s="119"/>
      <c r="KEI35" s="119"/>
      <c r="KEJ35" s="119"/>
      <c r="KEK35" s="119"/>
      <c r="KEL35" s="119"/>
      <c r="KEM35" s="119"/>
      <c r="KEN35" s="119"/>
      <c r="KEO35" s="119"/>
      <c r="KEP35" s="119"/>
      <c r="KEQ35" s="119"/>
      <c r="KER35" s="119"/>
      <c r="KES35" s="119"/>
      <c r="KET35" s="119"/>
      <c r="KEU35" s="119"/>
      <c r="KEV35" s="119"/>
      <c r="KEW35" s="119"/>
      <c r="KEX35" s="119"/>
      <c r="KEY35" s="119"/>
      <c r="KEZ35" s="119"/>
      <c r="KFA35" s="119"/>
      <c r="KFB35" s="119"/>
      <c r="KFC35" s="119"/>
      <c r="KFD35" s="119"/>
      <c r="KFE35" s="119"/>
      <c r="KFF35" s="119"/>
      <c r="KFG35" s="119"/>
      <c r="KFH35" s="119"/>
      <c r="KFI35" s="119"/>
      <c r="KFJ35" s="119"/>
      <c r="KFK35" s="119"/>
      <c r="KFL35" s="119"/>
      <c r="KFM35" s="119"/>
      <c r="KFN35" s="119"/>
      <c r="KFO35" s="119"/>
      <c r="KFP35" s="119"/>
      <c r="KFQ35" s="119"/>
      <c r="KFR35" s="119"/>
      <c r="KFS35" s="119"/>
      <c r="KFT35" s="119"/>
      <c r="KFU35" s="119"/>
      <c r="KFV35" s="119"/>
      <c r="KFW35" s="119"/>
      <c r="KFX35" s="119"/>
      <c r="KFY35" s="119"/>
      <c r="KFZ35" s="119"/>
      <c r="KGA35" s="119"/>
      <c r="KGB35" s="119"/>
      <c r="KGC35" s="119"/>
      <c r="KGD35" s="119"/>
      <c r="KGE35" s="119"/>
      <c r="KGF35" s="119"/>
      <c r="KGG35" s="119"/>
      <c r="KGH35" s="119"/>
      <c r="KGI35" s="119"/>
      <c r="KGJ35" s="119"/>
      <c r="KGK35" s="119"/>
      <c r="KGL35" s="119"/>
      <c r="KGM35" s="119"/>
      <c r="KGN35" s="119"/>
      <c r="KGO35" s="119"/>
      <c r="KGP35" s="119"/>
      <c r="KGQ35" s="119"/>
      <c r="KGR35" s="119"/>
      <c r="KGS35" s="119"/>
      <c r="KGT35" s="119"/>
      <c r="KGU35" s="119"/>
      <c r="KGV35" s="119"/>
      <c r="KGW35" s="119"/>
      <c r="KGX35" s="119"/>
      <c r="KGY35" s="119"/>
      <c r="KGZ35" s="119"/>
      <c r="KHA35" s="119"/>
      <c r="KHB35" s="119"/>
      <c r="KHC35" s="119"/>
      <c r="KHD35" s="119"/>
      <c r="KHE35" s="119"/>
      <c r="KHF35" s="119"/>
      <c r="KHG35" s="119"/>
      <c r="KHH35" s="119"/>
      <c r="KHI35" s="119"/>
      <c r="KHJ35" s="119"/>
      <c r="KHK35" s="119"/>
      <c r="KHL35" s="119"/>
      <c r="KHM35" s="119"/>
      <c r="KHN35" s="119"/>
      <c r="KHO35" s="119"/>
      <c r="KHP35" s="119"/>
      <c r="KHQ35" s="119"/>
      <c r="KHR35" s="119"/>
      <c r="KHS35" s="119"/>
      <c r="KHT35" s="119"/>
      <c r="KHU35" s="119"/>
      <c r="KHV35" s="119"/>
      <c r="KHW35" s="119"/>
      <c r="KHX35" s="119"/>
      <c r="KHY35" s="119"/>
      <c r="KHZ35" s="119"/>
      <c r="KIA35" s="119"/>
      <c r="KIB35" s="119"/>
      <c r="KIC35" s="119"/>
      <c r="KID35" s="119"/>
      <c r="KIE35" s="119"/>
      <c r="KIF35" s="119"/>
      <c r="KIG35" s="119"/>
      <c r="KIH35" s="119"/>
      <c r="KII35" s="119"/>
      <c r="KIJ35" s="119"/>
      <c r="KIK35" s="119"/>
      <c r="KIL35" s="119"/>
      <c r="KIM35" s="119"/>
      <c r="KIN35" s="119"/>
      <c r="KIO35" s="119"/>
      <c r="KIP35" s="119"/>
      <c r="KIQ35" s="119"/>
      <c r="KIR35" s="119"/>
      <c r="KIS35" s="119"/>
      <c r="KIT35" s="119"/>
      <c r="KIU35" s="119"/>
      <c r="KIV35" s="119"/>
      <c r="KIW35" s="119"/>
      <c r="KIX35" s="119"/>
      <c r="KIY35" s="119"/>
      <c r="KIZ35" s="119"/>
      <c r="KJA35" s="119"/>
      <c r="KJB35" s="119"/>
      <c r="KJC35" s="119"/>
      <c r="KJD35" s="119"/>
      <c r="KJE35" s="119"/>
      <c r="KJF35" s="119"/>
      <c r="KJG35" s="119"/>
      <c r="KJH35" s="119"/>
      <c r="KJI35" s="119"/>
      <c r="KJJ35" s="119"/>
      <c r="KJK35" s="119"/>
      <c r="KJL35" s="119"/>
      <c r="KJM35" s="119"/>
      <c r="KJN35" s="119"/>
      <c r="KJO35" s="119"/>
      <c r="KJP35" s="119"/>
      <c r="KJQ35" s="119"/>
      <c r="KJR35" s="119"/>
      <c r="KJS35" s="119"/>
      <c r="KJT35" s="119"/>
      <c r="KJU35" s="119"/>
      <c r="KJV35" s="119"/>
      <c r="KJW35" s="119"/>
      <c r="KJX35" s="119"/>
      <c r="KJY35" s="119"/>
      <c r="KJZ35" s="119"/>
      <c r="KKA35" s="119"/>
      <c r="KKB35" s="119"/>
      <c r="KKC35" s="119"/>
      <c r="KKD35" s="119"/>
      <c r="KKE35" s="119"/>
      <c r="KKF35" s="119"/>
      <c r="KKG35" s="119"/>
      <c r="KKH35" s="119"/>
      <c r="KKI35" s="119"/>
      <c r="KKJ35" s="119"/>
      <c r="KKK35" s="119"/>
      <c r="KKL35" s="119"/>
      <c r="KKM35" s="119"/>
      <c r="KKN35" s="119"/>
      <c r="KKO35" s="119"/>
      <c r="KKP35" s="119"/>
      <c r="KKQ35" s="119"/>
      <c r="KKR35" s="119"/>
      <c r="KKS35" s="119"/>
      <c r="KKT35" s="119"/>
      <c r="KKU35" s="119"/>
      <c r="KKV35" s="119"/>
      <c r="KKW35" s="119"/>
      <c r="KKX35" s="119"/>
      <c r="KKY35" s="119"/>
      <c r="KKZ35" s="119"/>
      <c r="KLA35" s="119"/>
      <c r="KLB35" s="119"/>
      <c r="KLC35" s="119"/>
      <c r="KLD35" s="119"/>
      <c r="KLE35" s="119"/>
      <c r="KLF35" s="119"/>
      <c r="KLG35" s="119"/>
      <c r="KLH35" s="119"/>
      <c r="KLI35" s="119"/>
      <c r="KLJ35" s="119"/>
      <c r="KLK35" s="119"/>
      <c r="KLL35" s="119"/>
      <c r="KLM35" s="119"/>
      <c r="KLN35" s="119"/>
      <c r="KLO35" s="119"/>
      <c r="KLP35" s="119"/>
      <c r="KLQ35" s="119"/>
      <c r="KLR35" s="119"/>
      <c r="KLS35" s="119"/>
      <c r="KLT35" s="119"/>
      <c r="KLU35" s="119"/>
      <c r="KLV35" s="119"/>
      <c r="KLW35" s="119"/>
      <c r="KLX35" s="119"/>
      <c r="KLY35" s="119"/>
      <c r="KLZ35" s="119"/>
      <c r="KMA35" s="119"/>
      <c r="KMB35" s="119"/>
      <c r="KMC35" s="119"/>
      <c r="KMD35" s="119"/>
      <c r="KME35" s="119"/>
      <c r="KMF35" s="119"/>
      <c r="KMG35" s="119"/>
      <c r="KMH35" s="119"/>
      <c r="KMI35" s="119"/>
      <c r="KMJ35" s="119"/>
      <c r="KMK35" s="119"/>
      <c r="KML35" s="119"/>
      <c r="KMM35" s="119"/>
      <c r="KMN35" s="119"/>
      <c r="KMO35" s="119"/>
      <c r="KMP35" s="119"/>
      <c r="KMQ35" s="119"/>
      <c r="KMR35" s="119"/>
      <c r="KMS35" s="119"/>
      <c r="KMT35" s="119"/>
      <c r="KMU35" s="119"/>
      <c r="KMV35" s="119"/>
      <c r="KMW35" s="119"/>
      <c r="KMX35" s="119"/>
      <c r="KMY35" s="119"/>
      <c r="KMZ35" s="119"/>
      <c r="KNA35" s="119"/>
      <c r="KNB35" s="119"/>
      <c r="KNC35" s="119"/>
      <c r="KND35" s="119"/>
      <c r="KNE35" s="119"/>
      <c r="KNF35" s="119"/>
      <c r="KNG35" s="119"/>
      <c r="KNH35" s="119"/>
      <c r="KNI35" s="119"/>
      <c r="KNJ35" s="119"/>
      <c r="KNK35" s="119"/>
      <c r="KNL35" s="119"/>
      <c r="KNM35" s="119"/>
      <c r="KNN35" s="119"/>
      <c r="KNO35" s="119"/>
      <c r="KNP35" s="119"/>
      <c r="KNQ35" s="119"/>
      <c r="KNR35" s="119"/>
      <c r="KNS35" s="119"/>
      <c r="KNT35" s="119"/>
      <c r="KNU35" s="119"/>
      <c r="KNV35" s="119"/>
      <c r="KNW35" s="119"/>
      <c r="KNX35" s="119"/>
      <c r="KNY35" s="119"/>
      <c r="KNZ35" s="119"/>
      <c r="KOA35" s="119"/>
      <c r="KOB35" s="119"/>
      <c r="KOC35" s="119"/>
      <c r="KOD35" s="119"/>
      <c r="KOE35" s="119"/>
      <c r="KOF35" s="119"/>
      <c r="KOG35" s="119"/>
      <c r="KOH35" s="119"/>
      <c r="KOI35" s="119"/>
      <c r="KOJ35" s="119"/>
      <c r="KOK35" s="119"/>
      <c r="KOL35" s="119"/>
      <c r="KOM35" s="119"/>
      <c r="KON35" s="119"/>
      <c r="KOO35" s="119"/>
      <c r="KOP35" s="119"/>
      <c r="KOQ35" s="119"/>
      <c r="KOR35" s="119"/>
      <c r="KOS35" s="119"/>
      <c r="KOT35" s="119"/>
      <c r="KOU35" s="119"/>
      <c r="KOV35" s="119"/>
      <c r="KOW35" s="119"/>
      <c r="KOX35" s="119"/>
      <c r="KOY35" s="119"/>
      <c r="KOZ35" s="119"/>
      <c r="KPA35" s="119"/>
      <c r="KPB35" s="119"/>
      <c r="KPC35" s="119"/>
      <c r="KPD35" s="119"/>
      <c r="KPE35" s="119"/>
      <c r="KPF35" s="119"/>
      <c r="KPG35" s="119"/>
      <c r="KPH35" s="119"/>
      <c r="KPI35" s="119"/>
      <c r="KPJ35" s="119"/>
      <c r="KPK35" s="119"/>
      <c r="KPL35" s="119"/>
      <c r="KPM35" s="119"/>
      <c r="KPN35" s="119"/>
      <c r="KPO35" s="119"/>
      <c r="KPP35" s="119"/>
      <c r="KPQ35" s="119"/>
      <c r="KPR35" s="119"/>
      <c r="KPS35" s="119"/>
      <c r="KPT35" s="119"/>
      <c r="KPU35" s="119"/>
      <c r="KPV35" s="119"/>
      <c r="KPW35" s="119"/>
      <c r="KPX35" s="119"/>
      <c r="KPY35" s="119"/>
      <c r="KPZ35" s="119"/>
      <c r="KQA35" s="119"/>
      <c r="KQB35" s="119"/>
      <c r="KQC35" s="119"/>
      <c r="KQD35" s="119"/>
      <c r="KQE35" s="119"/>
      <c r="KQF35" s="119"/>
      <c r="KQG35" s="119"/>
      <c r="KQH35" s="119"/>
      <c r="KQI35" s="119"/>
      <c r="KQJ35" s="119"/>
      <c r="KQK35" s="119"/>
      <c r="KQL35" s="119"/>
      <c r="KQM35" s="119"/>
      <c r="KQN35" s="119"/>
      <c r="KQO35" s="119"/>
      <c r="KQP35" s="119"/>
      <c r="KQQ35" s="119"/>
      <c r="KQR35" s="119"/>
      <c r="KQS35" s="119"/>
      <c r="KQT35" s="119"/>
      <c r="KQU35" s="119"/>
      <c r="KQV35" s="119"/>
      <c r="KQW35" s="119"/>
      <c r="KQX35" s="119"/>
      <c r="KQY35" s="119"/>
      <c r="KQZ35" s="119"/>
      <c r="KRA35" s="119"/>
      <c r="KRB35" s="119"/>
      <c r="KRC35" s="119"/>
      <c r="KRD35" s="119"/>
      <c r="KRE35" s="119"/>
      <c r="KRF35" s="119"/>
      <c r="KRG35" s="119"/>
      <c r="KRH35" s="119"/>
      <c r="KRI35" s="119"/>
      <c r="KRJ35" s="119"/>
      <c r="KRK35" s="119"/>
      <c r="KRL35" s="119"/>
      <c r="KRM35" s="119"/>
      <c r="KRN35" s="119"/>
      <c r="KRO35" s="119"/>
      <c r="KRP35" s="119"/>
      <c r="KRQ35" s="119"/>
      <c r="KRR35" s="119"/>
      <c r="KRS35" s="119"/>
      <c r="KRT35" s="119"/>
      <c r="KRU35" s="119"/>
      <c r="KRV35" s="119"/>
      <c r="KRW35" s="119"/>
      <c r="KRX35" s="119"/>
      <c r="KRY35" s="119"/>
      <c r="KRZ35" s="119"/>
      <c r="KSA35" s="119"/>
      <c r="KSB35" s="119"/>
      <c r="KSC35" s="119"/>
      <c r="KSD35" s="119"/>
      <c r="KSE35" s="119"/>
      <c r="KSF35" s="119"/>
      <c r="KSG35" s="119"/>
      <c r="KSH35" s="119"/>
      <c r="KSI35" s="119"/>
      <c r="KSJ35" s="119"/>
      <c r="KSK35" s="119"/>
      <c r="KSL35" s="119"/>
      <c r="KSM35" s="119"/>
      <c r="KSN35" s="119"/>
      <c r="KSO35" s="119"/>
      <c r="KSP35" s="119"/>
      <c r="KSQ35" s="119"/>
      <c r="KSR35" s="119"/>
      <c r="KSS35" s="119"/>
      <c r="KST35" s="119"/>
      <c r="KSU35" s="119"/>
      <c r="KSV35" s="119"/>
      <c r="KSW35" s="119"/>
      <c r="KSX35" s="119"/>
      <c r="KSY35" s="119"/>
      <c r="KSZ35" s="119"/>
      <c r="KTA35" s="119"/>
      <c r="KTB35" s="119"/>
      <c r="KTC35" s="119"/>
      <c r="KTD35" s="119"/>
      <c r="KTE35" s="119"/>
      <c r="KTF35" s="119"/>
      <c r="KTG35" s="119"/>
      <c r="KTH35" s="119"/>
      <c r="KTI35" s="119"/>
      <c r="KTJ35" s="119"/>
      <c r="KTK35" s="119"/>
      <c r="KTL35" s="119"/>
      <c r="KTM35" s="119"/>
      <c r="KTN35" s="119"/>
      <c r="KTO35" s="119"/>
      <c r="KTP35" s="119"/>
      <c r="KTQ35" s="119"/>
      <c r="KTR35" s="119"/>
      <c r="KTS35" s="119"/>
      <c r="KTT35" s="119"/>
      <c r="KTU35" s="119"/>
      <c r="KTV35" s="119"/>
      <c r="KTW35" s="119"/>
      <c r="KTX35" s="119"/>
      <c r="KTY35" s="119"/>
      <c r="KTZ35" s="119"/>
      <c r="KUA35" s="119"/>
      <c r="KUB35" s="119"/>
      <c r="KUC35" s="119"/>
      <c r="KUD35" s="119"/>
      <c r="KUE35" s="119"/>
      <c r="KUF35" s="119"/>
      <c r="KUG35" s="119"/>
      <c r="KUH35" s="119"/>
      <c r="KUI35" s="119"/>
      <c r="KUJ35" s="119"/>
      <c r="KUK35" s="119"/>
      <c r="KUL35" s="119"/>
      <c r="KUM35" s="119"/>
      <c r="KUN35" s="119"/>
      <c r="KUO35" s="119"/>
      <c r="KUP35" s="119"/>
      <c r="KUQ35" s="119"/>
      <c r="KUR35" s="119"/>
      <c r="KUS35" s="119"/>
      <c r="KUT35" s="119"/>
      <c r="KUU35" s="119"/>
      <c r="KUV35" s="119"/>
      <c r="KUW35" s="119"/>
      <c r="KUX35" s="119"/>
      <c r="KUY35" s="119"/>
      <c r="KUZ35" s="119"/>
      <c r="KVA35" s="119"/>
      <c r="KVB35" s="119"/>
      <c r="KVC35" s="119"/>
      <c r="KVD35" s="119"/>
      <c r="KVE35" s="119"/>
      <c r="KVF35" s="119"/>
      <c r="KVG35" s="119"/>
      <c r="KVH35" s="119"/>
      <c r="KVI35" s="119"/>
      <c r="KVJ35" s="119"/>
      <c r="KVK35" s="119"/>
      <c r="KVL35" s="119"/>
      <c r="KVM35" s="119"/>
      <c r="KVN35" s="119"/>
      <c r="KVO35" s="119"/>
      <c r="KVP35" s="119"/>
      <c r="KVQ35" s="119"/>
      <c r="KVR35" s="119"/>
      <c r="KVS35" s="119"/>
      <c r="KVT35" s="119"/>
      <c r="KVU35" s="119"/>
      <c r="KVV35" s="119"/>
      <c r="KVW35" s="119"/>
      <c r="KVX35" s="119"/>
      <c r="KVY35" s="119"/>
      <c r="KVZ35" s="119"/>
      <c r="KWA35" s="119"/>
      <c r="KWB35" s="119"/>
      <c r="KWC35" s="119"/>
      <c r="KWD35" s="119"/>
      <c r="KWE35" s="119"/>
      <c r="KWF35" s="119"/>
      <c r="KWG35" s="119"/>
      <c r="KWH35" s="119"/>
      <c r="KWI35" s="119"/>
      <c r="KWJ35" s="119"/>
      <c r="KWK35" s="119"/>
      <c r="KWL35" s="119"/>
      <c r="KWM35" s="119"/>
      <c r="KWN35" s="119"/>
      <c r="KWO35" s="119"/>
      <c r="KWP35" s="119"/>
      <c r="KWQ35" s="119"/>
      <c r="KWR35" s="119"/>
      <c r="KWS35" s="119"/>
      <c r="KWT35" s="119"/>
      <c r="KWU35" s="119"/>
      <c r="KWV35" s="119"/>
      <c r="KWW35" s="119"/>
      <c r="KWX35" s="119"/>
      <c r="KWY35" s="119"/>
      <c r="KWZ35" s="119"/>
      <c r="KXA35" s="119"/>
      <c r="KXB35" s="119"/>
      <c r="KXC35" s="119"/>
      <c r="KXD35" s="119"/>
      <c r="KXE35" s="119"/>
      <c r="KXF35" s="119"/>
      <c r="KXG35" s="119"/>
      <c r="KXH35" s="119"/>
      <c r="KXI35" s="119"/>
      <c r="KXJ35" s="119"/>
      <c r="KXK35" s="119"/>
      <c r="KXL35" s="119"/>
      <c r="KXM35" s="119"/>
      <c r="KXN35" s="119"/>
      <c r="KXO35" s="119"/>
      <c r="KXP35" s="119"/>
      <c r="KXQ35" s="119"/>
      <c r="KXR35" s="119"/>
      <c r="KXS35" s="119"/>
      <c r="KXT35" s="119"/>
      <c r="KXU35" s="119"/>
      <c r="KXV35" s="119"/>
      <c r="KXW35" s="119"/>
      <c r="KXX35" s="119"/>
      <c r="KXY35" s="119"/>
      <c r="KXZ35" s="119"/>
      <c r="KYA35" s="119"/>
      <c r="KYB35" s="119"/>
      <c r="KYC35" s="119"/>
      <c r="KYD35" s="119"/>
      <c r="KYE35" s="119"/>
      <c r="KYF35" s="119"/>
      <c r="KYG35" s="119"/>
      <c r="KYH35" s="119"/>
      <c r="KYI35" s="119"/>
      <c r="KYJ35" s="119"/>
      <c r="KYK35" s="119"/>
      <c r="KYL35" s="119"/>
      <c r="KYM35" s="119"/>
      <c r="KYN35" s="119"/>
      <c r="KYO35" s="119"/>
      <c r="KYP35" s="119"/>
      <c r="KYQ35" s="119"/>
      <c r="KYR35" s="119"/>
      <c r="KYS35" s="119"/>
      <c r="KYT35" s="119"/>
      <c r="KYU35" s="119"/>
      <c r="KYV35" s="119"/>
      <c r="KYW35" s="119"/>
      <c r="KYX35" s="119"/>
      <c r="KYY35" s="119"/>
      <c r="KYZ35" s="119"/>
      <c r="KZA35" s="119"/>
      <c r="KZB35" s="119"/>
      <c r="KZC35" s="119"/>
      <c r="KZD35" s="119"/>
      <c r="KZE35" s="119"/>
      <c r="KZF35" s="119"/>
      <c r="KZG35" s="119"/>
      <c r="KZH35" s="119"/>
      <c r="KZI35" s="119"/>
      <c r="KZJ35" s="119"/>
      <c r="KZK35" s="119"/>
      <c r="KZL35" s="119"/>
      <c r="KZM35" s="119"/>
      <c r="KZN35" s="119"/>
      <c r="KZO35" s="119"/>
      <c r="KZP35" s="119"/>
      <c r="KZQ35" s="119"/>
      <c r="KZR35" s="119"/>
      <c r="KZS35" s="119"/>
      <c r="KZT35" s="119"/>
      <c r="KZU35" s="119"/>
      <c r="KZV35" s="119"/>
      <c r="KZW35" s="119"/>
      <c r="KZX35" s="119"/>
      <c r="KZY35" s="119"/>
      <c r="KZZ35" s="119"/>
      <c r="LAA35" s="119"/>
      <c r="LAB35" s="119"/>
      <c r="LAC35" s="119"/>
      <c r="LAD35" s="119"/>
      <c r="LAE35" s="119"/>
      <c r="LAF35" s="119"/>
      <c r="LAG35" s="119"/>
      <c r="LAH35" s="119"/>
      <c r="LAI35" s="119"/>
      <c r="LAJ35" s="119"/>
      <c r="LAK35" s="119"/>
      <c r="LAL35" s="119"/>
      <c r="LAM35" s="119"/>
      <c r="LAN35" s="119"/>
      <c r="LAO35" s="119"/>
      <c r="LAP35" s="119"/>
      <c r="LAQ35" s="119"/>
      <c r="LAR35" s="119"/>
      <c r="LAS35" s="119"/>
      <c r="LAT35" s="119"/>
      <c r="LAU35" s="119"/>
      <c r="LAV35" s="119"/>
      <c r="LAW35" s="119"/>
      <c r="LAX35" s="119"/>
      <c r="LAY35" s="119"/>
      <c r="LAZ35" s="119"/>
      <c r="LBA35" s="119"/>
      <c r="LBB35" s="119"/>
      <c r="LBC35" s="119"/>
      <c r="LBD35" s="119"/>
      <c r="LBE35" s="119"/>
      <c r="LBF35" s="119"/>
      <c r="LBG35" s="119"/>
      <c r="LBH35" s="119"/>
      <c r="LBI35" s="119"/>
      <c r="LBJ35" s="119"/>
      <c r="LBK35" s="119"/>
      <c r="LBL35" s="119"/>
      <c r="LBM35" s="119"/>
      <c r="LBN35" s="119"/>
      <c r="LBO35" s="119"/>
      <c r="LBP35" s="119"/>
      <c r="LBQ35" s="119"/>
      <c r="LBR35" s="119"/>
      <c r="LBS35" s="119"/>
      <c r="LBT35" s="119"/>
      <c r="LBU35" s="119"/>
      <c r="LBV35" s="119"/>
      <c r="LBW35" s="119"/>
      <c r="LBX35" s="119"/>
      <c r="LBY35" s="119"/>
      <c r="LBZ35" s="119"/>
      <c r="LCA35" s="119"/>
      <c r="LCB35" s="119"/>
      <c r="LCC35" s="119"/>
      <c r="LCD35" s="119"/>
      <c r="LCE35" s="119"/>
      <c r="LCF35" s="119"/>
      <c r="LCG35" s="119"/>
      <c r="LCH35" s="119"/>
      <c r="LCI35" s="119"/>
      <c r="LCJ35" s="119"/>
      <c r="LCK35" s="119"/>
      <c r="LCL35" s="119"/>
      <c r="LCM35" s="119"/>
      <c r="LCN35" s="119"/>
      <c r="LCO35" s="119"/>
      <c r="LCP35" s="119"/>
      <c r="LCQ35" s="119"/>
      <c r="LCR35" s="119"/>
      <c r="LCS35" s="119"/>
      <c r="LCT35" s="119"/>
      <c r="LCU35" s="119"/>
      <c r="LCV35" s="119"/>
      <c r="LCW35" s="119"/>
      <c r="LCX35" s="119"/>
      <c r="LCY35" s="119"/>
      <c r="LCZ35" s="119"/>
      <c r="LDA35" s="119"/>
      <c r="LDB35" s="119"/>
      <c r="LDC35" s="119"/>
      <c r="LDD35" s="119"/>
      <c r="LDE35" s="119"/>
      <c r="LDF35" s="119"/>
      <c r="LDG35" s="119"/>
      <c r="LDH35" s="119"/>
      <c r="LDI35" s="119"/>
      <c r="LDJ35" s="119"/>
      <c r="LDK35" s="119"/>
      <c r="LDL35" s="119"/>
      <c r="LDM35" s="119"/>
      <c r="LDN35" s="119"/>
      <c r="LDO35" s="119"/>
      <c r="LDP35" s="119"/>
      <c r="LDQ35" s="119"/>
      <c r="LDR35" s="119"/>
      <c r="LDS35" s="119"/>
      <c r="LDT35" s="119"/>
      <c r="LDU35" s="119"/>
      <c r="LDV35" s="119"/>
      <c r="LDW35" s="119"/>
      <c r="LDX35" s="119"/>
      <c r="LDY35" s="119"/>
      <c r="LDZ35" s="119"/>
      <c r="LEA35" s="119"/>
      <c r="LEB35" s="119"/>
      <c r="LEC35" s="119"/>
      <c r="LED35" s="119"/>
      <c r="LEE35" s="119"/>
      <c r="LEF35" s="119"/>
      <c r="LEG35" s="119"/>
      <c r="LEH35" s="119"/>
      <c r="LEI35" s="119"/>
      <c r="LEJ35" s="119"/>
      <c r="LEK35" s="119"/>
      <c r="LEL35" s="119"/>
      <c r="LEM35" s="119"/>
      <c r="LEN35" s="119"/>
      <c r="LEO35" s="119"/>
      <c r="LEP35" s="119"/>
      <c r="LEQ35" s="119"/>
      <c r="LER35" s="119"/>
      <c r="LES35" s="119"/>
      <c r="LET35" s="119"/>
      <c r="LEU35" s="119"/>
      <c r="LEV35" s="119"/>
      <c r="LEW35" s="119"/>
      <c r="LEX35" s="119"/>
      <c r="LEY35" s="119"/>
      <c r="LEZ35" s="119"/>
      <c r="LFA35" s="119"/>
      <c r="LFB35" s="119"/>
      <c r="LFC35" s="119"/>
      <c r="LFD35" s="119"/>
      <c r="LFE35" s="119"/>
      <c r="LFF35" s="119"/>
      <c r="LFG35" s="119"/>
      <c r="LFH35" s="119"/>
      <c r="LFI35" s="119"/>
      <c r="LFJ35" s="119"/>
      <c r="LFK35" s="119"/>
      <c r="LFL35" s="119"/>
      <c r="LFM35" s="119"/>
      <c r="LFN35" s="119"/>
      <c r="LFO35" s="119"/>
      <c r="LFP35" s="119"/>
      <c r="LFQ35" s="119"/>
      <c r="LFR35" s="119"/>
      <c r="LFS35" s="119"/>
      <c r="LFT35" s="119"/>
      <c r="LFU35" s="119"/>
      <c r="LFV35" s="119"/>
      <c r="LFW35" s="119"/>
      <c r="LFX35" s="119"/>
      <c r="LFY35" s="119"/>
      <c r="LFZ35" s="119"/>
      <c r="LGA35" s="119"/>
      <c r="LGB35" s="119"/>
      <c r="LGC35" s="119"/>
      <c r="LGD35" s="119"/>
      <c r="LGE35" s="119"/>
      <c r="LGF35" s="119"/>
      <c r="LGG35" s="119"/>
      <c r="LGH35" s="119"/>
      <c r="LGI35" s="119"/>
      <c r="LGJ35" s="119"/>
      <c r="LGK35" s="119"/>
      <c r="LGL35" s="119"/>
      <c r="LGM35" s="119"/>
      <c r="LGN35" s="119"/>
      <c r="LGO35" s="119"/>
      <c r="LGP35" s="119"/>
      <c r="LGQ35" s="119"/>
      <c r="LGR35" s="119"/>
      <c r="LGS35" s="119"/>
      <c r="LGT35" s="119"/>
      <c r="LGU35" s="119"/>
      <c r="LGV35" s="119"/>
      <c r="LGW35" s="119"/>
      <c r="LGX35" s="119"/>
      <c r="LGY35" s="119"/>
      <c r="LGZ35" s="119"/>
      <c r="LHA35" s="119"/>
      <c r="LHB35" s="119"/>
      <c r="LHC35" s="119"/>
      <c r="LHD35" s="119"/>
      <c r="LHE35" s="119"/>
      <c r="LHF35" s="119"/>
      <c r="LHG35" s="119"/>
      <c r="LHH35" s="119"/>
      <c r="LHI35" s="119"/>
      <c r="LHJ35" s="119"/>
      <c r="LHK35" s="119"/>
      <c r="LHL35" s="119"/>
      <c r="LHM35" s="119"/>
      <c r="LHN35" s="119"/>
      <c r="LHO35" s="119"/>
      <c r="LHP35" s="119"/>
      <c r="LHQ35" s="119"/>
      <c r="LHR35" s="119"/>
      <c r="LHS35" s="119"/>
      <c r="LHT35" s="119"/>
      <c r="LHU35" s="119"/>
      <c r="LHV35" s="119"/>
      <c r="LHW35" s="119"/>
      <c r="LHX35" s="119"/>
      <c r="LHY35" s="119"/>
      <c r="LHZ35" s="119"/>
      <c r="LIA35" s="119"/>
      <c r="LIB35" s="119"/>
      <c r="LIC35" s="119"/>
      <c r="LID35" s="119"/>
      <c r="LIE35" s="119"/>
      <c r="LIF35" s="119"/>
      <c r="LIG35" s="119"/>
      <c r="LIH35" s="119"/>
      <c r="LII35" s="119"/>
      <c r="LIJ35" s="119"/>
      <c r="LIK35" s="119"/>
      <c r="LIL35" s="119"/>
      <c r="LIM35" s="119"/>
      <c r="LIN35" s="119"/>
      <c r="LIO35" s="119"/>
      <c r="LIP35" s="119"/>
      <c r="LIQ35" s="119"/>
      <c r="LIR35" s="119"/>
      <c r="LIS35" s="119"/>
      <c r="LIT35" s="119"/>
      <c r="LIU35" s="119"/>
      <c r="LIV35" s="119"/>
      <c r="LIW35" s="119"/>
      <c r="LIX35" s="119"/>
      <c r="LIY35" s="119"/>
      <c r="LIZ35" s="119"/>
      <c r="LJA35" s="119"/>
      <c r="LJB35" s="119"/>
      <c r="LJC35" s="119"/>
      <c r="LJD35" s="119"/>
      <c r="LJE35" s="119"/>
      <c r="LJF35" s="119"/>
      <c r="LJG35" s="119"/>
      <c r="LJH35" s="119"/>
      <c r="LJI35" s="119"/>
      <c r="LJJ35" s="119"/>
      <c r="LJK35" s="119"/>
      <c r="LJL35" s="119"/>
      <c r="LJM35" s="119"/>
      <c r="LJN35" s="119"/>
      <c r="LJO35" s="119"/>
      <c r="LJP35" s="119"/>
      <c r="LJQ35" s="119"/>
      <c r="LJR35" s="119"/>
      <c r="LJS35" s="119"/>
      <c r="LJT35" s="119"/>
      <c r="LJU35" s="119"/>
      <c r="LJV35" s="119"/>
      <c r="LJW35" s="119"/>
      <c r="LJX35" s="119"/>
      <c r="LJY35" s="119"/>
      <c r="LJZ35" s="119"/>
      <c r="LKA35" s="119"/>
      <c r="LKB35" s="119"/>
      <c r="LKC35" s="119"/>
      <c r="LKD35" s="119"/>
      <c r="LKE35" s="119"/>
      <c r="LKF35" s="119"/>
      <c r="LKG35" s="119"/>
      <c r="LKH35" s="119"/>
      <c r="LKI35" s="119"/>
      <c r="LKJ35" s="119"/>
      <c r="LKK35" s="119"/>
      <c r="LKL35" s="119"/>
      <c r="LKM35" s="119"/>
      <c r="LKN35" s="119"/>
      <c r="LKO35" s="119"/>
      <c r="LKP35" s="119"/>
      <c r="LKQ35" s="119"/>
      <c r="LKR35" s="119"/>
      <c r="LKS35" s="119"/>
      <c r="LKT35" s="119"/>
      <c r="LKU35" s="119"/>
      <c r="LKV35" s="119"/>
      <c r="LKW35" s="119"/>
      <c r="LKX35" s="119"/>
      <c r="LKY35" s="119"/>
      <c r="LKZ35" s="119"/>
      <c r="LLA35" s="119"/>
      <c r="LLB35" s="119"/>
      <c r="LLC35" s="119"/>
      <c r="LLD35" s="119"/>
      <c r="LLE35" s="119"/>
      <c r="LLF35" s="119"/>
      <c r="LLG35" s="119"/>
      <c r="LLH35" s="119"/>
      <c r="LLI35" s="119"/>
      <c r="LLJ35" s="119"/>
      <c r="LLK35" s="119"/>
      <c r="LLL35" s="119"/>
      <c r="LLM35" s="119"/>
      <c r="LLN35" s="119"/>
      <c r="LLO35" s="119"/>
      <c r="LLP35" s="119"/>
      <c r="LLQ35" s="119"/>
      <c r="LLR35" s="119"/>
      <c r="LLS35" s="119"/>
      <c r="LLT35" s="119"/>
      <c r="LLU35" s="119"/>
      <c r="LLV35" s="119"/>
      <c r="LLW35" s="119"/>
      <c r="LLX35" s="119"/>
      <c r="LLY35" s="119"/>
      <c r="LLZ35" s="119"/>
      <c r="LMA35" s="119"/>
      <c r="LMB35" s="119"/>
      <c r="LMC35" s="119"/>
      <c r="LMD35" s="119"/>
      <c r="LME35" s="119"/>
      <c r="LMF35" s="119"/>
      <c r="LMG35" s="119"/>
      <c r="LMH35" s="119"/>
      <c r="LMI35" s="119"/>
      <c r="LMJ35" s="119"/>
      <c r="LMK35" s="119"/>
      <c r="LML35" s="119"/>
      <c r="LMM35" s="119"/>
      <c r="LMN35" s="119"/>
      <c r="LMO35" s="119"/>
      <c r="LMP35" s="119"/>
      <c r="LMQ35" s="119"/>
      <c r="LMR35" s="119"/>
      <c r="LMS35" s="119"/>
      <c r="LMT35" s="119"/>
      <c r="LMU35" s="119"/>
      <c r="LMV35" s="119"/>
      <c r="LMW35" s="119"/>
      <c r="LMX35" s="119"/>
      <c r="LMY35" s="119"/>
      <c r="LMZ35" s="119"/>
      <c r="LNA35" s="119"/>
      <c r="LNB35" s="119"/>
      <c r="LNC35" s="119"/>
      <c r="LND35" s="119"/>
      <c r="LNE35" s="119"/>
      <c r="LNF35" s="119"/>
      <c r="LNG35" s="119"/>
      <c r="LNH35" s="119"/>
      <c r="LNI35" s="119"/>
      <c r="LNJ35" s="119"/>
      <c r="LNK35" s="119"/>
      <c r="LNL35" s="119"/>
      <c r="LNM35" s="119"/>
      <c r="LNN35" s="119"/>
      <c r="LNO35" s="119"/>
      <c r="LNP35" s="119"/>
      <c r="LNQ35" s="119"/>
      <c r="LNR35" s="119"/>
      <c r="LNS35" s="119"/>
      <c r="LNT35" s="119"/>
      <c r="LNU35" s="119"/>
      <c r="LNV35" s="119"/>
      <c r="LNW35" s="119"/>
      <c r="LNX35" s="119"/>
      <c r="LNY35" s="119"/>
      <c r="LNZ35" s="119"/>
      <c r="LOA35" s="119"/>
      <c r="LOB35" s="119"/>
      <c r="LOC35" s="119"/>
      <c r="LOD35" s="119"/>
      <c r="LOE35" s="119"/>
      <c r="LOF35" s="119"/>
      <c r="LOG35" s="119"/>
      <c r="LOH35" s="119"/>
      <c r="LOI35" s="119"/>
      <c r="LOJ35" s="119"/>
      <c r="LOK35" s="119"/>
      <c r="LOL35" s="119"/>
      <c r="LOM35" s="119"/>
      <c r="LON35" s="119"/>
      <c r="LOO35" s="119"/>
      <c r="LOP35" s="119"/>
      <c r="LOQ35" s="119"/>
      <c r="LOR35" s="119"/>
      <c r="LOS35" s="119"/>
      <c r="LOT35" s="119"/>
      <c r="LOU35" s="119"/>
      <c r="LOV35" s="119"/>
      <c r="LOW35" s="119"/>
      <c r="LOX35" s="119"/>
      <c r="LOY35" s="119"/>
      <c r="LOZ35" s="119"/>
      <c r="LPA35" s="119"/>
      <c r="LPB35" s="119"/>
      <c r="LPC35" s="119"/>
      <c r="LPD35" s="119"/>
      <c r="LPE35" s="119"/>
      <c r="LPF35" s="119"/>
      <c r="LPG35" s="119"/>
      <c r="LPH35" s="119"/>
      <c r="LPI35" s="119"/>
      <c r="LPJ35" s="119"/>
      <c r="LPK35" s="119"/>
      <c r="LPL35" s="119"/>
      <c r="LPM35" s="119"/>
      <c r="LPN35" s="119"/>
      <c r="LPO35" s="119"/>
      <c r="LPP35" s="119"/>
      <c r="LPQ35" s="119"/>
      <c r="LPR35" s="119"/>
      <c r="LPS35" s="119"/>
      <c r="LPT35" s="119"/>
      <c r="LPU35" s="119"/>
      <c r="LPV35" s="119"/>
      <c r="LPW35" s="119"/>
      <c r="LPX35" s="119"/>
      <c r="LPY35" s="119"/>
      <c r="LPZ35" s="119"/>
      <c r="LQA35" s="119"/>
      <c r="LQB35" s="119"/>
      <c r="LQC35" s="119"/>
      <c r="LQD35" s="119"/>
      <c r="LQE35" s="119"/>
      <c r="LQF35" s="119"/>
      <c r="LQG35" s="119"/>
      <c r="LQH35" s="119"/>
      <c r="LQI35" s="119"/>
      <c r="LQJ35" s="119"/>
      <c r="LQK35" s="119"/>
      <c r="LQL35" s="119"/>
      <c r="LQM35" s="119"/>
      <c r="LQN35" s="119"/>
      <c r="LQO35" s="119"/>
      <c r="LQP35" s="119"/>
      <c r="LQQ35" s="119"/>
      <c r="LQR35" s="119"/>
      <c r="LQS35" s="119"/>
      <c r="LQT35" s="119"/>
      <c r="LQU35" s="119"/>
      <c r="LQV35" s="119"/>
      <c r="LQW35" s="119"/>
      <c r="LQX35" s="119"/>
      <c r="LQY35" s="119"/>
      <c r="LQZ35" s="119"/>
      <c r="LRA35" s="119"/>
      <c r="LRB35" s="119"/>
      <c r="LRC35" s="119"/>
      <c r="LRD35" s="119"/>
      <c r="LRE35" s="119"/>
      <c r="LRF35" s="119"/>
      <c r="LRG35" s="119"/>
      <c r="LRH35" s="119"/>
      <c r="LRI35" s="119"/>
      <c r="LRJ35" s="119"/>
      <c r="LRK35" s="119"/>
      <c r="LRL35" s="119"/>
      <c r="LRM35" s="119"/>
      <c r="LRN35" s="119"/>
      <c r="LRO35" s="119"/>
      <c r="LRP35" s="119"/>
      <c r="LRQ35" s="119"/>
      <c r="LRR35" s="119"/>
      <c r="LRS35" s="119"/>
      <c r="LRT35" s="119"/>
      <c r="LRU35" s="119"/>
      <c r="LRV35" s="119"/>
      <c r="LRW35" s="119"/>
      <c r="LRX35" s="119"/>
      <c r="LRY35" s="119"/>
      <c r="LRZ35" s="119"/>
      <c r="LSA35" s="119"/>
      <c r="LSB35" s="119"/>
      <c r="LSC35" s="119"/>
      <c r="LSD35" s="119"/>
      <c r="LSE35" s="119"/>
      <c r="LSF35" s="119"/>
      <c r="LSG35" s="119"/>
      <c r="LSH35" s="119"/>
      <c r="LSI35" s="119"/>
      <c r="LSJ35" s="119"/>
      <c r="LSK35" s="119"/>
      <c r="LSL35" s="119"/>
      <c r="LSM35" s="119"/>
      <c r="LSN35" s="119"/>
      <c r="LSO35" s="119"/>
      <c r="LSP35" s="119"/>
      <c r="LSQ35" s="119"/>
      <c r="LSR35" s="119"/>
      <c r="LSS35" s="119"/>
      <c r="LST35" s="119"/>
      <c r="LSU35" s="119"/>
      <c r="LSV35" s="119"/>
      <c r="LSW35" s="119"/>
      <c r="LSX35" s="119"/>
      <c r="LSY35" s="119"/>
      <c r="LSZ35" s="119"/>
      <c r="LTA35" s="119"/>
      <c r="LTB35" s="119"/>
      <c r="LTC35" s="119"/>
      <c r="LTD35" s="119"/>
      <c r="LTE35" s="119"/>
      <c r="LTF35" s="119"/>
      <c r="LTG35" s="119"/>
      <c r="LTH35" s="119"/>
      <c r="LTI35" s="119"/>
      <c r="LTJ35" s="119"/>
      <c r="LTK35" s="119"/>
      <c r="LTL35" s="119"/>
      <c r="LTM35" s="119"/>
      <c r="LTN35" s="119"/>
      <c r="LTO35" s="119"/>
      <c r="LTP35" s="119"/>
      <c r="LTQ35" s="119"/>
      <c r="LTR35" s="119"/>
      <c r="LTS35" s="119"/>
      <c r="LTT35" s="119"/>
      <c r="LTU35" s="119"/>
      <c r="LTV35" s="119"/>
      <c r="LTW35" s="119"/>
      <c r="LTX35" s="119"/>
      <c r="LTY35" s="119"/>
      <c r="LTZ35" s="119"/>
      <c r="LUA35" s="119"/>
      <c r="LUB35" s="119"/>
      <c r="LUC35" s="119"/>
      <c r="LUD35" s="119"/>
      <c r="LUE35" s="119"/>
      <c r="LUF35" s="119"/>
      <c r="LUG35" s="119"/>
      <c r="LUH35" s="119"/>
      <c r="LUI35" s="119"/>
      <c r="LUJ35" s="119"/>
      <c r="LUK35" s="119"/>
      <c r="LUL35" s="119"/>
      <c r="LUM35" s="119"/>
      <c r="LUN35" s="119"/>
      <c r="LUO35" s="119"/>
      <c r="LUP35" s="119"/>
      <c r="LUQ35" s="119"/>
      <c r="LUR35" s="119"/>
      <c r="LUS35" s="119"/>
      <c r="LUT35" s="119"/>
      <c r="LUU35" s="119"/>
      <c r="LUV35" s="119"/>
      <c r="LUW35" s="119"/>
      <c r="LUX35" s="119"/>
      <c r="LUY35" s="119"/>
      <c r="LUZ35" s="119"/>
      <c r="LVA35" s="119"/>
      <c r="LVB35" s="119"/>
      <c r="LVC35" s="119"/>
      <c r="LVD35" s="119"/>
      <c r="LVE35" s="119"/>
      <c r="LVF35" s="119"/>
      <c r="LVG35" s="119"/>
      <c r="LVH35" s="119"/>
      <c r="LVI35" s="119"/>
      <c r="LVJ35" s="119"/>
      <c r="LVK35" s="119"/>
      <c r="LVL35" s="119"/>
      <c r="LVM35" s="119"/>
      <c r="LVN35" s="119"/>
      <c r="LVO35" s="119"/>
      <c r="LVP35" s="119"/>
      <c r="LVQ35" s="119"/>
      <c r="LVR35" s="119"/>
      <c r="LVS35" s="119"/>
      <c r="LVT35" s="119"/>
      <c r="LVU35" s="119"/>
      <c r="LVV35" s="119"/>
      <c r="LVW35" s="119"/>
      <c r="LVX35" s="119"/>
      <c r="LVY35" s="119"/>
      <c r="LVZ35" s="119"/>
      <c r="LWA35" s="119"/>
      <c r="LWB35" s="119"/>
      <c r="LWC35" s="119"/>
      <c r="LWD35" s="119"/>
      <c r="LWE35" s="119"/>
      <c r="LWF35" s="119"/>
      <c r="LWG35" s="119"/>
      <c r="LWH35" s="119"/>
      <c r="LWI35" s="119"/>
      <c r="LWJ35" s="119"/>
      <c r="LWK35" s="119"/>
      <c r="LWL35" s="119"/>
      <c r="LWM35" s="119"/>
      <c r="LWN35" s="119"/>
      <c r="LWO35" s="119"/>
      <c r="LWP35" s="119"/>
      <c r="LWQ35" s="119"/>
      <c r="LWR35" s="119"/>
      <c r="LWS35" s="119"/>
      <c r="LWT35" s="119"/>
      <c r="LWU35" s="119"/>
      <c r="LWV35" s="119"/>
      <c r="LWW35" s="119"/>
      <c r="LWX35" s="119"/>
      <c r="LWY35" s="119"/>
      <c r="LWZ35" s="119"/>
      <c r="LXA35" s="119"/>
      <c r="LXB35" s="119"/>
      <c r="LXC35" s="119"/>
      <c r="LXD35" s="119"/>
      <c r="LXE35" s="119"/>
      <c r="LXF35" s="119"/>
      <c r="LXG35" s="119"/>
      <c r="LXH35" s="119"/>
      <c r="LXI35" s="119"/>
      <c r="LXJ35" s="119"/>
      <c r="LXK35" s="119"/>
      <c r="LXL35" s="119"/>
      <c r="LXM35" s="119"/>
      <c r="LXN35" s="119"/>
      <c r="LXO35" s="119"/>
      <c r="LXP35" s="119"/>
      <c r="LXQ35" s="119"/>
      <c r="LXR35" s="119"/>
      <c r="LXS35" s="119"/>
      <c r="LXT35" s="119"/>
      <c r="LXU35" s="119"/>
      <c r="LXV35" s="119"/>
      <c r="LXW35" s="119"/>
      <c r="LXX35" s="119"/>
      <c r="LXY35" s="119"/>
      <c r="LXZ35" s="119"/>
      <c r="LYA35" s="119"/>
      <c r="LYB35" s="119"/>
      <c r="LYC35" s="119"/>
      <c r="LYD35" s="119"/>
      <c r="LYE35" s="119"/>
      <c r="LYF35" s="119"/>
      <c r="LYG35" s="119"/>
      <c r="LYH35" s="119"/>
      <c r="LYI35" s="119"/>
      <c r="LYJ35" s="119"/>
      <c r="LYK35" s="119"/>
      <c r="LYL35" s="119"/>
      <c r="LYM35" s="119"/>
      <c r="LYN35" s="119"/>
      <c r="LYO35" s="119"/>
      <c r="LYP35" s="119"/>
      <c r="LYQ35" s="119"/>
      <c r="LYR35" s="119"/>
      <c r="LYS35" s="119"/>
      <c r="LYT35" s="119"/>
      <c r="LYU35" s="119"/>
      <c r="LYV35" s="119"/>
      <c r="LYW35" s="119"/>
      <c r="LYX35" s="119"/>
      <c r="LYY35" s="119"/>
      <c r="LYZ35" s="119"/>
      <c r="LZA35" s="119"/>
      <c r="LZB35" s="119"/>
      <c r="LZC35" s="119"/>
      <c r="LZD35" s="119"/>
      <c r="LZE35" s="119"/>
      <c r="LZF35" s="119"/>
      <c r="LZG35" s="119"/>
      <c r="LZH35" s="119"/>
      <c r="LZI35" s="119"/>
      <c r="LZJ35" s="119"/>
      <c r="LZK35" s="119"/>
      <c r="LZL35" s="119"/>
      <c r="LZM35" s="119"/>
      <c r="LZN35" s="119"/>
      <c r="LZO35" s="119"/>
      <c r="LZP35" s="119"/>
      <c r="LZQ35" s="119"/>
      <c r="LZR35" s="119"/>
      <c r="LZS35" s="119"/>
      <c r="LZT35" s="119"/>
      <c r="LZU35" s="119"/>
      <c r="LZV35" s="119"/>
      <c r="LZW35" s="119"/>
      <c r="LZX35" s="119"/>
      <c r="LZY35" s="119"/>
      <c r="LZZ35" s="119"/>
      <c r="MAA35" s="119"/>
      <c r="MAB35" s="119"/>
      <c r="MAC35" s="119"/>
      <c r="MAD35" s="119"/>
      <c r="MAE35" s="119"/>
      <c r="MAF35" s="119"/>
      <c r="MAG35" s="119"/>
      <c r="MAH35" s="119"/>
      <c r="MAI35" s="119"/>
      <c r="MAJ35" s="119"/>
      <c r="MAK35" s="119"/>
      <c r="MAL35" s="119"/>
      <c r="MAM35" s="119"/>
      <c r="MAN35" s="119"/>
      <c r="MAO35" s="119"/>
      <c r="MAP35" s="119"/>
      <c r="MAQ35" s="119"/>
      <c r="MAR35" s="119"/>
      <c r="MAS35" s="119"/>
      <c r="MAT35" s="119"/>
      <c r="MAU35" s="119"/>
      <c r="MAV35" s="119"/>
      <c r="MAW35" s="119"/>
      <c r="MAX35" s="119"/>
      <c r="MAY35" s="119"/>
      <c r="MAZ35" s="119"/>
      <c r="MBA35" s="119"/>
      <c r="MBB35" s="119"/>
      <c r="MBC35" s="119"/>
      <c r="MBD35" s="119"/>
      <c r="MBE35" s="119"/>
      <c r="MBF35" s="119"/>
      <c r="MBG35" s="119"/>
      <c r="MBH35" s="119"/>
      <c r="MBI35" s="119"/>
      <c r="MBJ35" s="119"/>
      <c r="MBK35" s="119"/>
      <c r="MBL35" s="119"/>
      <c r="MBM35" s="119"/>
      <c r="MBN35" s="119"/>
      <c r="MBO35" s="119"/>
      <c r="MBP35" s="119"/>
      <c r="MBQ35" s="119"/>
      <c r="MBR35" s="119"/>
      <c r="MBS35" s="119"/>
      <c r="MBT35" s="119"/>
      <c r="MBU35" s="119"/>
      <c r="MBV35" s="119"/>
      <c r="MBW35" s="119"/>
      <c r="MBX35" s="119"/>
      <c r="MBY35" s="119"/>
      <c r="MBZ35" s="119"/>
      <c r="MCA35" s="119"/>
      <c r="MCB35" s="119"/>
      <c r="MCC35" s="119"/>
      <c r="MCD35" s="119"/>
      <c r="MCE35" s="119"/>
      <c r="MCF35" s="119"/>
      <c r="MCG35" s="119"/>
      <c r="MCH35" s="119"/>
      <c r="MCI35" s="119"/>
      <c r="MCJ35" s="119"/>
      <c r="MCK35" s="119"/>
      <c r="MCL35" s="119"/>
      <c r="MCM35" s="119"/>
      <c r="MCN35" s="119"/>
      <c r="MCO35" s="119"/>
      <c r="MCP35" s="119"/>
      <c r="MCQ35" s="119"/>
      <c r="MCR35" s="119"/>
      <c r="MCS35" s="119"/>
      <c r="MCT35" s="119"/>
      <c r="MCU35" s="119"/>
      <c r="MCV35" s="119"/>
      <c r="MCW35" s="119"/>
      <c r="MCX35" s="119"/>
      <c r="MCY35" s="119"/>
      <c r="MCZ35" s="119"/>
      <c r="MDA35" s="119"/>
      <c r="MDB35" s="119"/>
      <c r="MDC35" s="119"/>
      <c r="MDD35" s="119"/>
      <c r="MDE35" s="119"/>
      <c r="MDF35" s="119"/>
      <c r="MDG35" s="119"/>
      <c r="MDH35" s="119"/>
      <c r="MDI35" s="119"/>
      <c r="MDJ35" s="119"/>
      <c r="MDK35" s="119"/>
      <c r="MDL35" s="119"/>
      <c r="MDM35" s="119"/>
      <c r="MDN35" s="119"/>
      <c r="MDO35" s="119"/>
      <c r="MDP35" s="119"/>
      <c r="MDQ35" s="119"/>
      <c r="MDR35" s="119"/>
      <c r="MDS35" s="119"/>
      <c r="MDT35" s="119"/>
      <c r="MDU35" s="119"/>
      <c r="MDV35" s="119"/>
      <c r="MDW35" s="119"/>
      <c r="MDX35" s="119"/>
      <c r="MDY35" s="119"/>
      <c r="MDZ35" s="119"/>
      <c r="MEA35" s="119"/>
      <c r="MEB35" s="119"/>
      <c r="MEC35" s="119"/>
      <c r="MED35" s="119"/>
      <c r="MEE35" s="119"/>
      <c r="MEF35" s="119"/>
      <c r="MEG35" s="119"/>
      <c r="MEH35" s="119"/>
      <c r="MEI35" s="119"/>
      <c r="MEJ35" s="119"/>
      <c r="MEK35" s="119"/>
      <c r="MEL35" s="119"/>
      <c r="MEM35" s="119"/>
      <c r="MEN35" s="119"/>
      <c r="MEO35" s="119"/>
      <c r="MEP35" s="119"/>
      <c r="MEQ35" s="119"/>
      <c r="MER35" s="119"/>
      <c r="MES35" s="119"/>
      <c r="MET35" s="119"/>
      <c r="MEU35" s="119"/>
      <c r="MEV35" s="119"/>
      <c r="MEW35" s="119"/>
      <c r="MEX35" s="119"/>
      <c r="MEY35" s="119"/>
      <c r="MEZ35" s="119"/>
      <c r="MFA35" s="119"/>
      <c r="MFB35" s="119"/>
      <c r="MFC35" s="119"/>
      <c r="MFD35" s="119"/>
      <c r="MFE35" s="119"/>
      <c r="MFF35" s="119"/>
      <c r="MFG35" s="119"/>
      <c r="MFH35" s="119"/>
      <c r="MFI35" s="119"/>
      <c r="MFJ35" s="119"/>
      <c r="MFK35" s="119"/>
      <c r="MFL35" s="119"/>
      <c r="MFM35" s="119"/>
      <c r="MFN35" s="119"/>
      <c r="MFO35" s="119"/>
      <c r="MFP35" s="119"/>
      <c r="MFQ35" s="119"/>
      <c r="MFR35" s="119"/>
      <c r="MFS35" s="119"/>
      <c r="MFT35" s="119"/>
      <c r="MFU35" s="119"/>
      <c r="MFV35" s="119"/>
      <c r="MFW35" s="119"/>
      <c r="MFX35" s="119"/>
      <c r="MFY35" s="119"/>
      <c r="MFZ35" s="119"/>
      <c r="MGA35" s="119"/>
      <c r="MGB35" s="119"/>
      <c r="MGC35" s="119"/>
      <c r="MGD35" s="119"/>
      <c r="MGE35" s="119"/>
      <c r="MGF35" s="119"/>
      <c r="MGG35" s="119"/>
      <c r="MGH35" s="119"/>
      <c r="MGI35" s="119"/>
      <c r="MGJ35" s="119"/>
      <c r="MGK35" s="119"/>
      <c r="MGL35" s="119"/>
      <c r="MGM35" s="119"/>
      <c r="MGN35" s="119"/>
      <c r="MGO35" s="119"/>
      <c r="MGP35" s="119"/>
      <c r="MGQ35" s="119"/>
      <c r="MGR35" s="119"/>
      <c r="MGS35" s="119"/>
      <c r="MGT35" s="119"/>
      <c r="MGU35" s="119"/>
      <c r="MGV35" s="119"/>
      <c r="MGW35" s="119"/>
      <c r="MGX35" s="119"/>
      <c r="MGY35" s="119"/>
      <c r="MGZ35" s="119"/>
      <c r="MHA35" s="119"/>
      <c r="MHB35" s="119"/>
      <c r="MHC35" s="119"/>
      <c r="MHD35" s="119"/>
      <c r="MHE35" s="119"/>
      <c r="MHF35" s="119"/>
      <c r="MHG35" s="119"/>
      <c r="MHH35" s="119"/>
      <c r="MHI35" s="119"/>
      <c r="MHJ35" s="119"/>
      <c r="MHK35" s="119"/>
      <c r="MHL35" s="119"/>
      <c r="MHM35" s="119"/>
      <c r="MHN35" s="119"/>
      <c r="MHO35" s="119"/>
      <c r="MHP35" s="119"/>
      <c r="MHQ35" s="119"/>
      <c r="MHR35" s="119"/>
      <c r="MHS35" s="119"/>
      <c r="MHT35" s="119"/>
      <c r="MHU35" s="119"/>
      <c r="MHV35" s="119"/>
      <c r="MHW35" s="119"/>
      <c r="MHX35" s="119"/>
      <c r="MHY35" s="119"/>
      <c r="MHZ35" s="119"/>
      <c r="MIA35" s="119"/>
      <c r="MIB35" s="119"/>
      <c r="MIC35" s="119"/>
      <c r="MID35" s="119"/>
      <c r="MIE35" s="119"/>
      <c r="MIF35" s="119"/>
      <c r="MIG35" s="119"/>
      <c r="MIH35" s="119"/>
      <c r="MII35" s="119"/>
      <c r="MIJ35" s="119"/>
      <c r="MIK35" s="119"/>
      <c r="MIL35" s="119"/>
      <c r="MIM35" s="119"/>
      <c r="MIN35" s="119"/>
      <c r="MIO35" s="119"/>
      <c r="MIP35" s="119"/>
      <c r="MIQ35" s="119"/>
      <c r="MIR35" s="119"/>
      <c r="MIS35" s="119"/>
      <c r="MIT35" s="119"/>
      <c r="MIU35" s="119"/>
      <c r="MIV35" s="119"/>
      <c r="MIW35" s="119"/>
      <c r="MIX35" s="119"/>
      <c r="MIY35" s="119"/>
      <c r="MIZ35" s="119"/>
      <c r="MJA35" s="119"/>
      <c r="MJB35" s="119"/>
      <c r="MJC35" s="119"/>
      <c r="MJD35" s="119"/>
      <c r="MJE35" s="119"/>
      <c r="MJF35" s="119"/>
      <c r="MJG35" s="119"/>
      <c r="MJH35" s="119"/>
      <c r="MJI35" s="119"/>
      <c r="MJJ35" s="119"/>
      <c r="MJK35" s="119"/>
      <c r="MJL35" s="119"/>
      <c r="MJM35" s="119"/>
      <c r="MJN35" s="119"/>
      <c r="MJO35" s="119"/>
      <c r="MJP35" s="119"/>
      <c r="MJQ35" s="119"/>
      <c r="MJR35" s="119"/>
      <c r="MJS35" s="119"/>
      <c r="MJT35" s="119"/>
      <c r="MJU35" s="119"/>
      <c r="MJV35" s="119"/>
      <c r="MJW35" s="119"/>
      <c r="MJX35" s="119"/>
      <c r="MJY35" s="119"/>
      <c r="MJZ35" s="119"/>
      <c r="MKA35" s="119"/>
      <c r="MKB35" s="119"/>
      <c r="MKC35" s="119"/>
      <c r="MKD35" s="119"/>
      <c r="MKE35" s="119"/>
      <c r="MKF35" s="119"/>
      <c r="MKG35" s="119"/>
      <c r="MKH35" s="119"/>
      <c r="MKI35" s="119"/>
      <c r="MKJ35" s="119"/>
      <c r="MKK35" s="119"/>
      <c r="MKL35" s="119"/>
      <c r="MKM35" s="119"/>
      <c r="MKN35" s="119"/>
      <c r="MKO35" s="119"/>
      <c r="MKP35" s="119"/>
      <c r="MKQ35" s="119"/>
      <c r="MKR35" s="119"/>
      <c r="MKS35" s="119"/>
      <c r="MKT35" s="119"/>
      <c r="MKU35" s="119"/>
      <c r="MKV35" s="119"/>
      <c r="MKW35" s="119"/>
      <c r="MKX35" s="119"/>
      <c r="MKY35" s="119"/>
      <c r="MKZ35" s="119"/>
      <c r="MLA35" s="119"/>
      <c r="MLB35" s="119"/>
      <c r="MLC35" s="119"/>
      <c r="MLD35" s="119"/>
      <c r="MLE35" s="119"/>
      <c r="MLF35" s="119"/>
      <c r="MLG35" s="119"/>
      <c r="MLH35" s="119"/>
      <c r="MLI35" s="119"/>
      <c r="MLJ35" s="119"/>
      <c r="MLK35" s="119"/>
      <c r="MLL35" s="119"/>
      <c r="MLM35" s="119"/>
      <c r="MLN35" s="119"/>
      <c r="MLO35" s="119"/>
      <c r="MLP35" s="119"/>
      <c r="MLQ35" s="119"/>
      <c r="MLR35" s="119"/>
      <c r="MLS35" s="119"/>
      <c r="MLT35" s="119"/>
      <c r="MLU35" s="119"/>
      <c r="MLV35" s="119"/>
      <c r="MLW35" s="119"/>
      <c r="MLX35" s="119"/>
      <c r="MLY35" s="119"/>
      <c r="MLZ35" s="119"/>
      <c r="MMA35" s="119"/>
      <c r="MMB35" s="119"/>
      <c r="MMC35" s="119"/>
      <c r="MMD35" s="119"/>
      <c r="MME35" s="119"/>
      <c r="MMF35" s="119"/>
      <c r="MMG35" s="119"/>
      <c r="MMH35" s="119"/>
      <c r="MMI35" s="119"/>
      <c r="MMJ35" s="119"/>
      <c r="MMK35" s="119"/>
      <c r="MML35" s="119"/>
      <c r="MMM35" s="119"/>
      <c r="MMN35" s="119"/>
      <c r="MMO35" s="119"/>
      <c r="MMP35" s="119"/>
      <c r="MMQ35" s="119"/>
      <c r="MMR35" s="119"/>
      <c r="MMS35" s="119"/>
      <c r="MMT35" s="119"/>
      <c r="MMU35" s="119"/>
      <c r="MMV35" s="119"/>
      <c r="MMW35" s="119"/>
      <c r="MMX35" s="119"/>
      <c r="MMY35" s="119"/>
      <c r="MMZ35" s="119"/>
      <c r="MNA35" s="119"/>
      <c r="MNB35" s="119"/>
      <c r="MNC35" s="119"/>
      <c r="MND35" s="119"/>
      <c r="MNE35" s="119"/>
      <c r="MNF35" s="119"/>
      <c r="MNG35" s="119"/>
      <c r="MNH35" s="119"/>
      <c r="MNI35" s="119"/>
      <c r="MNJ35" s="119"/>
      <c r="MNK35" s="119"/>
      <c r="MNL35" s="119"/>
      <c r="MNM35" s="119"/>
      <c r="MNN35" s="119"/>
      <c r="MNO35" s="119"/>
      <c r="MNP35" s="119"/>
      <c r="MNQ35" s="119"/>
      <c r="MNR35" s="119"/>
      <c r="MNS35" s="119"/>
      <c r="MNT35" s="119"/>
      <c r="MNU35" s="119"/>
      <c r="MNV35" s="119"/>
      <c r="MNW35" s="119"/>
      <c r="MNX35" s="119"/>
      <c r="MNY35" s="119"/>
      <c r="MNZ35" s="119"/>
      <c r="MOA35" s="119"/>
      <c r="MOB35" s="119"/>
      <c r="MOC35" s="119"/>
      <c r="MOD35" s="119"/>
      <c r="MOE35" s="119"/>
      <c r="MOF35" s="119"/>
      <c r="MOG35" s="119"/>
      <c r="MOH35" s="119"/>
      <c r="MOI35" s="119"/>
      <c r="MOJ35" s="119"/>
      <c r="MOK35" s="119"/>
      <c r="MOL35" s="119"/>
      <c r="MOM35" s="119"/>
      <c r="MON35" s="119"/>
      <c r="MOO35" s="119"/>
      <c r="MOP35" s="119"/>
      <c r="MOQ35" s="119"/>
      <c r="MOR35" s="119"/>
      <c r="MOS35" s="119"/>
      <c r="MOT35" s="119"/>
      <c r="MOU35" s="119"/>
      <c r="MOV35" s="119"/>
      <c r="MOW35" s="119"/>
      <c r="MOX35" s="119"/>
      <c r="MOY35" s="119"/>
      <c r="MOZ35" s="119"/>
      <c r="MPA35" s="119"/>
      <c r="MPB35" s="119"/>
      <c r="MPC35" s="119"/>
      <c r="MPD35" s="119"/>
      <c r="MPE35" s="119"/>
      <c r="MPF35" s="119"/>
      <c r="MPG35" s="119"/>
      <c r="MPH35" s="119"/>
      <c r="MPI35" s="119"/>
      <c r="MPJ35" s="119"/>
      <c r="MPK35" s="119"/>
      <c r="MPL35" s="119"/>
      <c r="MPM35" s="119"/>
      <c r="MPN35" s="119"/>
      <c r="MPO35" s="119"/>
      <c r="MPP35" s="119"/>
      <c r="MPQ35" s="119"/>
      <c r="MPR35" s="119"/>
      <c r="MPS35" s="119"/>
      <c r="MPT35" s="119"/>
      <c r="MPU35" s="119"/>
      <c r="MPV35" s="119"/>
      <c r="MPW35" s="119"/>
      <c r="MPX35" s="119"/>
      <c r="MPY35" s="119"/>
      <c r="MPZ35" s="119"/>
      <c r="MQA35" s="119"/>
      <c r="MQB35" s="119"/>
      <c r="MQC35" s="119"/>
      <c r="MQD35" s="119"/>
      <c r="MQE35" s="119"/>
      <c r="MQF35" s="119"/>
      <c r="MQG35" s="119"/>
      <c r="MQH35" s="119"/>
      <c r="MQI35" s="119"/>
      <c r="MQJ35" s="119"/>
      <c r="MQK35" s="119"/>
      <c r="MQL35" s="119"/>
      <c r="MQM35" s="119"/>
      <c r="MQN35" s="119"/>
      <c r="MQO35" s="119"/>
      <c r="MQP35" s="119"/>
      <c r="MQQ35" s="119"/>
      <c r="MQR35" s="119"/>
      <c r="MQS35" s="119"/>
      <c r="MQT35" s="119"/>
      <c r="MQU35" s="119"/>
      <c r="MQV35" s="119"/>
      <c r="MQW35" s="119"/>
      <c r="MQX35" s="119"/>
      <c r="MQY35" s="119"/>
      <c r="MQZ35" s="119"/>
      <c r="MRA35" s="119"/>
      <c r="MRB35" s="119"/>
      <c r="MRC35" s="119"/>
      <c r="MRD35" s="119"/>
      <c r="MRE35" s="119"/>
      <c r="MRF35" s="119"/>
      <c r="MRG35" s="119"/>
      <c r="MRH35" s="119"/>
      <c r="MRI35" s="119"/>
      <c r="MRJ35" s="119"/>
      <c r="MRK35" s="119"/>
      <c r="MRL35" s="119"/>
      <c r="MRM35" s="119"/>
      <c r="MRN35" s="119"/>
      <c r="MRO35" s="119"/>
      <c r="MRP35" s="119"/>
      <c r="MRQ35" s="119"/>
      <c r="MRR35" s="119"/>
      <c r="MRS35" s="119"/>
      <c r="MRT35" s="119"/>
      <c r="MRU35" s="119"/>
      <c r="MRV35" s="119"/>
      <c r="MRW35" s="119"/>
      <c r="MRX35" s="119"/>
      <c r="MRY35" s="119"/>
      <c r="MRZ35" s="119"/>
      <c r="MSA35" s="119"/>
      <c r="MSB35" s="119"/>
      <c r="MSC35" s="119"/>
      <c r="MSD35" s="119"/>
      <c r="MSE35" s="119"/>
      <c r="MSF35" s="119"/>
      <c r="MSG35" s="119"/>
      <c r="MSH35" s="119"/>
      <c r="MSI35" s="119"/>
      <c r="MSJ35" s="119"/>
      <c r="MSK35" s="119"/>
      <c r="MSL35" s="119"/>
      <c r="MSM35" s="119"/>
      <c r="MSN35" s="119"/>
      <c r="MSO35" s="119"/>
      <c r="MSP35" s="119"/>
      <c r="MSQ35" s="119"/>
      <c r="MSR35" s="119"/>
      <c r="MSS35" s="119"/>
      <c r="MST35" s="119"/>
      <c r="MSU35" s="119"/>
      <c r="MSV35" s="119"/>
      <c r="MSW35" s="119"/>
      <c r="MSX35" s="119"/>
      <c r="MSY35" s="119"/>
      <c r="MSZ35" s="119"/>
      <c r="MTA35" s="119"/>
      <c r="MTB35" s="119"/>
      <c r="MTC35" s="119"/>
      <c r="MTD35" s="119"/>
      <c r="MTE35" s="119"/>
      <c r="MTF35" s="119"/>
      <c r="MTG35" s="119"/>
      <c r="MTH35" s="119"/>
      <c r="MTI35" s="119"/>
      <c r="MTJ35" s="119"/>
      <c r="MTK35" s="119"/>
      <c r="MTL35" s="119"/>
      <c r="MTM35" s="119"/>
      <c r="MTN35" s="119"/>
      <c r="MTO35" s="119"/>
      <c r="MTP35" s="119"/>
      <c r="MTQ35" s="119"/>
      <c r="MTR35" s="119"/>
      <c r="MTS35" s="119"/>
      <c r="MTT35" s="119"/>
      <c r="MTU35" s="119"/>
      <c r="MTV35" s="119"/>
      <c r="MTW35" s="119"/>
      <c r="MTX35" s="119"/>
      <c r="MTY35" s="119"/>
      <c r="MTZ35" s="119"/>
      <c r="MUA35" s="119"/>
      <c r="MUB35" s="119"/>
      <c r="MUC35" s="119"/>
      <c r="MUD35" s="119"/>
      <c r="MUE35" s="119"/>
      <c r="MUF35" s="119"/>
      <c r="MUG35" s="119"/>
      <c r="MUH35" s="119"/>
      <c r="MUI35" s="119"/>
      <c r="MUJ35" s="119"/>
      <c r="MUK35" s="119"/>
      <c r="MUL35" s="119"/>
      <c r="MUM35" s="119"/>
      <c r="MUN35" s="119"/>
      <c r="MUO35" s="119"/>
      <c r="MUP35" s="119"/>
      <c r="MUQ35" s="119"/>
      <c r="MUR35" s="119"/>
      <c r="MUS35" s="119"/>
      <c r="MUT35" s="119"/>
      <c r="MUU35" s="119"/>
      <c r="MUV35" s="119"/>
      <c r="MUW35" s="119"/>
      <c r="MUX35" s="119"/>
      <c r="MUY35" s="119"/>
      <c r="MUZ35" s="119"/>
      <c r="MVA35" s="119"/>
      <c r="MVB35" s="119"/>
      <c r="MVC35" s="119"/>
      <c r="MVD35" s="119"/>
      <c r="MVE35" s="119"/>
      <c r="MVF35" s="119"/>
      <c r="MVG35" s="119"/>
      <c r="MVH35" s="119"/>
      <c r="MVI35" s="119"/>
      <c r="MVJ35" s="119"/>
      <c r="MVK35" s="119"/>
      <c r="MVL35" s="119"/>
      <c r="MVM35" s="119"/>
      <c r="MVN35" s="119"/>
      <c r="MVO35" s="119"/>
      <c r="MVP35" s="119"/>
      <c r="MVQ35" s="119"/>
      <c r="MVR35" s="119"/>
      <c r="MVS35" s="119"/>
      <c r="MVT35" s="119"/>
      <c r="MVU35" s="119"/>
      <c r="MVV35" s="119"/>
      <c r="MVW35" s="119"/>
      <c r="MVX35" s="119"/>
      <c r="MVY35" s="119"/>
      <c r="MVZ35" s="119"/>
      <c r="MWA35" s="119"/>
      <c r="MWB35" s="119"/>
      <c r="MWC35" s="119"/>
      <c r="MWD35" s="119"/>
      <c r="MWE35" s="119"/>
      <c r="MWF35" s="119"/>
      <c r="MWG35" s="119"/>
      <c r="MWH35" s="119"/>
      <c r="MWI35" s="119"/>
      <c r="MWJ35" s="119"/>
      <c r="MWK35" s="119"/>
      <c r="MWL35" s="119"/>
      <c r="MWM35" s="119"/>
      <c r="MWN35" s="119"/>
      <c r="MWO35" s="119"/>
      <c r="MWP35" s="119"/>
      <c r="MWQ35" s="119"/>
      <c r="MWR35" s="119"/>
      <c r="MWS35" s="119"/>
      <c r="MWT35" s="119"/>
      <c r="MWU35" s="119"/>
      <c r="MWV35" s="119"/>
      <c r="MWW35" s="119"/>
      <c r="MWX35" s="119"/>
      <c r="MWY35" s="119"/>
      <c r="MWZ35" s="119"/>
      <c r="MXA35" s="119"/>
      <c r="MXB35" s="119"/>
      <c r="MXC35" s="119"/>
      <c r="MXD35" s="119"/>
      <c r="MXE35" s="119"/>
      <c r="MXF35" s="119"/>
      <c r="MXG35" s="119"/>
      <c r="MXH35" s="119"/>
      <c r="MXI35" s="119"/>
      <c r="MXJ35" s="119"/>
      <c r="MXK35" s="119"/>
      <c r="MXL35" s="119"/>
      <c r="MXM35" s="119"/>
      <c r="MXN35" s="119"/>
      <c r="MXO35" s="119"/>
      <c r="MXP35" s="119"/>
      <c r="MXQ35" s="119"/>
      <c r="MXR35" s="119"/>
      <c r="MXS35" s="119"/>
      <c r="MXT35" s="119"/>
      <c r="MXU35" s="119"/>
      <c r="MXV35" s="119"/>
      <c r="MXW35" s="119"/>
      <c r="MXX35" s="119"/>
      <c r="MXY35" s="119"/>
      <c r="MXZ35" s="119"/>
      <c r="MYA35" s="119"/>
      <c r="MYB35" s="119"/>
      <c r="MYC35" s="119"/>
      <c r="MYD35" s="119"/>
      <c r="MYE35" s="119"/>
      <c r="MYF35" s="119"/>
      <c r="MYG35" s="119"/>
      <c r="MYH35" s="119"/>
      <c r="MYI35" s="119"/>
      <c r="MYJ35" s="119"/>
      <c r="MYK35" s="119"/>
      <c r="MYL35" s="119"/>
      <c r="MYM35" s="119"/>
      <c r="MYN35" s="119"/>
      <c r="MYO35" s="119"/>
      <c r="MYP35" s="119"/>
      <c r="MYQ35" s="119"/>
      <c r="MYR35" s="119"/>
      <c r="MYS35" s="119"/>
      <c r="MYT35" s="119"/>
      <c r="MYU35" s="119"/>
      <c r="MYV35" s="119"/>
      <c r="MYW35" s="119"/>
      <c r="MYX35" s="119"/>
      <c r="MYY35" s="119"/>
      <c r="MYZ35" s="119"/>
      <c r="MZA35" s="119"/>
      <c r="MZB35" s="119"/>
      <c r="MZC35" s="119"/>
      <c r="MZD35" s="119"/>
      <c r="MZE35" s="119"/>
      <c r="MZF35" s="119"/>
      <c r="MZG35" s="119"/>
      <c r="MZH35" s="119"/>
      <c r="MZI35" s="119"/>
      <c r="MZJ35" s="119"/>
      <c r="MZK35" s="119"/>
      <c r="MZL35" s="119"/>
      <c r="MZM35" s="119"/>
      <c r="MZN35" s="119"/>
      <c r="MZO35" s="119"/>
      <c r="MZP35" s="119"/>
      <c r="MZQ35" s="119"/>
      <c r="MZR35" s="119"/>
      <c r="MZS35" s="119"/>
      <c r="MZT35" s="119"/>
      <c r="MZU35" s="119"/>
      <c r="MZV35" s="119"/>
      <c r="MZW35" s="119"/>
      <c r="MZX35" s="119"/>
      <c r="MZY35" s="119"/>
      <c r="MZZ35" s="119"/>
      <c r="NAA35" s="119"/>
      <c r="NAB35" s="119"/>
      <c r="NAC35" s="119"/>
      <c r="NAD35" s="119"/>
      <c r="NAE35" s="119"/>
      <c r="NAF35" s="119"/>
      <c r="NAG35" s="119"/>
      <c r="NAH35" s="119"/>
      <c r="NAI35" s="119"/>
      <c r="NAJ35" s="119"/>
      <c r="NAK35" s="119"/>
      <c r="NAL35" s="119"/>
      <c r="NAM35" s="119"/>
      <c r="NAN35" s="119"/>
      <c r="NAO35" s="119"/>
      <c r="NAP35" s="119"/>
      <c r="NAQ35" s="119"/>
      <c r="NAR35" s="119"/>
      <c r="NAS35" s="119"/>
      <c r="NAT35" s="119"/>
      <c r="NAU35" s="119"/>
      <c r="NAV35" s="119"/>
      <c r="NAW35" s="119"/>
      <c r="NAX35" s="119"/>
      <c r="NAY35" s="119"/>
      <c r="NAZ35" s="119"/>
      <c r="NBA35" s="119"/>
      <c r="NBB35" s="119"/>
      <c r="NBC35" s="119"/>
      <c r="NBD35" s="119"/>
      <c r="NBE35" s="119"/>
      <c r="NBF35" s="119"/>
      <c r="NBG35" s="119"/>
      <c r="NBH35" s="119"/>
      <c r="NBI35" s="119"/>
      <c r="NBJ35" s="119"/>
      <c r="NBK35" s="119"/>
      <c r="NBL35" s="119"/>
      <c r="NBM35" s="119"/>
      <c r="NBN35" s="119"/>
      <c r="NBO35" s="119"/>
      <c r="NBP35" s="119"/>
      <c r="NBQ35" s="119"/>
      <c r="NBR35" s="119"/>
      <c r="NBS35" s="119"/>
      <c r="NBT35" s="119"/>
      <c r="NBU35" s="119"/>
      <c r="NBV35" s="119"/>
      <c r="NBW35" s="119"/>
      <c r="NBX35" s="119"/>
      <c r="NBY35" s="119"/>
      <c r="NBZ35" s="119"/>
      <c r="NCA35" s="119"/>
      <c r="NCB35" s="119"/>
      <c r="NCC35" s="119"/>
      <c r="NCD35" s="119"/>
      <c r="NCE35" s="119"/>
      <c r="NCF35" s="119"/>
      <c r="NCG35" s="119"/>
      <c r="NCH35" s="119"/>
      <c r="NCI35" s="119"/>
      <c r="NCJ35" s="119"/>
      <c r="NCK35" s="119"/>
      <c r="NCL35" s="119"/>
      <c r="NCM35" s="119"/>
      <c r="NCN35" s="119"/>
      <c r="NCO35" s="119"/>
      <c r="NCP35" s="119"/>
      <c r="NCQ35" s="119"/>
      <c r="NCR35" s="119"/>
      <c r="NCS35" s="119"/>
      <c r="NCT35" s="119"/>
      <c r="NCU35" s="119"/>
      <c r="NCV35" s="119"/>
      <c r="NCW35" s="119"/>
      <c r="NCX35" s="119"/>
      <c r="NCY35" s="119"/>
      <c r="NCZ35" s="119"/>
      <c r="NDA35" s="119"/>
      <c r="NDB35" s="119"/>
      <c r="NDC35" s="119"/>
      <c r="NDD35" s="119"/>
      <c r="NDE35" s="119"/>
      <c r="NDF35" s="119"/>
      <c r="NDG35" s="119"/>
      <c r="NDH35" s="119"/>
      <c r="NDI35" s="119"/>
      <c r="NDJ35" s="119"/>
      <c r="NDK35" s="119"/>
      <c r="NDL35" s="119"/>
      <c r="NDM35" s="119"/>
      <c r="NDN35" s="119"/>
      <c r="NDO35" s="119"/>
      <c r="NDP35" s="119"/>
      <c r="NDQ35" s="119"/>
      <c r="NDR35" s="119"/>
      <c r="NDS35" s="119"/>
      <c r="NDT35" s="119"/>
      <c r="NDU35" s="119"/>
      <c r="NDV35" s="119"/>
      <c r="NDW35" s="119"/>
      <c r="NDX35" s="119"/>
      <c r="NDY35" s="119"/>
      <c r="NDZ35" s="119"/>
      <c r="NEA35" s="119"/>
      <c r="NEB35" s="119"/>
      <c r="NEC35" s="119"/>
      <c r="NED35" s="119"/>
      <c r="NEE35" s="119"/>
      <c r="NEF35" s="119"/>
      <c r="NEG35" s="119"/>
      <c r="NEH35" s="119"/>
      <c r="NEI35" s="119"/>
      <c r="NEJ35" s="119"/>
      <c r="NEK35" s="119"/>
      <c r="NEL35" s="119"/>
      <c r="NEM35" s="119"/>
      <c r="NEN35" s="119"/>
      <c r="NEO35" s="119"/>
      <c r="NEP35" s="119"/>
      <c r="NEQ35" s="119"/>
      <c r="NER35" s="119"/>
      <c r="NES35" s="119"/>
      <c r="NET35" s="119"/>
      <c r="NEU35" s="119"/>
      <c r="NEV35" s="119"/>
      <c r="NEW35" s="119"/>
      <c r="NEX35" s="119"/>
      <c r="NEY35" s="119"/>
      <c r="NEZ35" s="119"/>
      <c r="NFA35" s="119"/>
      <c r="NFB35" s="119"/>
      <c r="NFC35" s="119"/>
      <c r="NFD35" s="119"/>
      <c r="NFE35" s="119"/>
      <c r="NFF35" s="119"/>
      <c r="NFG35" s="119"/>
      <c r="NFH35" s="119"/>
      <c r="NFI35" s="119"/>
      <c r="NFJ35" s="119"/>
      <c r="NFK35" s="119"/>
      <c r="NFL35" s="119"/>
      <c r="NFM35" s="119"/>
      <c r="NFN35" s="119"/>
      <c r="NFO35" s="119"/>
      <c r="NFP35" s="119"/>
      <c r="NFQ35" s="119"/>
      <c r="NFR35" s="119"/>
      <c r="NFS35" s="119"/>
      <c r="NFT35" s="119"/>
      <c r="NFU35" s="119"/>
      <c r="NFV35" s="119"/>
      <c r="NFW35" s="119"/>
      <c r="NFX35" s="119"/>
      <c r="NFY35" s="119"/>
      <c r="NFZ35" s="119"/>
      <c r="NGA35" s="119"/>
      <c r="NGB35" s="119"/>
      <c r="NGC35" s="119"/>
      <c r="NGD35" s="119"/>
      <c r="NGE35" s="119"/>
      <c r="NGF35" s="119"/>
      <c r="NGG35" s="119"/>
      <c r="NGH35" s="119"/>
      <c r="NGI35" s="119"/>
      <c r="NGJ35" s="119"/>
      <c r="NGK35" s="119"/>
      <c r="NGL35" s="119"/>
      <c r="NGM35" s="119"/>
      <c r="NGN35" s="119"/>
      <c r="NGO35" s="119"/>
      <c r="NGP35" s="119"/>
      <c r="NGQ35" s="119"/>
      <c r="NGR35" s="119"/>
      <c r="NGS35" s="119"/>
      <c r="NGT35" s="119"/>
      <c r="NGU35" s="119"/>
      <c r="NGV35" s="119"/>
      <c r="NGW35" s="119"/>
      <c r="NGX35" s="119"/>
      <c r="NGY35" s="119"/>
      <c r="NGZ35" s="119"/>
      <c r="NHA35" s="119"/>
      <c r="NHB35" s="119"/>
      <c r="NHC35" s="119"/>
      <c r="NHD35" s="119"/>
      <c r="NHE35" s="119"/>
      <c r="NHF35" s="119"/>
      <c r="NHG35" s="119"/>
      <c r="NHH35" s="119"/>
      <c r="NHI35" s="119"/>
      <c r="NHJ35" s="119"/>
      <c r="NHK35" s="119"/>
      <c r="NHL35" s="119"/>
      <c r="NHM35" s="119"/>
      <c r="NHN35" s="119"/>
      <c r="NHO35" s="119"/>
      <c r="NHP35" s="119"/>
      <c r="NHQ35" s="119"/>
      <c r="NHR35" s="119"/>
      <c r="NHS35" s="119"/>
      <c r="NHT35" s="119"/>
      <c r="NHU35" s="119"/>
      <c r="NHV35" s="119"/>
      <c r="NHW35" s="119"/>
      <c r="NHX35" s="119"/>
      <c r="NHY35" s="119"/>
      <c r="NHZ35" s="119"/>
      <c r="NIA35" s="119"/>
      <c r="NIB35" s="119"/>
      <c r="NIC35" s="119"/>
      <c r="NID35" s="119"/>
      <c r="NIE35" s="119"/>
      <c r="NIF35" s="119"/>
      <c r="NIG35" s="119"/>
      <c r="NIH35" s="119"/>
      <c r="NII35" s="119"/>
      <c r="NIJ35" s="119"/>
      <c r="NIK35" s="119"/>
      <c r="NIL35" s="119"/>
      <c r="NIM35" s="119"/>
      <c r="NIN35" s="119"/>
      <c r="NIO35" s="119"/>
      <c r="NIP35" s="119"/>
      <c r="NIQ35" s="119"/>
      <c r="NIR35" s="119"/>
      <c r="NIS35" s="119"/>
      <c r="NIT35" s="119"/>
      <c r="NIU35" s="119"/>
      <c r="NIV35" s="119"/>
      <c r="NIW35" s="119"/>
      <c r="NIX35" s="119"/>
      <c r="NIY35" s="119"/>
      <c r="NIZ35" s="119"/>
      <c r="NJA35" s="119"/>
      <c r="NJB35" s="119"/>
      <c r="NJC35" s="119"/>
      <c r="NJD35" s="119"/>
      <c r="NJE35" s="119"/>
      <c r="NJF35" s="119"/>
      <c r="NJG35" s="119"/>
      <c r="NJH35" s="119"/>
      <c r="NJI35" s="119"/>
      <c r="NJJ35" s="119"/>
      <c r="NJK35" s="119"/>
      <c r="NJL35" s="119"/>
      <c r="NJM35" s="119"/>
      <c r="NJN35" s="119"/>
      <c r="NJO35" s="119"/>
      <c r="NJP35" s="119"/>
      <c r="NJQ35" s="119"/>
      <c r="NJR35" s="119"/>
      <c r="NJS35" s="119"/>
      <c r="NJT35" s="119"/>
      <c r="NJU35" s="119"/>
      <c r="NJV35" s="119"/>
      <c r="NJW35" s="119"/>
      <c r="NJX35" s="119"/>
      <c r="NJY35" s="119"/>
      <c r="NJZ35" s="119"/>
      <c r="NKA35" s="119"/>
      <c r="NKB35" s="119"/>
      <c r="NKC35" s="119"/>
      <c r="NKD35" s="119"/>
      <c r="NKE35" s="119"/>
      <c r="NKF35" s="119"/>
      <c r="NKG35" s="119"/>
      <c r="NKH35" s="119"/>
      <c r="NKI35" s="119"/>
      <c r="NKJ35" s="119"/>
      <c r="NKK35" s="119"/>
      <c r="NKL35" s="119"/>
      <c r="NKM35" s="119"/>
      <c r="NKN35" s="119"/>
      <c r="NKO35" s="119"/>
      <c r="NKP35" s="119"/>
      <c r="NKQ35" s="119"/>
      <c r="NKR35" s="119"/>
      <c r="NKS35" s="119"/>
      <c r="NKT35" s="119"/>
      <c r="NKU35" s="119"/>
      <c r="NKV35" s="119"/>
      <c r="NKW35" s="119"/>
      <c r="NKX35" s="119"/>
      <c r="NKY35" s="119"/>
      <c r="NKZ35" s="119"/>
      <c r="NLA35" s="119"/>
      <c r="NLB35" s="119"/>
      <c r="NLC35" s="119"/>
      <c r="NLD35" s="119"/>
      <c r="NLE35" s="119"/>
      <c r="NLF35" s="119"/>
      <c r="NLG35" s="119"/>
      <c r="NLH35" s="119"/>
      <c r="NLI35" s="119"/>
      <c r="NLJ35" s="119"/>
      <c r="NLK35" s="119"/>
      <c r="NLL35" s="119"/>
      <c r="NLM35" s="119"/>
      <c r="NLN35" s="119"/>
      <c r="NLO35" s="119"/>
      <c r="NLP35" s="119"/>
      <c r="NLQ35" s="119"/>
      <c r="NLR35" s="119"/>
      <c r="NLS35" s="119"/>
      <c r="NLT35" s="119"/>
      <c r="NLU35" s="119"/>
      <c r="NLV35" s="119"/>
      <c r="NLW35" s="119"/>
      <c r="NLX35" s="119"/>
      <c r="NLY35" s="119"/>
      <c r="NLZ35" s="119"/>
      <c r="NMA35" s="119"/>
      <c r="NMB35" s="119"/>
      <c r="NMC35" s="119"/>
      <c r="NMD35" s="119"/>
      <c r="NME35" s="119"/>
      <c r="NMF35" s="119"/>
      <c r="NMG35" s="119"/>
      <c r="NMH35" s="119"/>
      <c r="NMI35" s="119"/>
      <c r="NMJ35" s="119"/>
      <c r="NMK35" s="119"/>
      <c r="NML35" s="119"/>
      <c r="NMM35" s="119"/>
      <c r="NMN35" s="119"/>
      <c r="NMO35" s="119"/>
      <c r="NMP35" s="119"/>
      <c r="NMQ35" s="119"/>
      <c r="NMR35" s="119"/>
      <c r="NMS35" s="119"/>
      <c r="NMT35" s="119"/>
      <c r="NMU35" s="119"/>
      <c r="NMV35" s="119"/>
      <c r="NMW35" s="119"/>
      <c r="NMX35" s="119"/>
      <c r="NMY35" s="119"/>
      <c r="NMZ35" s="119"/>
      <c r="NNA35" s="119"/>
      <c r="NNB35" s="119"/>
      <c r="NNC35" s="119"/>
      <c r="NND35" s="119"/>
      <c r="NNE35" s="119"/>
      <c r="NNF35" s="119"/>
      <c r="NNG35" s="119"/>
      <c r="NNH35" s="119"/>
      <c r="NNI35" s="119"/>
      <c r="NNJ35" s="119"/>
      <c r="NNK35" s="119"/>
      <c r="NNL35" s="119"/>
      <c r="NNM35" s="119"/>
      <c r="NNN35" s="119"/>
      <c r="NNO35" s="119"/>
      <c r="NNP35" s="119"/>
      <c r="NNQ35" s="119"/>
      <c r="NNR35" s="119"/>
      <c r="NNS35" s="119"/>
      <c r="NNT35" s="119"/>
      <c r="NNU35" s="119"/>
      <c r="NNV35" s="119"/>
      <c r="NNW35" s="119"/>
      <c r="NNX35" s="119"/>
      <c r="NNY35" s="119"/>
      <c r="NNZ35" s="119"/>
      <c r="NOA35" s="119"/>
      <c r="NOB35" s="119"/>
      <c r="NOC35" s="119"/>
      <c r="NOD35" s="119"/>
      <c r="NOE35" s="119"/>
      <c r="NOF35" s="119"/>
      <c r="NOG35" s="119"/>
      <c r="NOH35" s="119"/>
      <c r="NOI35" s="119"/>
      <c r="NOJ35" s="119"/>
      <c r="NOK35" s="119"/>
      <c r="NOL35" s="119"/>
      <c r="NOM35" s="119"/>
      <c r="NON35" s="119"/>
      <c r="NOO35" s="119"/>
      <c r="NOP35" s="119"/>
      <c r="NOQ35" s="119"/>
      <c r="NOR35" s="119"/>
      <c r="NOS35" s="119"/>
      <c r="NOT35" s="119"/>
      <c r="NOU35" s="119"/>
      <c r="NOV35" s="119"/>
      <c r="NOW35" s="119"/>
      <c r="NOX35" s="119"/>
      <c r="NOY35" s="119"/>
      <c r="NOZ35" s="119"/>
      <c r="NPA35" s="119"/>
      <c r="NPB35" s="119"/>
      <c r="NPC35" s="119"/>
      <c r="NPD35" s="119"/>
      <c r="NPE35" s="119"/>
      <c r="NPF35" s="119"/>
      <c r="NPG35" s="119"/>
      <c r="NPH35" s="119"/>
      <c r="NPI35" s="119"/>
      <c r="NPJ35" s="119"/>
      <c r="NPK35" s="119"/>
      <c r="NPL35" s="119"/>
      <c r="NPM35" s="119"/>
      <c r="NPN35" s="119"/>
      <c r="NPO35" s="119"/>
      <c r="NPP35" s="119"/>
      <c r="NPQ35" s="119"/>
      <c r="NPR35" s="119"/>
      <c r="NPS35" s="119"/>
      <c r="NPT35" s="119"/>
      <c r="NPU35" s="119"/>
      <c r="NPV35" s="119"/>
      <c r="NPW35" s="119"/>
      <c r="NPX35" s="119"/>
      <c r="NPY35" s="119"/>
      <c r="NPZ35" s="119"/>
      <c r="NQA35" s="119"/>
      <c r="NQB35" s="119"/>
      <c r="NQC35" s="119"/>
      <c r="NQD35" s="119"/>
      <c r="NQE35" s="119"/>
      <c r="NQF35" s="119"/>
      <c r="NQG35" s="119"/>
      <c r="NQH35" s="119"/>
      <c r="NQI35" s="119"/>
      <c r="NQJ35" s="119"/>
      <c r="NQK35" s="119"/>
      <c r="NQL35" s="119"/>
      <c r="NQM35" s="119"/>
      <c r="NQN35" s="119"/>
      <c r="NQO35" s="119"/>
      <c r="NQP35" s="119"/>
      <c r="NQQ35" s="119"/>
      <c r="NQR35" s="119"/>
      <c r="NQS35" s="119"/>
      <c r="NQT35" s="119"/>
      <c r="NQU35" s="119"/>
      <c r="NQV35" s="119"/>
      <c r="NQW35" s="119"/>
      <c r="NQX35" s="119"/>
      <c r="NQY35" s="119"/>
      <c r="NQZ35" s="119"/>
      <c r="NRA35" s="119"/>
      <c r="NRB35" s="119"/>
      <c r="NRC35" s="119"/>
      <c r="NRD35" s="119"/>
      <c r="NRE35" s="119"/>
      <c r="NRF35" s="119"/>
      <c r="NRG35" s="119"/>
      <c r="NRH35" s="119"/>
      <c r="NRI35" s="119"/>
      <c r="NRJ35" s="119"/>
      <c r="NRK35" s="119"/>
      <c r="NRL35" s="119"/>
      <c r="NRM35" s="119"/>
      <c r="NRN35" s="119"/>
      <c r="NRO35" s="119"/>
      <c r="NRP35" s="119"/>
      <c r="NRQ35" s="119"/>
      <c r="NRR35" s="119"/>
      <c r="NRS35" s="119"/>
      <c r="NRT35" s="119"/>
      <c r="NRU35" s="119"/>
      <c r="NRV35" s="119"/>
      <c r="NRW35" s="119"/>
      <c r="NRX35" s="119"/>
      <c r="NRY35" s="119"/>
      <c r="NRZ35" s="119"/>
      <c r="NSA35" s="119"/>
      <c r="NSB35" s="119"/>
      <c r="NSC35" s="119"/>
      <c r="NSD35" s="119"/>
      <c r="NSE35" s="119"/>
      <c r="NSF35" s="119"/>
      <c r="NSG35" s="119"/>
      <c r="NSH35" s="119"/>
      <c r="NSI35" s="119"/>
      <c r="NSJ35" s="119"/>
      <c r="NSK35" s="119"/>
      <c r="NSL35" s="119"/>
      <c r="NSM35" s="119"/>
      <c r="NSN35" s="119"/>
      <c r="NSO35" s="119"/>
      <c r="NSP35" s="119"/>
      <c r="NSQ35" s="119"/>
      <c r="NSR35" s="119"/>
      <c r="NSS35" s="119"/>
      <c r="NST35" s="119"/>
      <c r="NSU35" s="119"/>
      <c r="NSV35" s="119"/>
      <c r="NSW35" s="119"/>
      <c r="NSX35" s="119"/>
      <c r="NSY35" s="119"/>
      <c r="NSZ35" s="119"/>
      <c r="NTA35" s="119"/>
      <c r="NTB35" s="119"/>
      <c r="NTC35" s="119"/>
      <c r="NTD35" s="119"/>
      <c r="NTE35" s="119"/>
      <c r="NTF35" s="119"/>
      <c r="NTG35" s="119"/>
      <c r="NTH35" s="119"/>
      <c r="NTI35" s="119"/>
      <c r="NTJ35" s="119"/>
      <c r="NTK35" s="119"/>
      <c r="NTL35" s="119"/>
      <c r="NTM35" s="119"/>
      <c r="NTN35" s="119"/>
      <c r="NTO35" s="119"/>
      <c r="NTP35" s="119"/>
      <c r="NTQ35" s="119"/>
      <c r="NTR35" s="119"/>
      <c r="NTS35" s="119"/>
      <c r="NTT35" s="119"/>
      <c r="NTU35" s="119"/>
      <c r="NTV35" s="119"/>
      <c r="NTW35" s="119"/>
      <c r="NTX35" s="119"/>
      <c r="NTY35" s="119"/>
      <c r="NTZ35" s="119"/>
      <c r="NUA35" s="119"/>
      <c r="NUB35" s="119"/>
      <c r="NUC35" s="119"/>
      <c r="NUD35" s="119"/>
      <c r="NUE35" s="119"/>
      <c r="NUF35" s="119"/>
      <c r="NUG35" s="119"/>
      <c r="NUH35" s="119"/>
      <c r="NUI35" s="119"/>
      <c r="NUJ35" s="119"/>
      <c r="NUK35" s="119"/>
      <c r="NUL35" s="119"/>
      <c r="NUM35" s="119"/>
      <c r="NUN35" s="119"/>
      <c r="NUO35" s="119"/>
      <c r="NUP35" s="119"/>
      <c r="NUQ35" s="119"/>
      <c r="NUR35" s="119"/>
      <c r="NUS35" s="119"/>
      <c r="NUT35" s="119"/>
      <c r="NUU35" s="119"/>
      <c r="NUV35" s="119"/>
      <c r="NUW35" s="119"/>
      <c r="NUX35" s="119"/>
      <c r="NUY35" s="119"/>
      <c r="NUZ35" s="119"/>
      <c r="NVA35" s="119"/>
      <c r="NVB35" s="119"/>
      <c r="NVC35" s="119"/>
      <c r="NVD35" s="119"/>
      <c r="NVE35" s="119"/>
      <c r="NVF35" s="119"/>
      <c r="NVG35" s="119"/>
      <c r="NVH35" s="119"/>
      <c r="NVI35" s="119"/>
      <c r="NVJ35" s="119"/>
      <c r="NVK35" s="119"/>
      <c r="NVL35" s="119"/>
      <c r="NVM35" s="119"/>
      <c r="NVN35" s="119"/>
      <c r="NVO35" s="119"/>
      <c r="NVP35" s="119"/>
      <c r="NVQ35" s="119"/>
      <c r="NVR35" s="119"/>
      <c r="NVS35" s="119"/>
      <c r="NVT35" s="119"/>
      <c r="NVU35" s="119"/>
      <c r="NVV35" s="119"/>
      <c r="NVW35" s="119"/>
      <c r="NVX35" s="119"/>
      <c r="NVY35" s="119"/>
      <c r="NVZ35" s="119"/>
      <c r="NWA35" s="119"/>
      <c r="NWB35" s="119"/>
      <c r="NWC35" s="119"/>
      <c r="NWD35" s="119"/>
      <c r="NWE35" s="119"/>
      <c r="NWF35" s="119"/>
      <c r="NWG35" s="119"/>
      <c r="NWH35" s="119"/>
      <c r="NWI35" s="119"/>
      <c r="NWJ35" s="119"/>
      <c r="NWK35" s="119"/>
      <c r="NWL35" s="119"/>
      <c r="NWM35" s="119"/>
      <c r="NWN35" s="119"/>
      <c r="NWO35" s="119"/>
      <c r="NWP35" s="119"/>
      <c r="NWQ35" s="119"/>
      <c r="NWR35" s="119"/>
      <c r="NWS35" s="119"/>
      <c r="NWT35" s="119"/>
      <c r="NWU35" s="119"/>
      <c r="NWV35" s="119"/>
      <c r="NWW35" s="119"/>
      <c r="NWX35" s="119"/>
      <c r="NWY35" s="119"/>
      <c r="NWZ35" s="119"/>
      <c r="NXA35" s="119"/>
      <c r="NXB35" s="119"/>
      <c r="NXC35" s="119"/>
      <c r="NXD35" s="119"/>
      <c r="NXE35" s="119"/>
      <c r="NXF35" s="119"/>
      <c r="NXG35" s="119"/>
      <c r="NXH35" s="119"/>
      <c r="NXI35" s="119"/>
      <c r="NXJ35" s="119"/>
      <c r="NXK35" s="119"/>
      <c r="NXL35" s="119"/>
      <c r="NXM35" s="119"/>
      <c r="NXN35" s="119"/>
      <c r="NXO35" s="119"/>
      <c r="NXP35" s="119"/>
      <c r="NXQ35" s="119"/>
      <c r="NXR35" s="119"/>
      <c r="NXS35" s="119"/>
      <c r="NXT35" s="119"/>
      <c r="NXU35" s="119"/>
      <c r="NXV35" s="119"/>
      <c r="NXW35" s="119"/>
      <c r="NXX35" s="119"/>
      <c r="NXY35" s="119"/>
      <c r="NXZ35" s="119"/>
      <c r="NYA35" s="119"/>
      <c r="NYB35" s="119"/>
      <c r="NYC35" s="119"/>
      <c r="NYD35" s="119"/>
      <c r="NYE35" s="119"/>
      <c r="NYF35" s="119"/>
      <c r="NYG35" s="119"/>
      <c r="NYH35" s="119"/>
      <c r="NYI35" s="119"/>
      <c r="NYJ35" s="119"/>
      <c r="NYK35" s="119"/>
      <c r="NYL35" s="119"/>
      <c r="NYM35" s="119"/>
      <c r="NYN35" s="119"/>
      <c r="NYO35" s="119"/>
      <c r="NYP35" s="119"/>
      <c r="NYQ35" s="119"/>
      <c r="NYR35" s="119"/>
      <c r="NYS35" s="119"/>
      <c r="NYT35" s="119"/>
      <c r="NYU35" s="119"/>
      <c r="NYV35" s="119"/>
      <c r="NYW35" s="119"/>
      <c r="NYX35" s="119"/>
      <c r="NYY35" s="119"/>
      <c r="NYZ35" s="119"/>
      <c r="NZA35" s="119"/>
      <c r="NZB35" s="119"/>
      <c r="NZC35" s="119"/>
      <c r="NZD35" s="119"/>
      <c r="NZE35" s="119"/>
      <c r="NZF35" s="119"/>
      <c r="NZG35" s="119"/>
      <c r="NZH35" s="119"/>
      <c r="NZI35" s="119"/>
      <c r="NZJ35" s="119"/>
      <c r="NZK35" s="119"/>
      <c r="NZL35" s="119"/>
      <c r="NZM35" s="119"/>
      <c r="NZN35" s="119"/>
      <c r="NZO35" s="119"/>
      <c r="NZP35" s="119"/>
      <c r="NZQ35" s="119"/>
      <c r="NZR35" s="119"/>
      <c r="NZS35" s="119"/>
      <c r="NZT35" s="119"/>
      <c r="NZU35" s="119"/>
      <c r="NZV35" s="119"/>
      <c r="NZW35" s="119"/>
      <c r="NZX35" s="119"/>
      <c r="NZY35" s="119"/>
      <c r="NZZ35" s="119"/>
      <c r="OAA35" s="119"/>
      <c r="OAB35" s="119"/>
      <c r="OAC35" s="119"/>
      <c r="OAD35" s="119"/>
      <c r="OAE35" s="119"/>
      <c r="OAF35" s="119"/>
      <c r="OAG35" s="119"/>
      <c r="OAH35" s="119"/>
      <c r="OAI35" s="119"/>
      <c r="OAJ35" s="119"/>
      <c r="OAK35" s="119"/>
      <c r="OAL35" s="119"/>
      <c r="OAM35" s="119"/>
      <c r="OAN35" s="119"/>
      <c r="OAO35" s="119"/>
      <c r="OAP35" s="119"/>
      <c r="OAQ35" s="119"/>
      <c r="OAR35" s="119"/>
      <c r="OAS35" s="119"/>
      <c r="OAT35" s="119"/>
      <c r="OAU35" s="119"/>
      <c r="OAV35" s="119"/>
      <c r="OAW35" s="119"/>
      <c r="OAX35" s="119"/>
      <c r="OAY35" s="119"/>
      <c r="OAZ35" s="119"/>
      <c r="OBA35" s="119"/>
      <c r="OBB35" s="119"/>
      <c r="OBC35" s="119"/>
      <c r="OBD35" s="119"/>
      <c r="OBE35" s="119"/>
      <c r="OBF35" s="119"/>
      <c r="OBG35" s="119"/>
      <c r="OBH35" s="119"/>
      <c r="OBI35" s="119"/>
      <c r="OBJ35" s="119"/>
      <c r="OBK35" s="119"/>
      <c r="OBL35" s="119"/>
      <c r="OBM35" s="119"/>
      <c r="OBN35" s="119"/>
      <c r="OBO35" s="119"/>
      <c r="OBP35" s="119"/>
      <c r="OBQ35" s="119"/>
      <c r="OBR35" s="119"/>
      <c r="OBS35" s="119"/>
      <c r="OBT35" s="119"/>
      <c r="OBU35" s="119"/>
      <c r="OBV35" s="119"/>
      <c r="OBW35" s="119"/>
      <c r="OBX35" s="119"/>
      <c r="OBY35" s="119"/>
      <c r="OBZ35" s="119"/>
      <c r="OCA35" s="119"/>
      <c r="OCB35" s="119"/>
      <c r="OCC35" s="119"/>
      <c r="OCD35" s="119"/>
      <c r="OCE35" s="119"/>
      <c r="OCF35" s="119"/>
      <c r="OCG35" s="119"/>
      <c r="OCH35" s="119"/>
      <c r="OCI35" s="119"/>
      <c r="OCJ35" s="119"/>
      <c r="OCK35" s="119"/>
      <c r="OCL35" s="119"/>
      <c r="OCM35" s="119"/>
      <c r="OCN35" s="119"/>
      <c r="OCO35" s="119"/>
      <c r="OCP35" s="119"/>
      <c r="OCQ35" s="119"/>
      <c r="OCR35" s="119"/>
      <c r="OCS35" s="119"/>
      <c r="OCT35" s="119"/>
      <c r="OCU35" s="119"/>
      <c r="OCV35" s="119"/>
      <c r="OCW35" s="119"/>
      <c r="OCX35" s="119"/>
      <c r="OCY35" s="119"/>
      <c r="OCZ35" s="119"/>
      <c r="ODA35" s="119"/>
      <c r="ODB35" s="119"/>
      <c r="ODC35" s="119"/>
      <c r="ODD35" s="119"/>
      <c r="ODE35" s="119"/>
      <c r="ODF35" s="119"/>
      <c r="ODG35" s="119"/>
      <c r="ODH35" s="119"/>
      <c r="ODI35" s="119"/>
      <c r="ODJ35" s="119"/>
      <c r="ODK35" s="119"/>
      <c r="ODL35" s="119"/>
      <c r="ODM35" s="119"/>
      <c r="ODN35" s="119"/>
      <c r="ODO35" s="119"/>
      <c r="ODP35" s="119"/>
      <c r="ODQ35" s="119"/>
      <c r="ODR35" s="119"/>
      <c r="ODS35" s="119"/>
      <c r="ODT35" s="119"/>
      <c r="ODU35" s="119"/>
      <c r="ODV35" s="119"/>
      <c r="ODW35" s="119"/>
      <c r="ODX35" s="119"/>
      <c r="ODY35" s="119"/>
      <c r="ODZ35" s="119"/>
      <c r="OEA35" s="119"/>
      <c r="OEB35" s="119"/>
      <c r="OEC35" s="119"/>
      <c r="OED35" s="119"/>
      <c r="OEE35" s="119"/>
      <c r="OEF35" s="119"/>
      <c r="OEG35" s="119"/>
      <c r="OEH35" s="119"/>
      <c r="OEI35" s="119"/>
      <c r="OEJ35" s="119"/>
      <c r="OEK35" s="119"/>
      <c r="OEL35" s="119"/>
      <c r="OEM35" s="119"/>
      <c r="OEN35" s="119"/>
      <c r="OEO35" s="119"/>
      <c r="OEP35" s="119"/>
      <c r="OEQ35" s="119"/>
      <c r="OER35" s="119"/>
      <c r="OES35" s="119"/>
      <c r="OET35" s="119"/>
      <c r="OEU35" s="119"/>
      <c r="OEV35" s="119"/>
      <c r="OEW35" s="119"/>
      <c r="OEX35" s="119"/>
      <c r="OEY35" s="119"/>
      <c r="OEZ35" s="119"/>
      <c r="OFA35" s="119"/>
      <c r="OFB35" s="119"/>
      <c r="OFC35" s="119"/>
      <c r="OFD35" s="119"/>
      <c r="OFE35" s="119"/>
      <c r="OFF35" s="119"/>
      <c r="OFG35" s="119"/>
      <c r="OFH35" s="119"/>
      <c r="OFI35" s="119"/>
      <c r="OFJ35" s="119"/>
      <c r="OFK35" s="119"/>
      <c r="OFL35" s="119"/>
      <c r="OFM35" s="119"/>
      <c r="OFN35" s="119"/>
      <c r="OFO35" s="119"/>
      <c r="OFP35" s="119"/>
      <c r="OFQ35" s="119"/>
      <c r="OFR35" s="119"/>
      <c r="OFS35" s="119"/>
      <c r="OFT35" s="119"/>
      <c r="OFU35" s="119"/>
      <c r="OFV35" s="119"/>
      <c r="OFW35" s="119"/>
      <c r="OFX35" s="119"/>
      <c r="OFY35" s="119"/>
      <c r="OFZ35" s="119"/>
      <c r="OGA35" s="119"/>
      <c r="OGB35" s="119"/>
      <c r="OGC35" s="119"/>
      <c r="OGD35" s="119"/>
      <c r="OGE35" s="119"/>
      <c r="OGF35" s="119"/>
      <c r="OGG35" s="119"/>
      <c r="OGH35" s="119"/>
      <c r="OGI35" s="119"/>
      <c r="OGJ35" s="119"/>
      <c r="OGK35" s="119"/>
      <c r="OGL35" s="119"/>
      <c r="OGM35" s="119"/>
      <c r="OGN35" s="119"/>
      <c r="OGO35" s="119"/>
      <c r="OGP35" s="119"/>
      <c r="OGQ35" s="119"/>
      <c r="OGR35" s="119"/>
      <c r="OGS35" s="119"/>
      <c r="OGT35" s="119"/>
      <c r="OGU35" s="119"/>
      <c r="OGV35" s="119"/>
      <c r="OGW35" s="119"/>
      <c r="OGX35" s="119"/>
      <c r="OGY35" s="119"/>
      <c r="OGZ35" s="119"/>
      <c r="OHA35" s="119"/>
      <c r="OHB35" s="119"/>
      <c r="OHC35" s="119"/>
      <c r="OHD35" s="119"/>
      <c r="OHE35" s="119"/>
      <c r="OHF35" s="119"/>
      <c r="OHG35" s="119"/>
      <c r="OHH35" s="119"/>
      <c r="OHI35" s="119"/>
      <c r="OHJ35" s="119"/>
      <c r="OHK35" s="119"/>
      <c r="OHL35" s="119"/>
      <c r="OHM35" s="119"/>
      <c r="OHN35" s="119"/>
      <c r="OHO35" s="119"/>
      <c r="OHP35" s="119"/>
      <c r="OHQ35" s="119"/>
      <c r="OHR35" s="119"/>
      <c r="OHS35" s="119"/>
      <c r="OHT35" s="119"/>
      <c r="OHU35" s="119"/>
      <c r="OHV35" s="119"/>
      <c r="OHW35" s="119"/>
      <c r="OHX35" s="119"/>
      <c r="OHY35" s="119"/>
      <c r="OHZ35" s="119"/>
      <c r="OIA35" s="119"/>
      <c r="OIB35" s="119"/>
      <c r="OIC35" s="119"/>
      <c r="OID35" s="119"/>
      <c r="OIE35" s="119"/>
      <c r="OIF35" s="119"/>
      <c r="OIG35" s="119"/>
      <c r="OIH35" s="119"/>
      <c r="OII35" s="119"/>
      <c r="OIJ35" s="119"/>
      <c r="OIK35" s="119"/>
      <c r="OIL35" s="119"/>
      <c r="OIM35" s="119"/>
      <c r="OIN35" s="119"/>
      <c r="OIO35" s="119"/>
      <c r="OIP35" s="119"/>
      <c r="OIQ35" s="119"/>
      <c r="OIR35" s="119"/>
      <c r="OIS35" s="119"/>
      <c r="OIT35" s="119"/>
      <c r="OIU35" s="119"/>
      <c r="OIV35" s="119"/>
      <c r="OIW35" s="119"/>
      <c r="OIX35" s="119"/>
      <c r="OIY35" s="119"/>
      <c r="OIZ35" s="119"/>
      <c r="OJA35" s="119"/>
      <c r="OJB35" s="119"/>
      <c r="OJC35" s="119"/>
      <c r="OJD35" s="119"/>
      <c r="OJE35" s="119"/>
      <c r="OJF35" s="119"/>
      <c r="OJG35" s="119"/>
      <c r="OJH35" s="119"/>
      <c r="OJI35" s="119"/>
      <c r="OJJ35" s="119"/>
      <c r="OJK35" s="119"/>
      <c r="OJL35" s="119"/>
      <c r="OJM35" s="119"/>
      <c r="OJN35" s="119"/>
      <c r="OJO35" s="119"/>
      <c r="OJP35" s="119"/>
      <c r="OJQ35" s="119"/>
      <c r="OJR35" s="119"/>
      <c r="OJS35" s="119"/>
      <c r="OJT35" s="119"/>
      <c r="OJU35" s="119"/>
      <c r="OJV35" s="119"/>
      <c r="OJW35" s="119"/>
      <c r="OJX35" s="119"/>
      <c r="OJY35" s="119"/>
      <c r="OJZ35" s="119"/>
      <c r="OKA35" s="119"/>
      <c r="OKB35" s="119"/>
      <c r="OKC35" s="119"/>
      <c r="OKD35" s="119"/>
      <c r="OKE35" s="119"/>
      <c r="OKF35" s="119"/>
      <c r="OKG35" s="119"/>
      <c r="OKH35" s="119"/>
      <c r="OKI35" s="119"/>
      <c r="OKJ35" s="119"/>
      <c r="OKK35" s="119"/>
      <c r="OKL35" s="119"/>
      <c r="OKM35" s="119"/>
      <c r="OKN35" s="119"/>
      <c r="OKO35" s="119"/>
      <c r="OKP35" s="119"/>
      <c r="OKQ35" s="119"/>
      <c r="OKR35" s="119"/>
      <c r="OKS35" s="119"/>
      <c r="OKT35" s="119"/>
      <c r="OKU35" s="119"/>
      <c r="OKV35" s="119"/>
      <c r="OKW35" s="119"/>
      <c r="OKX35" s="119"/>
      <c r="OKY35" s="119"/>
      <c r="OKZ35" s="119"/>
      <c r="OLA35" s="119"/>
      <c r="OLB35" s="119"/>
      <c r="OLC35" s="119"/>
      <c r="OLD35" s="119"/>
      <c r="OLE35" s="119"/>
      <c r="OLF35" s="119"/>
      <c r="OLG35" s="119"/>
      <c r="OLH35" s="119"/>
      <c r="OLI35" s="119"/>
      <c r="OLJ35" s="119"/>
      <c r="OLK35" s="119"/>
      <c r="OLL35" s="119"/>
      <c r="OLM35" s="119"/>
      <c r="OLN35" s="119"/>
      <c r="OLO35" s="119"/>
      <c r="OLP35" s="119"/>
      <c r="OLQ35" s="119"/>
      <c r="OLR35" s="119"/>
      <c r="OLS35" s="119"/>
      <c r="OLT35" s="119"/>
      <c r="OLU35" s="119"/>
      <c r="OLV35" s="119"/>
      <c r="OLW35" s="119"/>
      <c r="OLX35" s="119"/>
      <c r="OLY35" s="119"/>
      <c r="OLZ35" s="119"/>
      <c r="OMA35" s="119"/>
      <c r="OMB35" s="119"/>
      <c r="OMC35" s="119"/>
      <c r="OMD35" s="119"/>
      <c r="OME35" s="119"/>
      <c r="OMF35" s="119"/>
      <c r="OMG35" s="119"/>
      <c r="OMH35" s="119"/>
      <c r="OMI35" s="119"/>
      <c r="OMJ35" s="119"/>
      <c r="OMK35" s="119"/>
      <c r="OML35" s="119"/>
      <c r="OMM35" s="119"/>
      <c r="OMN35" s="119"/>
      <c r="OMO35" s="119"/>
      <c r="OMP35" s="119"/>
      <c r="OMQ35" s="119"/>
      <c r="OMR35" s="119"/>
      <c r="OMS35" s="119"/>
      <c r="OMT35" s="119"/>
      <c r="OMU35" s="119"/>
      <c r="OMV35" s="119"/>
      <c r="OMW35" s="119"/>
      <c r="OMX35" s="119"/>
      <c r="OMY35" s="119"/>
      <c r="OMZ35" s="119"/>
      <c r="ONA35" s="119"/>
      <c r="ONB35" s="119"/>
      <c r="ONC35" s="119"/>
      <c r="OND35" s="119"/>
      <c r="ONE35" s="119"/>
      <c r="ONF35" s="119"/>
      <c r="ONG35" s="119"/>
      <c r="ONH35" s="119"/>
      <c r="ONI35" s="119"/>
      <c r="ONJ35" s="119"/>
      <c r="ONK35" s="119"/>
      <c r="ONL35" s="119"/>
      <c r="ONM35" s="119"/>
      <c r="ONN35" s="119"/>
      <c r="ONO35" s="119"/>
      <c r="ONP35" s="119"/>
      <c r="ONQ35" s="119"/>
      <c r="ONR35" s="119"/>
      <c r="ONS35" s="119"/>
      <c r="ONT35" s="119"/>
      <c r="ONU35" s="119"/>
      <c r="ONV35" s="119"/>
      <c r="ONW35" s="119"/>
      <c r="ONX35" s="119"/>
      <c r="ONY35" s="119"/>
      <c r="ONZ35" s="119"/>
      <c r="OOA35" s="119"/>
      <c r="OOB35" s="119"/>
      <c r="OOC35" s="119"/>
      <c r="OOD35" s="119"/>
      <c r="OOE35" s="119"/>
      <c r="OOF35" s="119"/>
      <c r="OOG35" s="119"/>
      <c r="OOH35" s="119"/>
      <c r="OOI35" s="119"/>
      <c r="OOJ35" s="119"/>
      <c r="OOK35" s="119"/>
      <c r="OOL35" s="119"/>
      <c r="OOM35" s="119"/>
      <c r="OON35" s="119"/>
      <c r="OOO35" s="119"/>
      <c r="OOP35" s="119"/>
      <c r="OOQ35" s="119"/>
      <c r="OOR35" s="119"/>
      <c r="OOS35" s="119"/>
      <c r="OOT35" s="119"/>
      <c r="OOU35" s="119"/>
      <c r="OOV35" s="119"/>
      <c r="OOW35" s="119"/>
      <c r="OOX35" s="119"/>
      <c r="OOY35" s="119"/>
      <c r="OOZ35" s="119"/>
      <c r="OPA35" s="119"/>
      <c r="OPB35" s="119"/>
      <c r="OPC35" s="119"/>
      <c r="OPD35" s="119"/>
      <c r="OPE35" s="119"/>
      <c r="OPF35" s="119"/>
      <c r="OPG35" s="119"/>
      <c r="OPH35" s="119"/>
      <c r="OPI35" s="119"/>
      <c r="OPJ35" s="119"/>
      <c r="OPK35" s="119"/>
      <c r="OPL35" s="119"/>
      <c r="OPM35" s="119"/>
      <c r="OPN35" s="119"/>
      <c r="OPO35" s="119"/>
      <c r="OPP35" s="119"/>
      <c r="OPQ35" s="119"/>
      <c r="OPR35" s="119"/>
      <c r="OPS35" s="119"/>
      <c r="OPT35" s="119"/>
      <c r="OPU35" s="119"/>
      <c r="OPV35" s="119"/>
      <c r="OPW35" s="119"/>
      <c r="OPX35" s="119"/>
      <c r="OPY35" s="119"/>
      <c r="OPZ35" s="119"/>
      <c r="OQA35" s="119"/>
      <c r="OQB35" s="119"/>
      <c r="OQC35" s="119"/>
      <c r="OQD35" s="119"/>
      <c r="OQE35" s="119"/>
      <c r="OQF35" s="119"/>
      <c r="OQG35" s="119"/>
      <c r="OQH35" s="119"/>
      <c r="OQI35" s="119"/>
      <c r="OQJ35" s="119"/>
      <c r="OQK35" s="119"/>
      <c r="OQL35" s="119"/>
      <c r="OQM35" s="119"/>
      <c r="OQN35" s="119"/>
      <c r="OQO35" s="119"/>
      <c r="OQP35" s="119"/>
      <c r="OQQ35" s="119"/>
      <c r="OQR35" s="119"/>
      <c r="OQS35" s="119"/>
      <c r="OQT35" s="119"/>
      <c r="OQU35" s="119"/>
      <c r="OQV35" s="119"/>
      <c r="OQW35" s="119"/>
      <c r="OQX35" s="119"/>
      <c r="OQY35" s="119"/>
      <c r="OQZ35" s="119"/>
      <c r="ORA35" s="119"/>
      <c r="ORB35" s="119"/>
      <c r="ORC35" s="119"/>
      <c r="ORD35" s="119"/>
      <c r="ORE35" s="119"/>
      <c r="ORF35" s="119"/>
      <c r="ORG35" s="119"/>
      <c r="ORH35" s="119"/>
      <c r="ORI35" s="119"/>
      <c r="ORJ35" s="119"/>
      <c r="ORK35" s="119"/>
      <c r="ORL35" s="119"/>
      <c r="ORM35" s="119"/>
      <c r="ORN35" s="119"/>
      <c r="ORO35" s="119"/>
      <c r="ORP35" s="119"/>
      <c r="ORQ35" s="119"/>
      <c r="ORR35" s="119"/>
      <c r="ORS35" s="119"/>
      <c r="ORT35" s="119"/>
      <c r="ORU35" s="119"/>
      <c r="ORV35" s="119"/>
      <c r="ORW35" s="119"/>
      <c r="ORX35" s="119"/>
      <c r="ORY35" s="119"/>
      <c r="ORZ35" s="119"/>
      <c r="OSA35" s="119"/>
      <c r="OSB35" s="119"/>
      <c r="OSC35" s="119"/>
      <c r="OSD35" s="119"/>
      <c r="OSE35" s="119"/>
      <c r="OSF35" s="119"/>
      <c r="OSG35" s="119"/>
      <c r="OSH35" s="119"/>
      <c r="OSI35" s="119"/>
      <c r="OSJ35" s="119"/>
      <c r="OSK35" s="119"/>
      <c r="OSL35" s="119"/>
      <c r="OSM35" s="119"/>
      <c r="OSN35" s="119"/>
      <c r="OSO35" s="119"/>
      <c r="OSP35" s="119"/>
      <c r="OSQ35" s="119"/>
      <c r="OSR35" s="119"/>
      <c r="OSS35" s="119"/>
      <c r="OST35" s="119"/>
      <c r="OSU35" s="119"/>
      <c r="OSV35" s="119"/>
      <c r="OSW35" s="119"/>
      <c r="OSX35" s="119"/>
      <c r="OSY35" s="119"/>
      <c r="OSZ35" s="119"/>
      <c r="OTA35" s="119"/>
      <c r="OTB35" s="119"/>
      <c r="OTC35" s="119"/>
      <c r="OTD35" s="119"/>
      <c r="OTE35" s="119"/>
      <c r="OTF35" s="119"/>
      <c r="OTG35" s="119"/>
      <c r="OTH35" s="119"/>
      <c r="OTI35" s="119"/>
      <c r="OTJ35" s="119"/>
      <c r="OTK35" s="119"/>
      <c r="OTL35" s="119"/>
      <c r="OTM35" s="119"/>
      <c r="OTN35" s="119"/>
      <c r="OTO35" s="119"/>
      <c r="OTP35" s="119"/>
      <c r="OTQ35" s="119"/>
      <c r="OTR35" s="119"/>
      <c r="OTS35" s="119"/>
      <c r="OTT35" s="119"/>
      <c r="OTU35" s="119"/>
      <c r="OTV35" s="119"/>
      <c r="OTW35" s="119"/>
      <c r="OTX35" s="119"/>
      <c r="OTY35" s="119"/>
      <c r="OTZ35" s="119"/>
      <c r="OUA35" s="119"/>
      <c r="OUB35" s="119"/>
      <c r="OUC35" s="119"/>
      <c r="OUD35" s="119"/>
      <c r="OUE35" s="119"/>
      <c r="OUF35" s="119"/>
      <c r="OUG35" s="119"/>
      <c r="OUH35" s="119"/>
      <c r="OUI35" s="119"/>
      <c r="OUJ35" s="119"/>
      <c r="OUK35" s="119"/>
      <c r="OUL35" s="119"/>
      <c r="OUM35" s="119"/>
      <c r="OUN35" s="119"/>
      <c r="OUO35" s="119"/>
      <c r="OUP35" s="119"/>
      <c r="OUQ35" s="119"/>
      <c r="OUR35" s="119"/>
      <c r="OUS35" s="119"/>
      <c r="OUT35" s="119"/>
      <c r="OUU35" s="119"/>
      <c r="OUV35" s="119"/>
      <c r="OUW35" s="119"/>
      <c r="OUX35" s="119"/>
      <c r="OUY35" s="119"/>
      <c r="OUZ35" s="119"/>
      <c r="OVA35" s="119"/>
      <c r="OVB35" s="119"/>
      <c r="OVC35" s="119"/>
      <c r="OVD35" s="119"/>
      <c r="OVE35" s="119"/>
      <c r="OVF35" s="119"/>
      <c r="OVG35" s="119"/>
      <c r="OVH35" s="119"/>
      <c r="OVI35" s="119"/>
      <c r="OVJ35" s="119"/>
      <c r="OVK35" s="119"/>
      <c r="OVL35" s="119"/>
      <c r="OVM35" s="119"/>
      <c r="OVN35" s="119"/>
      <c r="OVO35" s="119"/>
      <c r="OVP35" s="119"/>
      <c r="OVQ35" s="119"/>
      <c r="OVR35" s="119"/>
      <c r="OVS35" s="119"/>
      <c r="OVT35" s="119"/>
      <c r="OVU35" s="119"/>
      <c r="OVV35" s="119"/>
      <c r="OVW35" s="119"/>
      <c r="OVX35" s="119"/>
      <c r="OVY35" s="119"/>
      <c r="OVZ35" s="119"/>
      <c r="OWA35" s="119"/>
      <c r="OWB35" s="119"/>
      <c r="OWC35" s="119"/>
      <c r="OWD35" s="119"/>
      <c r="OWE35" s="119"/>
      <c r="OWF35" s="119"/>
      <c r="OWG35" s="119"/>
      <c r="OWH35" s="119"/>
      <c r="OWI35" s="119"/>
      <c r="OWJ35" s="119"/>
      <c r="OWK35" s="119"/>
      <c r="OWL35" s="119"/>
      <c r="OWM35" s="119"/>
      <c r="OWN35" s="119"/>
      <c r="OWO35" s="119"/>
      <c r="OWP35" s="119"/>
      <c r="OWQ35" s="119"/>
      <c r="OWR35" s="119"/>
      <c r="OWS35" s="119"/>
      <c r="OWT35" s="119"/>
      <c r="OWU35" s="119"/>
      <c r="OWV35" s="119"/>
      <c r="OWW35" s="119"/>
      <c r="OWX35" s="119"/>
      <c r="OWY35" s="119"/>
      <c r="OWZ35" s="119"/>
      <c r="OXA35" s="119"/>
      <c r="OXB35" s="119"/>
      <c r="OXC35" s="119"/>
      <c r="OXD35" s="119"/>
      <c r="OXE35" s="119"/>
      <c r="OXF35" s="119"/>
      <c r="OXG35" s="119"/>
      <c r="OXH35" s="119"/>
      <c r="OXI35" s="119"/>
      <c r="OXJ35" s="119"/>
      <c r="OXK35" s="119"/>
      <c r="OXL35" s="119"/>
      <c r="OXM35" s="119"/>
      <c r="OXN35" s="119"/>
      <c r="OXO35" s="119"/>
      <c r="OXP35" s="119"/>
      <c r="OXQ35" s="119"/>
      <c r="OXR35" s="119"/>
      <c r="OXS35" s="119"/>
      <c r="OXT35" s="119"/>
      <c r="OXU35" s="119"/>
      <c r="OXV35" s="119"/>
      <c r="OXW35" s="119"/>
      <c r="OXX35" s="119"/>
      <c r="OXY35" s="119"/>
      <c r="OXZ35" s="119"/>
      <c r="OYA35" s="119"/>
      <c r="OYB35" s="119"/>
      <c r="OYC35" s="119"/>
      <c r="OYD35" s="119"/>
      <c r="OYE35" s="119"/>
      <c r="OYF35" s="119"/>
      <c r="OYG35" s="119"/>
      <c r="OYH35" s="119"/>
      <c r="OYI35" s="119"/>
      <c r="OYJ35" s="119"/>
      <c r="OYK35" s="119"/>
      <c r="OYL35" s="119"/>
      <c r="OYM35" s="119"/>
      <c r="OYN35" s="119"/>
      <c r="OYO35" s="119"/>
      <c r="OYP35" s="119"/>
      <c r="OYQ35" s="119"/>
      <c r="OYR35" s="119"/>
      <c r="OYS35" s="119"/>
      <c r="OYT35" s="119"/>
      <c r="OYU35" s="119"/>
      <c r="OYV35" s="119"/>
      <c r="OYW35" s="119"/>
      <c r="OYX35" s="119"/>
      <c r="OYY35" s="119"/>
      <c r="OYZ35" s="119"/>
      <c r="OZA35" s="119"/>
      <c r="OZB35" s="119"/>
      <c r="OZC35" s="119"/>
      <c r="OZD35" s="119"/>
      <c r="OZE35" s="119"/>
      <c r="OZF35" s="119"/>
      <c r="OZG35" s="119"/>
      <c r="OZH35" s="119"/>
      <c r="OZI35" s="119"/>
      <c r="OZJ35" s="119"/>
      <c r="OZK35" s="119"/>
      <c r="OZL35" s="119"/>
      <c r="OZM35" s="119"/>
      <c r="OZN35" s="119"/>
      <c r="OZO35" s="119"/>
      <c r="OZP35" s="119"/>
      <c r="OZQ35" s="119"/>
      <c r="OZR35" s="119"/>
      <c r="OZS35" s="119"/>
      <c r="OZT35" s="119"/>
      <c r="OZU35" s="119"/>
      <c r="OZV35" s="119"/>
      <c r="OZW35" s="119"/>
      <c r="OZX35" s="119"/>
      <c r="OZY35" s="119"/>
      <c r="OZZ35" s="119"/>
      <c r="PAA35" s="119"/>
      <c r="PAB35" s="119"/>
      <c r="PAC35" s="119"/>
      <c r="PAD35" s="119"/>
      <c r="PAE35" s="119"/>
      <c r="PAF35" s="119"/>
      <c r="PAG35" s="119"/>
      <c r="PAH35" s="119"/>
      <c r="PAI35" s="119"/>
      <c r="PAJ35" s="119"/>
      <c r="PAK35" s="119"/>
      <c r="PAL35" s="119"/>
      <c r="PAM35" s="119"/>
      <c r="PAN35" s="119"/>
      <c r="PAO35" s="119"/>
      <c r="PAP35" s="119"/>
      <c r="PAQ35" s="119"/>
      <c r="PAR35" s="119"/>
      <c r="PAS35" s="119"/>
      <c r="PAT35" s="119"/>
      <c r="PAU35" s="119"/>
      <c r="PAV35" s="119"/>
      <c r="PAW35" s="119"/>
      <c r="PAX35" s="119"/>
      <c r="PAY35" s="119"/>
      <c r="PAZ35" s="119"/>
      <c r="PBA35" s="119"/>
      <c r="PBB35" s="119"/>
      <c r="PBC35" s="119"/>
      <c r="PBD35" s="119"/>
      <c r="PBE35" s="119"/>
      <c r="PBF35" s="119"/>
      <c r="PBG35" s="119"/>
      <c r="PBH35" s="119"/>
      <c r="PBI35" s="119"/>
      <c r="PBJ35" s="119"/>
      <c r="PBK35" s="119"/>
      <c r="PBL35" s="119"/>
      <c r="PBM35" s="119"/>
      <c r="PBN35" s="119"/>
      <c r="PBO35" s="119"/>
      <c r="PBP35" s="119"/>
      <c r="PBQ35" s="119"/>
      <c r="PBR35" s="119"/>
      <c r="PBS35" s="119"/>
      <c r="PBT35" s="119"/>
      <c r="PBU35" s="119"/>
      <c r="PBV35" s="119"/>
      <c r="PBW35" s="119"/>
      <c r="PBX35" s="119"/>
      <c r="PBY35" s="119"/>
      <c r="PBZ35" s="119"/>
      <c r="PCA35" s="119"/>
      <c r="PCB35" s="119"/>
      <c r="PCC35" s="119"/>
      <c r="PCD35" s="119"/>
      <c r="PCE35" s="119"/>
      <c r="PCF35" s="119"/>
      <c r="PCG35" s="119"/>
      <c r="PCH35" s="119"/>
      <c r="PCI35" s="119"/>
      <c r="PCJ35" s="119"/>
      <c r="PCK35" s="119"/>
      <c r="PCL35" s="119"/>
      <c r="PCM35" s="119"/>
      <c r="PCN35" s="119"/>
      <c r="PCO35" s="119"/>
      <c r="PCP35" s="119"/>
      <c r="PCQ35" s="119"/>
      <c r="PCR35" s="119"/>
      <c r="PCS35" s="119"/>
      <c r="PCT35" s="119"/>
      <c r="PCU35" s="119"/>
      <c r="PCV35" s="119"/>
      <c r="PCW35" s="119"/>
      <c r="PCX35" s="119"/>
      <c r="PCY35" s="119"/>
      <c r="PCZ35" s="119"/>
      <c r="PDA35" s="119"/>
      <c r="PDB35" s="119"/>
      <c r="PDC35" s="119"/>
      <c r="PDD35" s="119"/>
      <c r="PDE35" s="119"/>
      <c r="PDF35" s="119"/>
      <c r="PDG35" s="119"/>
      <c r="PDH35" s="119"/>
      <c r="PDI35" s="119"/>
      <c r="PDJ35" s="119"/>
      <c r="PDK35" s="119"/>
      <c r="PDL35" s="119"/>
      <c r="PDM35" s="119"/>
      <c r="PDN35" s="119"/>
      <c r="PDO35" s="119"/>
      <c r="PDP35" s="119"/>
      <c r="PDQ35" s="119"/>
      <c r="PDR35" s="119"/>
      <c r="PDS35" s="119"/>
      <c r="PDT35" s="119"/>
      <c r="PDU35" s="119"/>
      <c r="PDV35" s="119"/>
      <c r="PDW35" s="119"/>
      <c r="PDX35" s="119"/>
      <c r="PDY35" s="119"/>
      <c r="PDZ35" s="119"/>
      <c r="PEA35" s="119"/>
      <c r="PEB35" s="119"/>
      <c r="PEC35" s="119"/>
      <c r="PED35" s="119"/>
      <c r="PEE35" s="119"/>
      <c r="PEF35" s="119"/>
      <c r="PEG35" s="119"/>
      <c r="PEH35" s="119"/>
      <c r="PEI35" s="119"/>
      <c r="PEJ35" s="119"/>
      <c r="PEK35" s="119"/>
      <c r="PEL35" s="119"/>
      <c r="PEM35" s="119"/>
      <c r="PEN35" s="119"/>
      <c r="PEO35" s="119"/>
      <c r="PEP35" s="119"/>
      <c r="PEQ35" s="119"/>
      <c r="PER35" s="119"/>
      <c r="PES35" s="119"/>
      <c r="PET35" s="119"/>
      <c r="PEU35" s="119"/>
      <c r="PEV35" s="119"/>
      <c r="PEW35" s="119"/>
      <c r="PEX35" s="119"/>
      <c r="PEY35" s="119"/>
      <c r="PEZ35" s="119"/>
      <c r="PFA35" s="119"/>
      <c r="PFB35" s="119"/>
      <c r="PFC35" s="119"/>
      <c r="PFD35" s="119"/>
      <c r="PFE35" s="119"/>
      <c r="PFF35" s="119"/>
      <c r="PFG35" s="119"/>
      <c r="PFH35" s="119"/>
      <c r="PFI35" s="119"/>
      <c r="PFJ35" s="119"/>
      <c r="PFK35" s="119"/>
      <c r="PFL35" s="119"/>
      <c r="PFM35" s="119"/>
      <c r="PFN35" s="119"/>
      <c r="PFO35" s="119"/>
      <c r="PFP35" s="119"/>
      <c r="PFQ35" s="119"/>
      <c r="PFR35" s="119"/>
      <c r="PFS35" s="119"/>
      <c r="PFT35" s="119"/>
      <c r="PFU35" s="119"/>
      <c r="PFV35" s="119"/>
      <c r="PFW35" s="119"/>
      <c r="PFX35" s="119"/>
      <c r="PFY35" s="119"/>
      <c r="PFZ35" s="119"/>
      <c r="PGA35" s="119"/>
      <c r="PGB35" s="119"/>
      <c r="PGC35" s="119"/>
      <c r="PGD35" s="119"/>
      <c r="PGE35" s="119"/>
      <c r="PGF35" s="119"/>
      <c r="PGG35" s="119"/>
      <c r="PGH35" s="119"/>
      <c r="PGI35" s="119"/>
      <c r="PGJ35" s="119"/>
      <c r="PGK35" s="119"/>
      <c r="PGL35" s="119"/>
      <c r="PGM35" s="119"/>
      <c r="PGN35" s="119"/>
      <c r="PGO35" s="119"/>
      <c r="PGP35" s="119"/>
      <c r="PGQ35" s="119"/>
      <c r="PGR35" s="119"/>
      <c r="PGS35" s="119"/>
      <c r="PGT35" s="119"/>
      <c r="PGU35" s="119"/>
      <c r="PGV35" s="119"/>
      <c r="PGW35" s="119"/>
      <c r="PGX35" s="119"/>
      <c r="PGY35" s="119"/>
      <c r="PGZ35" s="119"/>
      <c r="PHA35" s="119"/>
      <c r="PHB35" s="119"/>
      <c r="PHC35" s="119"/>
      <c r="PHD35" s="119"/>
      <c r="PHE35" s="119"/>
      <c r="PHF35" s="119"/>
      <c r="PHG35" s="119"/>
      <c r="PHH35" s="119"/>
      <c r="PHI35" s="119"/>
      <c r="PHJ35" s="119"/>
      <c r="PHK35" s="119"/>
      <c r="PHL35" s="119"/>
      <c r="PHM35" s="119"/>
      <c r="PHN35" s="119"/>
      <c r="PHO35" s="119"/>
      <c r="PHP35" s="119"/>
      <c r="PHQ35" s="119"/>
      <c r="PHR35" s="119"/>
      <c r="PHS35" s="119"/>
      <c r="PHT35" s="119"/>
      <c r="PHU35" s="119"/>
      <c r="PHV35" s="119"/>
      <c r="PHW35" s="119"/>
      <c r="PHX35" s="119"/>
      <c r="PHY35" s="119"/>
      <c r="PHZ35" s="119"/>
      <c r="PIA35" s="119"/>
      <c r="PIB35" s="119"/>
      <c r="PIC35" s="119"/>
      <c r="PID35" s="119"/>
      <c r="PIE35" s="119"/>
      <c r="PIF35" s="119"/>
      <c r="PIG35" s="119"/>
      <c r="PIH35" s="119"/>
      <c r="PII35" s="119"/>
      <c r="PIJ35" s="119"/>
      <c r="PIK35" s="119"/>
      <c r="PIL35" s="119"/>
      <c r="PIM35" s="119"/>
      <c r="PIN35" s="119"/>
      <c r="PIO35" s="119"/>
      <c r="PIP35" s="119"/>
      <c r="PIQ35" s="119"/>
      <c r="PIR35" s="119"/>
      <c r="PIS35" s="119"/>
      <c r="PIT35" s="119"/>
      <c r="PIU35" s="119"/>
      <c r="PIV35" s="119"/>
      <c r="PIW35" s="119"/>
      <c r="PIX35" s="119"/>
      <c r="PIY35" s="119"/>
      <c r="PIZ35" s="119"/>
      <c r="PJA35" s="119"/>
      <c r="PJB35" s="119"/>
      <c r="PJC35" s="119"/>
      <c r="PJD35" s="119"/>
      <c r="PJE35" s="119"/>
      <c r="PJF35" s="119"/>
      <c r="PJG35" s="119"/>
      <c r="PJH35" s="119"/>
      <c r="PJI35" s="119"/>
      <c r="PJJ35" s="119"/>
      <c r="PJK35" s="119"/>
      <c r="PJL35" s="119"/>
      <c r="PJM35" s="119"/>
      <c r="PJN35" s="119"/>
      <c r="PJO35" s="119"/>
      <c r="PJP35" s="119"/>
      <c r="PJQ35" s="119"/>
      <c r="PJR35" s="119"/>
      <c r="PJS35" s="119"/>
      <c r="PJT35" s="119"/>
      <c r="PJU35" s="119"/>
      <c r="PJV35" s="119"/>
      <c r="PJW35" s="119"/>
      <c r="PJX35" s="119"/>
      <c r="PJY35" s="119"/>
      <c r="PJZ35" s="119"/>
      <c r="PKA35" s="119"/>
      <c r="PKB35" s="119"/>
      <c r="PKC35" s="119"/>
      <c r="PKD35" s="119"/>
      <c r="PKE35" s="119"/>
      <c r="PKF35" s="119"/>
      <c r="PKG35" s="119"/>
      <c r="PKH35" s="119"/>
      <c r="PKI35" s="119"/>
      <c r="PKJ35" s="119"/>
      <c r="PKK35" s="119"/>
      <c r="PKL35" s="119"/>
      <c r="PKM35" s="119"/>
      <c r="PKN35" s="119"/>
      <c r="PKO35" s="119"/>
      <c r="PKP35" s="119"/>
      <c r="PKQ35" s="119"/>
      <c r="PKR35" s="119"/>
      <c r="PKS35" s="119"/>
      <c r="PKT35" s="119"/>
      <c r="PKU35" s="119"/>
      <c r="PKV35" s="119"/>
      <c r="PKW35" s="119"/>
      <c r="PKX35" s="119"/>
      <c r="PKY35" s="119"/>
      <c r="PKZ35" s="119"/>
      <c r="PLA35" s="119"/>
      <c r="PLB35" s="119"/>
      <c r="PLC35" s="119"/>
      <c r="PLD35" s="119"/>
      <c r="PLE35" s="119"/>
      <c r="PLF35" s="119"/>
      <c r="PLG35" s="119"/>
      <c r="PLH35" s="119"/>
      <c r="PLI35" s="119"/>
      <c r="PLJ35" s="119"/>
      <c r="PLK35" s="119"/>
      <c r="PLL35" s="119"/>
      <c r="PLM35" s="119"/>
      <c r="PLN35" s="119"/>
      <c r="PLO35" s="119"/>
      <c r="PLP35" s="119"/>
      <c r="PLQ35" s="119"/>
      <c r="PLR35" s="119"/>
      <c r="PLS35" s="119"/>
      <c r="PLT35" s="119"/>
      <c r="PLU35" s="119"/>
      <c r="PLV35" s="119"/>
      <c r="PLW35" s="119"/>
      <c r="PLX35" s="119"/>
      <c r="PLY35" s="119"/>
      <c r="PLZ35" s="119"/>
      <c r="PMA35" s="119"/>
      <c r="PMB35" s="119"/>
      <c r="PMC35" s="119"/>
      <c r="PMD35" s="119"/>
      <c r="PME35" s="119"/>
      <c r="PMF35" s="119"/>
      <c r="PMG35" s="119"/>
      <c r="PMH35" s="119"/>
      <c r="PMI35" s="119"/>
      <c r="PMJ35" s="119"/>
      <c r="PMK35" s="119"/>
      <c r="PML35" s="119"/>
      <c r="PMM35" s="119"/>
      <c r="PMN35" s="119"/>
      <c r="PMO35" s="119"/>
      <c r="PMP35" s="119"/>
      <c r="PMQ35" s="119"/>
      <c r="PMR35" s="119"/>
      <c r="PMS35" s="119"/>
      <c r="PMT35" s="119"/>
      <c r="PMU35" s="119"/>
      <c r="PMV35" s="119"/>
      <c r="PMW35" s="119"/>
      <c r="PMX35" s="119"/>
      <c r="PMY35" s="119"/>
      <c r="PMZ35" s="119"/>
      <c r="PNA35" s="119"/>
      <c r="PNB35" s="119"/>
      <c r="PNC35" s="119"/>
      <c r="PND35" s="119"/>
      <c r="PNE35" s="119"/>
      <c r="PNF35" s="119"/>
      <c r="PNG35" s="119"/>
      <c r="PNH35" s="119"/>
      <c r="PNI35" s="119"/>
      <c r="PNJ35" s="119"/>
      <c r="PNK35" s="119"/>
      <c r="PNL35" s="119"/>
      <c r="PNM35" s="119"/>
      <c r="PNN35" s="119"/>
      <c r="PNO35" s="119"/>
      <c r="PNP35" s="119"/>
      <c r="PNQ35" s="119"/>
      <c r="PNR35" s="119"/>
      <c r="PNS35" s="119"/>
      <c r="PNT35" s="119"/>
      <c r="PNU35" s="119"/>
      <c r="PNV35" s="119"/>
      <c r="PNW35" s="119"/>
      <c r="PNX35" s="119"/>
      <c r="PNY35" s="119"/>
      <c r="PNZ35" s="119"/>
      <c r="POA35" s="119"/>
      <c r="POB35" s="119"/>
      <c r="POC35" s="119"/>
      <c r="POD35" s="119"/>
      <c r="POE35" s="119"/>
      <c r="POF35" s="119"/>
      <c r="POG35" s="119"/>
      <c r="POH35" s="119"/>
      <c r="POI35" s="119"/>
      <c r="POJ35" s="119"/>
      <c r="POK35" s="119"/>
      <c r="POL35" s="119"/>
      <c r="POM35" s="119"/>
      <c r="PON35" s="119"/>
      <c r="POO35" s="119"/>
      <c r="POP35" s="119"/>
      <c r="POQ35" s="119"/>
      <c r="POR35" s="119"/>
      <c r="POS35" s="119"/>
      <c r="POT35" s="119"/>
      <c r="POU35" s="119"/>
      <c r="POV35" s="119"/>
      <c r="POW35" s="119"/>
      <c r="POX35" s="119"/>
      <c r="POY35" s="119"/>
      <c r="POZ35" s="119"/>
      <c r="PPA35" s="119"/>
      <c r="PPB35" s="119"/>
      <c r="PPC35" s="119"/>
      <c r="PPD35" s="119"/>
      <c r="PPE35" s="119"/>
      <c r="PPF35" s="119"/>
      <c r="PPG35" s="119"/>
      <c r="PPH35" s="119"/>
      <c r="PPI35" s="119"/>
      <c r="PPJ35" s="119"/>
      <c r="PPK35" s="119"/>
      <c r="PPL35" s="119"/>
      <c r="PPM35" s="119"/>
      <c r="PPN35" s="119"/>
      <c r="PPO35" s="119"/>
      <c r="PPP35" s="119"/>
      <c r="PPQ35" s="119"/>
      <c r="PPR35" s="119"/>
      <c r="PPS35" s="119"/>
      <c r="PPT35" s="119"/>
      <c r="PPU35" s="119"/>
      <c r="PPV35" s="119"/>
      <c r="PPW35" s="119"/>
      <c r="PPX35" s="119"/>
      <c r="PPY35" s="119"/>
      <c r="PPZ35" s="119"/>
      <c r="PQA35" s="119"/>
      <c r="PQB35" s="119"/>
      <c r="PQC35" s="119"/>
      <c r="PQD35" s="119"/>
      <c r="PQE35" s="119"/>
      <c r="PQF35" s="119"/>
      <c r="PQG35" s="119"/>
      <c r="PQH35" s="119"/>
      <c r="PQI35" s="119"/>
      <c r="PQJ35" s="119"/>
      <c r="PQK35" s="119"/>
      <c r="PQL35" s="119"/>
      <c r="PQM35" s="119"/>
      <c r="PQN35" s="119"/>
      <c r="PQO35" s="119"/>
      <c r="PQP35" s="119"/>
      <c r="PQQ35" s="119"/>
      <c r="PQR35" s="119"/>
      <c r="PQS35" s="119"/>
      <c r="PQT35" s="119"/>
      <c r="PQU35" s="119"/>
      <c r="PQV35" s="119"/>
      <c r="PQW35" s="119"/>
      <c r="PQX35" s="119"/>
      <c r="PQY35" s="119"/>
      <c r="PQZ35" s="119"/>
      <c r="PRA35" s="119"/>
      <c r="PRB35" s="119"/>
      <c r="PRC35" s="119"/>
      <c r="PRD35" s="119"/>
      <c r="PRE35" s="119"/>
      <c r="PRF35" s="119"/>
      <c r="PRG35" s="119"/>
      <c r="PRH35" s="119"/>
      <c r="PRI35" s="119"/>
      <c r="PRJ35" s="119"/>
      <c r="PRK35" s="119"/>
      <c r="PRL35" s="119"/>
      <c r="PRM35" s="119"/>
      <c r="PRN35" s="119"/>
      <c r="PRO35" s="119"/>
      <c r="PRP35" s="119"/>
      <c r="PRQ35" s="119"/>
      <c r="PRR35" s="119"/>
      <c r="PRS35" s="119"/>
      <c r="PRT35" s="119"/>
      <c r="PRU35" s="119"/>
      <c r="PRV35" s="119"/>
      <c r="PRW35" s="119"/>
      <c r="PRX35" s="119"/>
      <c r="PRY35" s="119"/>
      <c r="PRZ35" s="119"/>
      <c r="PSA35" s="119"/>
      <c r="PSB35" s="119"/>
      <c r="PSC35" s="119"/>
      <c r="PSD35" s="119"/>
      <c r="PSE35" s="119"/>
      <c r="PSF35" s="119"/>
      <c r="PSG35" s="119"/>
      <c r="PSH35" s="119"/>
      <c r="PSI35" s="119"/>
      <c r="PSJ35" s="119"/>
      <c r="PSK35" s="119"/>
      <c r="PSL35" s="119"/>
      <c r="PSM35" s="119"/>
      <c r="PSN35" s="119"/>
      <c r="PSO35" s="119"/>
      <c r="PSP35" s="119"/>
      <c r="PSQ35" s="119"/>
      <c r="PSR35" s="119"/>
      <c r="PSS35" s="119"/>
      <c r="PST35" s="119"/>
      <c r="PSU35" s="119"/>
      <c r="PSV35" s="119"/>
      <c r="PSW35" s="119"/>
      <c r="PSX35" s="119"/>
      <c r="PSY35" s="119"/>
      <c r="PSZ35" s="119"/>
      <c r="PTA35" s="119"/>
      <c r="PTB35" s="119"/>
      <c r="PTC35" s="119"/>
      <c r="PTD35" s="119"/>
      <c r="PTE35" s="119"/>
      <c r="PTF35" s="119"/>
      <c r="PTG35" s="119"/>
      <c r="PTH35" s="119"/>
      <c r="PTI35" s="119"/>
      <c r="PTJ35" s="119"/>
      <c r="PTK35" s="119"/>
      <c r="PTL35" s="119"/>
      <c r="PTM35" s="119"/>
      <c r="PTN35" s="119"/>
      <c r="PTO35" s="119"/>
      <c r="PTP35" s="119"/>
      <c r="PTQ35" s="119"/>
      <c r="PTR35" s="119"/>
      <c r="PTS35" s="119"/>
      <c r="PTT35" s="119"/>
      <c r="PTU35" s="119"/>
      <c r="PTV35" s="119"/>
      <c r="PTW35" s="119"/>
      <c r="PTX35" s="119"/>
      <c r="PTY35" s="119"/>
      <c r="PTZ35" s="119"/>
      <c r="PUA35" s="119"/>
      <c r="PUB35" s="119"/>
      <c r="PUC35" s="119"/>
      <c r="PUD35" s="119"/>
      <c r="PUE35" s="119"/>
      <c r="PUF35" s="119"/>
      <c r="PUG35" s="119"/>
      <c r="PUH35" s="119"/>
      <c r="PUI35" s="119"/>
      <c r="PUJ35" s="119"/>
      <c r="PUK35" s="119"/>
      <c r="PUL35" s="119"/>
      <c r="PUM35" s="119"/>
      <c r="PUN35" s="119"/>
      <c r="PUO35" s="119"/>
      <c r="PUP35" s="119"/>
      <c r="PUQ35" s="119"/>
      <c r="PUR35" s="119"/>
      <c r="PUS35" s="119"/>
      <c r="PUT35" s="119"/>
      <c r="PUU35" s="119"/>
      <c r="PUV35" s="119"/>
      <c r="PUW35" s="119"/>
      <c r="PUX35" s="119"/>
      <c r="PUY35" s="119"/>
      <c r="PUZ35" s="119"/>
      <c r="PVA35" s="119"/>
      <c r="PVB35" s="119"/>
      <c r="PVC35" s="119"/>
      <c r="PVD35" s="119"/>
      <c r="PVE35" s="119"/>
      <c r="PVF35" s="119"/>
      <c r="PVG35" s="119"/>
      <c r="PVH35" s="119"/>
      <c r="PVI35" s="119"/>
      <c r="PVJ35" s="119"/>
      <c r="PVK35" s="119"/>
      <c r="PVL35" s="119"/>
      <c r="PVM35" s="119"/>
      <c r="PVN35" s="119"/>
      <c r="PVO35" s="119"/>
      <c r="PVP35" s="119"/>
      <c r="PVQ35" s="119"/>
      <c r="PVR35" s="119"/>
      <c r="PVS35" s="119"/>
      <c r="PVT35" s="119"/>
      <c r="PVU35" s="119"/>
      <c r="PVV35" s="119"/>
      <c r="PVW35" s="119"/>
      <c r="PVX35" s="119"/>
      <c r="PVY35" s="119"/>
      <c r="PVZ35" s="119"/>
      <c r="PWA35" s="119"/>
      <c r="PWB35" s="119"/>
      <c r="PWC35" s="119"/>
      <c r="PWD35" s="119"/>
      <c r="PWE35" s="119"/>
      <c r="PWF35" s="119"/>
      <c r="PWG35" s="119"/>
      <c r="PWH35" s="119"/>
      <c r="PWI35" s="119"/>
      <c r="PWJ35" s="119"/>
      <c r="PWK35" s="119"/>
      <c r="PWL35" s="119"/>
      <c r="PWM35" s="119"/>
      <c r="PWN35" s="119"/>
      <c r="PWO35" s="119"/>
      <c r="PWP35" s="119"/>
      <c r="PWQ35" s="119"/>
      <c r="PWR35" s="119"/>
      <c r="PWS35" s="119"/>
      <c r="PWT35" s="119"/>
      <c r="PWU35" s="119"/>
      <c r="PWV35" s="119"/>
      <c r="PWW35" s="119"/>
      <c r="PWX35" s="119"/>
      <c r="PWY35" s="119"/>
      <c r="PWZ35" s="119"/>
      <c r="PXA35" s="119"/>
      <c r="PXB35" s="119"/>
      <c r="PXC35" s="119"/>
      <c r="PXD35" s="119"/>
      <c r="PXE35" s="119"/>
      <c r="PXF35" s="119"/>
      <c r="PXG35" s="119"/>
      <c r="PXH35" s="119"/>
      <c r="PXI35" s="119"/>
      <c r="PXJ35" s="119"/>
      <c r="PXK35" s="119"/>
      <c r="PXL35" s="119"/>
      <c r="PXM35" s="119"/>
      <c r="PXN35" s="119"/>
      <c r="PXO35" s="119"/>
      <c r="PXP35" s="119"/>
      <c r="PXQ35" s="119"/>
      <c r="PXR35" s="119"/>
      <c r="PXS35" s="119"/>
      <c r="PXT35" s="119"/>
      <c r="PXU35" s="119"/>
      <c r="PXV35" s="119"/>
      <c r="PXW35" s="119"/>
      <c r="PXX35" s="119"/>
      <c r="PXY35" s="119"/>
      <c r="PXZ35" s="119"/>
      <c r="PYA35" s="119"/>
      <c r="PYB35" s="119"/>
      <c r="PYC35" s="119"/>
      <c r="PYD35" s="119"/>
      <c r="PYE35" s="119"/>
      <c r="PYF35" s="119"/>
      <c r="PYG35" s="119"/>
      <c r="PYH35" s="119"/>
      <c r="PYI35" s="119"/>
      <c r="PYJ35" s="119"/>
      <c r="PYK35" s="119"/>
      <c r="PYL35" s="119"/>
      <c r="PYM35" s="119"/>
      <c r="PYN35" s="119"/>
      <c r="PYO35" s="119"/>
      <c r="PYP35" s="119"/>
      <c r="PYQ35" s="119"/>
      <c r="PYR35" s="119"/>
      <c r="PYS35" s="119"/>
      <c r="PYT35" s="119"/>
      <c r="PYU35" s="119"/>
      <c r="PYV35" s="119"/>
      <c r="PYW35" s="119"/>
      <c r="PYX35" s="119"/>
      <c r="PYY35" s="119"/>
      <c r="PYZ35" s="119"/>
      <c r="PZA35" s="119"/>
      <c r="PZB35" s="119"/>
      <c r="PZC35" s="119"/>
      <c r="PZD35" s="119"/>
      <c r="PZE35" s="119"/>
      <c r="PZF35" s="119"/>
      <c r="PZG35" s="119"/>
      <c r="PZH35" s="119"/>
      <c r="PZI35" s="119"/>
      <c r="PZJ35" s="119"/>
      <c r="PZK35" s="119"/>
      <c r="PZL35" s="119"/>
      <c r="PZM35" s="119"/>
      <c r="PZN35" s="119"/>
      <c r="PZO35" s="119"/>
      <c r="PZP35" s="119"/>
      <c r="PZQ35" s="119"/>
      <c r="PZR35" s="119"/>
      <c r="PZS35" s="119"/>
      <c r="PZT35" s="119"/>
      <c r="PZU35" s="119"/>
      <c r="PZV35" s="119"/>
      <c r="PZW35" s="119"/>
      <c r="PZX35" s="119"/>
      <c r="PZY35" s="119"/>
      <c r="PZZ35" s="119"/>
      <c r="QAA35" s="119"/>
      <c r="QAB35" s="119"/>
      <c r="QAC35" s="119"/>
      <c r="QAD35" s="119"/>
      <c r="QAE35" s="119"/>
      <c r="QAF35" s="119"/>
      <c r="QAG35" s="119"/>
      <c r="QAH35" s="119"/>
      <c r="QAI35" s="119"/>
      <c r="QAJ35" s="119"/>
      <c r="QAK35" s="119"/>
      <c r="QAL35" s="119"/>
      <c r="QAM35" s="119"/>
      <c r="QAN35" s="119"/>
      <c r="QAO35" s="119"/>
      <c r="QAP35" s="119"/>
      <c r="QAQ35" s="119"/>
      <c r="QAR35" s="119"/>
      <c r="QAS35" s="119"/>
      <c r="QAT35" s="119"/>
      <c r="QAU35" s="119"/>
      <c r="QAV35" s="119"/>
      <c r="QAW35" s="119"/>
      <c r="QAX35" s="119"/>
      <c r="QAY35" s="119"/>
      <c r="QAZ35" s="119"/>
      <c r="QBA35" s="119"/>
      <c r="QBB35" s="119"/>
      <c r="QBC35" s="119"/>
      <c r="QBD35" s="119"/>
      <c r="QBE35" s="119"/>
      <c r="QBF35" s="119"/>
      <c r="QBG35" s="119"/>
      <c r="QBH35" s="119"/>
      <c r="QBI35" s="119"/>
      <c r="QBJ35" s="119"/>
      <c r="QBK35" s="119"/>
      <c r="QBL35" s="119"/>
      <c r="QBM35" s="119"/>
      <c r="QBN35" s="119"/>
      <c r="QBO35" s="119"/>
      <c r="QBP35" s="119"/>
      <c r="QBQ35" s="119"/>
      <c r="QBR35" s="119"/>
      <c r="QBS35" s="119"/>
      <c r="QBT35" s="119"/>
      <c r="QBU35" s="119"/>
      <c r="QBV35" s="119"/>
      <c r="QBW35" s="119"/>
      <c r="QBX35" s="119"/>
      <c r="QBY35" s="119"/>
      <c r="QBZ35" s="119"/>
      <c r="QCA35" s="119"/>
      <c r="QCB35" s="119"/>
      <c r="QCC35" s="119"/>
      <c r="QCD35" s="119"/>
      <c r="QCE35" s="119"/>
      <c r="QCF35" s="119"/>
      <c r="QCG35" s="119"/>
      <c r="QCH35" s="119"/>
      <c r="QCI35" s="119"/>
      <c r="QCJ35" s="119"/>
      <c r="QCK35" s="119"/>
      <c r="QCL35" s="119"/>
      <c r="QCM35" s="119"/>
      <c r="QCN35" s="119"/>
      <c r="QCO35" s="119"/>
      <c r="QCP35" s="119"/>
      <c r="QCQ35" s="119"/>
      <c r="QCR35" s="119"/>
      <c r="QCS35" s="119"/>
      <c r="QCT35" s="119"/>
      <c r="QCU35" s="119"/>
      <c r="QCV35" s="119"/>
      <c r="QCW35" s="119"/>
      <c r="QCX35" s="119"/>
      <c r="QCY35" s="119"/>
      <c r="QCZ35" s="119"/>
      <c r="QDA35" s="119"/>
      <c r="QDB35" s="119"/>
      <c r="QDC35" s="119"/>
      <c r="QDD35" s="119"/>
      <c r="QDE35" s="119"/>
      <c r="QDF35" s="119"/>
      <c r="QDG35" s="119"/>
      <c r="QDH35" s="119"/>
      <c r="QDI35" s="119"/>
      <c r="QDJ35" s="119"/>
      <c r="QDK35" s="119"/>
      <c r="QDL35" s="119"/>
      <c r="QDM35" s="119"/>
      <c r="QDN35" s="119"/>
      <c r="QDO35" s="119"/>
      <c r="QDP35" s="119"/>
      <c r="QDQ35" s="119"/>
      <c r="QDR35" s="119"/>
      <c r="QDS35" s="119"/>
      <c r="QDT35" s="119"/>
      <c r="QDU35" s="119"/>
      <c r="QDV35" s="119"/>
      <c r="QDW35" s="119"/>
      <c r="QDX35" s="119"/>
      <c r="QDY35" s="119"/>
      <c r="QDZ35" s="119"/>
      <c r="QEA35" s="119"/>
      <c r="QEB35" s="119"/>
      <c r="QEC35" s="119"/>
      <c r="QED35" s="119"/>
      <c r="QEE35" s="119"/>
      <c r="QEF35" s="119"/>
      <c r="QEG35" s="119"/>
      <c r="QEH35" s="119"/>
      <c r="QEI35" s="119"/>
      <c r="QEJ35" s="119"/>
      <c r="QEK35" s="119"/>
      <c r="QEL35" s="119"/>
      <c r="QEM35" s="119"/>
      <c r="QEN35" s="119"/>
      <c r="QEO35" s="119"/>
      <c r="QEP35" s="119"/>
      <c r="QEQ35" s="119"/>
      <c r="QER35" s="119"/>
      <c r="QES35" s="119"/>
      <c r="QET35" s="119"/>
      <c r="QEU35" s="119"/>
      <c r="QEV35" s="119"/>
      <c r="QEW35" s="119"/>
      <c r="QEX35" s="119"/>
      <c r="QEY35" s="119"/>
      <c r="QEZ35" s="119"/>
      <c r="QFA35" s="119"/>
      <c r="QFB35" s="119"/>
      <c r="QFC35" s="119"/>
      <c r="QFD35" s="119"/>
      <c r="QFE35" s="119"/>
      <c r="QFF35" s="119"/>
      <c r="QFG35" s="119"/>
      <c r="QFH35" s="119"/>
      <c r="QFI35" s="119"/>
      <c r="QFJ35" s="119"/>
      <c r="QFK35" s="119"/>
      <c r="QFL35" s="119"/>
      <c r="QFM35" s="119"/>
      <c r="QFN35" s="119"/>
      <c r="QFO35" s="119"/>
      <c r="QFP35" s="119"/>
      <c r="QFQ35" s="119"/>
      <c r="QFR35" s="119"/>
      <c r="QFS35" s="119"/>
      <c r="QFT35" s="119"/>
      <c r="QFU35" s="119"/>
      <c r="QFV35" s="119"/>
      <c r="QFW35" s="119"/>
      <c r="QFX35" s="119"/>
      <c r="QFY35" s="119"/>
      <c r="QFZ35" s="119"/>
      <c r="QGA35" s="119"/>
      <c r="QGB35" s="119"/>
      <c r="QGC35" s="119"/>
      <c r="QGD35" s="119"/>
      <c r="QGE35" s="119"/>
      <c r="QGF35" s="119"/>
      <c r="QGG35" s="119"/>
      <c r="QGH35" s="119"/>
      <c r="QGI35" s="119"/>
      <c r="QGJ35" s="119"/>
      <c r="QGK35" s="119"/>
      <c r="QGL35" s="119"/>
      <c r="QGM35" s="119"/>
      <c r="QGN35" s="119"/>
      <c r="QGO35" s="119"/>
      <c r="QGP35" s="119"/>
      <c r="QGQ35" s="119"/>
      <c r="QGR35" s="119"/>
      <c r="QGS35" s="119"/>
      <c r="QGT35" s="119"/>
      <c r="QGU35" s="119"/>
      <c r="QGV35" s="119"/>
      <c r="QGW35" s="119"/>
      <c r="QGX35" s="119"/>
      <c r="QGY35" s="119"/>
      <c r="QGZ35" s="119"/>
      <c r="QHA35" s="119"/>
      <c r="QHB35" s="119"/>
      <c r="QHC35" s="119"/>
      <c r="QHD35" s="119"/>
      <c r="QHE35" s="119"/>
      <c r="QHF35" s="119"/>
      <c r="QHG35" s="119"/>
      <c r="QHH35" s="119"/>
      <c r="QHI35" s="119"/>
      <c r="QHJ35" s="119"/>
      <c r="QHK35" s="119"/>
      <c r="QHL35" s="119"/>
      <c r="QHM35" s="119"/>
      <c r="QHN35" s="119"/>
      <c r="QHO35" s="119"/>
      <c r="QHP35" s="119"/>
      <c r="QHQ35" s="119"/>
      <c r="QHR35" s="119"/>
      <c r="QHS35" s="119"/>
      <c r="QHT35" s="119"/>
      <c r="QHU35" s="119"/>
      <c r="QHV35" s="119"/>
      <c r="QHW35" s="119"/>
      <c r="QHX35" s="119"/>
      <c r="QHY35" s="119"/>
      <c r="QHZ35" s="119"/>
      <c r="QIA35" s="119"/>
      <c r="QIB35" s="119"/>
      <c r="QIC35" s="119"/>
      <c r="QID35" s="119"/>
      <c r="QIE35" s="119"/>
      <c r="QIF35" s="119"/>
      <c r="QIG35" s="119"/>
      <c r="QIH35" s="119"/>
      <c r="QII35" s="119"/>
      <c r="QIJ35" s="119"/>
      <c r="QIK35" s="119"/>
      <c r="QIL35" s="119"/>
      <c r="QIM35" s="119"/>
      <c r="QIN35" s="119"/>
      <c r="QIO35" s="119"/>
      <c r="QIP35" s="119"/>
      <c r="QIQ35" s="119"/>
      <c r="QIR35" s="119"/>
      <c r="QIS35" s="119"/>
      <c r="QIT35" s="119"/>
      <c r="QIU35" s="119"/>
      <c r="QIV35" s="119"/>
      <c r="QIW35" s="119"/>
      <c r="QIX35" s="119"/>
      <c r="QIY35" s="119"/>
      <c r="QIZ35" s="119"/>
      <c r="QJA35" s="119"/>
      <c r="QJB35" s="119"/>
      <c r="QJC35" s="119"/>
      <c r="QJD35" s="119"/>
      <c r="QJE35" s="119"/>
      <c r="QJF35" s="119"/>
      <c r="QJG35" s="119"/>
      <c r="QJH35" s="119"/>
      <c r="QJI35" s="119"/>
      <c r="QJJ35" s="119"/>
      <c r="QJK35" s="119"/>
      <c r="QJL35" s="119"/>
      <c r="QJM35" s="119"/>
      <c r="QJN35" s="119"/>
      <c r="QJO35" s="119"/>
      <c r="QJP35" s="119"/>
      <c r="QJQ35" s="119"/>
      <c r="QJR35" s="119"/>
      <c r="QJS35" s="119"/>
      <c r="QJT35" s="119"/>
      <c r="QJU35" s="119"/>
      <c r="QJV35" s="119"/>
      <c r="QJW35" s="119"/>
      <c r="QJX35" s="119"/>
      <c r="QJY35" s="119"/>
      <c r="QJZ35" s="119"/>
      <c r="QKA35" s="119"/>
      <c r="QKB35" s="119"/>
      <c r="QKC35" s="119"/>
      <c r="QKD35" s="119"/>
      <c r="QKE35" s="119"/>
      <c r="QKF35" s="119"/>
      <c r="QKG35" s="119"/>
      <c r="QKH35" s="119"/>
      <c r="QKI35" s="119"/>
      <c r="QKJ35" s="119"/>
      <c r="QKK35" s="119"/>
      <c r="QKL35" s="119"/>
      <c r="QKM35" s="119"/>
      <c r="QKN35" s="119"/>
      <c r="QKO35" s="119"/>
      <c r="QKP35" s="119"/>
      <c r="QKQ35" s="119"/>
      <c r="QKR35" s="119"/>
      <c r="QKS35" s="119"/>
      <c r="QKT35" s="119"/>
      <c r="QKU35" s="119"/>
      <c r="QKV35" s="119"/>
      <c r="QKW35" s="119"/>
      <c r="QKX35" s="119"/>
      <c r="QKY35" s="119"/>
      <c r="QKZ35" s="119"/>
      <c r="QLA35" s="119"/>
      <c r="QLB35" s="119"/>
      <c r="QLC35" s="119"/>
      <c r="QLD35" s="119"/>
      <c r="QLE35" s="119"/>
      <c r="QLF35" s="119"/>
      <c r="QLG35" s="119"/>
      <c r="QLH35" s="119"/>
      <c r="QLI35" s="119"/>
      <c r="QLJ35" s="119"/>
      <c r="QLK35" s="119"/>
      <c r="QLL35" s="119"/>
      <c r="QLM35" s="119"/>
      <c r="QLN35" s="119"/>
      <c r="QLO35" s="119"/>
      <c r="QLP35" s="119"/>
      <c r="QLQ35" s="119"/>
      <c r="QLR35" s="119"/>
      <c r="QLS35" s="119"/>
      <c r="QLT35" s="119"/>
      <c r="QLU35" s="119"/>
      <c r="QLV35" s="119"/>
      <c r="QLW35" s="119"/>
      <c r="QLX35" s="119"/>
      <c r="QLY35" s="119"/>
      <c r="QLZ35" s="119"/>
      <c r="QMA35" s="119"/>
      <c r="QMB35" s="119"/>
      <c r="QMC35" s="119"/>
      <c r="QMD35" s="119"/>
      <c r="QME35" s="119"/>
      <c r="QMF35" s="119"/>
      <c r="QMG35" s="119"/>
      <c r="QMH35" s="119"/>
      <c r="QMI35" s="119"/>
      <c r="QMJ35" s="119"/>
      <c r="QMK35" s="119"/>
      <c r="QML35" s="119"/>
      <c r="QMM35" s="119"/>
      <c r="QMN35" s="119"/>
      <c r="QMO35" s="119"/>
      <c r="QMP35" s="119"/>
      <c r="QMQ35" s="119"/>
      <c r="QMR35" s="119"/>
      <c r="QMS35" s="119"/>
      <c r="QMT35" s="119"/>
      <c r="QMU35" s="119"/>
      <c r="QMV35" s="119"/>
      <c r="QMW35" s="119"/>
      <c r="QMX35" s="119"/>
      <c r="QMY35" s="119"/>
      <c r="QMZ35" s="119"/>
      <c r="QNA35" s="119"/>
      <c r="QNB35" s="119"/>
      <c r="QNC35" s="119"/>
      <c r="QND35" s="119"/>
      <c r="QNE35" s="119"/>
      <c r="QNF35" s="119"/>
      <c r="QNG35" s="119"/>
      <c r="QNH35" s="119"/>
      <c r="QNI35" s="119"/>
      <c r="QNJ35" s="119"/>
      <c r="QNK35" s="119"/>
      <c r="QNL35" s="119"/>
      <c r="QNM35" s="119"/>
      <c r="QNN35" s="119"/>
      <c r="QNO35" s="119"/>
      <c r="QNP35" s="119"/>
      <c r="QNQ35" s="119"/>
      <c r="QNR35" s="119"/>
      <c r="QNS35" s="119"/>
      <c r="QNT35" s="119"/>
      <c r="QNU35" s="119"/>
      <c r="QNV35" s="119"/>
      <c r="QNW35" s="119"/>
      <c r="QNX35" s="119"/>
      <c r="QNY35" s="119"/>
      <c r="QNZ35" s="119"/>
      <c r="QOA35" s="119"/>
      <c r="QOB35" s="119"/>
      <c r="QOC35" s="119"/>
      <c r="QOD35" s="119"/>
      <c r="QOE35" s="119"/>
      <c r="QOF35" s="119"/>
      <c r="QOG35" s="119"/>
      <c r="QOH35" s="119"/>
      <c r="QOI35" s="119"/>
      <c r="QOJ35" s="119"/>
      <c r="QOK35" s="119"/>
      <c r="QOL35" s="119"/>
      <c r="QOM35" s="119"/>
      <c r="QON35" s="119"/>
      <c r="QOO35" s="119"/>
      <c r="QOP35" s="119"/>
      <c r="QOQ35" s="119"/>
      <c r="QOR35" s="119"/>
      <c r="QOS35" s="119"/>
      <c r="QOT35" s="119"/>
      <c r="QOU35" s="119"/>
      <c r="QOV35" s="119"/>
      <c r="QOW35" s="119"/>
      <c r="QOX35" s="119"/>
      <c r="QOY35" s="119"/>
      <c r="QOZ35" s="119"/>
      <c r="QPA35" s="119"/>
      <c r="QPB35" s="119"/>
      <c r="QPC35" s="119"/>
      <c r="QPD35" s="119"/>
      <c r="QPE35" s="119"/>
      <c r="QPF35" s="119"/>
      <c r="QPG35" s="119"/>
      <c r="QPH35" s="119"/>
      <c r="QPI35" s="119"/>
      <c r="QPJ35" s="119"/>
      <c r="QPK35" s="119"/>
      <c r="QPL35" s="119"/>
      <c r="QPM35" s="119"/>
      <c r="QPN35" s="119"/>
      <c r="QPO35" s="119"/>
      <c r="QPP35" s="119"/>
      <c r="QPQ35" s="119"/>
      <c r="QPR35" s="119"/>
      <c r="QPS35" s="119"/>
      <c r="QPT35" s="119"/>
      <c r="QPU35" s="119"/>
      <c r="QPV35" s="119"/>
      <c r="QPW35" s="119"/>
      <c r="QPX35" s="119"/>
      <c r="QPY35" s="119"/>
      <c r="QPZ35" s="119"/>
      <c r="QQA35" s="119"/>
      <c r="QQB35" s="119"/>
      <c r="QQC35" s="119"/>
      <c r="QQD35" s="119"/>
      <c r="QQE35" s="119"/>
      <c r="QQF35" s="119"/>
      <c r="QQG35" s="119"/>
      <c r="QQH35" s="119"/>
      <c r="QQI35" s="119"/>
      <c r="QQJ35" s="119"/>
      <c r="QQK35" s="119"/>
      <c r="QQL35" s="119"/>
      <c r="QQM35" s="119"/>
      <c r="QQN35" s="119"/>
      <c r="QQO35" s="119"/>
      <c r="QQP35" s="119"/>
      <c r="QQQ35" s="119"/>
      <c r="QQR35" s="119"/>
      <c r="QQS35" s="119"/>
      <c r="QQT35" s="119"/>
      <c r="QQU35" s="119"/>
      <c r="QQV35" s="119"/>
      <c r="QQW35" s="119"/>
      <c r="QQX35" s="119"/>
      <c r="QQY35" s="119"/>
      <c r="QQZ35" s="119"/>
      <c r="QRA35" s="119"/>
      <c r="QRB35" s="119"/>
      <c r="QRC35" s="119"/>
      <c r="QRD35" s="119"/>
      <c r="QRE35" s="119"/>
      <c r="QRF35" s="119"/>
      <c r="QRG35" s="119"/>
      <c r="QRH35" s="119"/>
      <c r="QRI35" s="119"/>
      <c r="QRJ35" s="119"/>
      <c r="QRK35" s="119"/>
      <c r="QRL35" s="119"/>
      <c r="QRM35" s="119"/>
      <c r="QRN35" s="119"/>
      <c r="QRO35" s="119"/>
      <c r="QRP35" s="119"/>
      <c r="QRQ35" s="119"/>
      <c r="QRR35" s="119"/>
      <c r="QRS35" s="119"/>
      <c r="QRT35" s="119"/>
      <c r="QRU35" s="119"/>
      <c r="QRV35" s="119"/>
      <c r="QRW35" s="119"/>
      <c r="QRX35" s="119"/>
      <c r="QRY35" s="119"/>
      <c r="QRZ35" s="119"/>
      <c r="QSA35" s="119"/>
      <c r="QSB35" s="119"/>
      <c r="QSC35" s="119"/>
      <c r="QSD35" s="119"/>
      <c r="QSE35" s="119"/>
      <c r="QSF35" s="119"/>
      <c r="QSG35" s="119"/>
      <c r="QSH35" s="119"/>
      <c r="QSI35" s="119"/>
      <c r="QSJ35" s="119"/>
      <c r="QSK35" s="119"/>
      <c r="QSL35" s="119"/>
      <c r="QSM35" s="119"/>
      <c r="QSN35" s="119"/>
      <c r="QSO35" s="119"/>
      <c r="QSP35" s="119"/>
      <c r="QSQ35" s="119"/>
      <c r="QSR35" s="119"/>
      <c r="QSS35" s="119"/>
      <c r="QST35" s="119"/>
      <c r="QSU35" s="119"/>
      <c r="QSV35" s="119"/>
      <c r="QSW35" s="119"/>
      <c r="QSX35" s="119"/>
      <c r="QSY35" s="119"/>
      <c r="QSZ35" s="119"/>
      <c r="QTA35" s="119"/>
      <c r="QTB35" s="119"/>
      <c r="QTC35" s="119"/>
      <c r="QTD35" s="119"/>
      <c r="QTE35" s="119"/>
      <c r="QTF35" s="119"/>
      <c r="QTG35" s="119"/>
      <c r="QTH35" s="119"/>
      <c r="QTI35" s="119"/>
      <c r="QTJ35" s="119"/>
      <c r="QTK35" s="119"/>
      <c r="QTL35" s="119"/>
      <c r="QTM35" s="119"/>
      <c r="QTN35" s="119"/>
      <c r="QTO35" s="119"/>
      <c r="QTP35" s="119"/>
      <c r="QTQ35" s="119"/>
      <c r="QTR35" s="119"/>
      <c r="QTS35" s="119"/>
      <c r="QTT35" s="119"/>
      <c r="QTU35" s="119"/>
      <c r="QTV35" s="119"/>
      <c r="QTW35" s="119"/>
      <c r="QTX35" s="119"/>
      <c r="QTY35" s="119"/>
      <c r="QTZ35" s="119"/>
      <c r="QUA35" s="119"/>
      <c r="QUB35" s="119"/>
      <c r="QUC35" s="119"/>
      <c r="QUD35" s="119"/>
      <c r="QUE35" s="119"/>
      <c r="QUF35" s="119"/>
      <c r="QUG35" s="119"/>
      <c r="QUH35" s="119"/>
      <c r="QUI35" s="119"/>
      <c r="QUJ35" s="119"/>
      <c r="QUK35" s="119"/>
      <c r="QUL35" s="119"/>
      <c r="QUM35" s="119"/>
      <c r="QUN35" s="119"/>
      <c r="QUO35" s="119"/>
      <c r="QUP35" s="119"/>
      <c r="QUQ35" s="119"/>
      <c r="QUR35" s="119"/>
      <c r="QUS35" s="119"/>
      <c r="QUT35" s="119"/>
      <c r="QUU35" s="119"/>
      <c r="QUV35" s="119"/>
      <c r="QUW35" s="119"/>
      <c r="QUX35" s="119"/>
      <c r="QUY35" s="119"/>
      <c r="QUZ35" s="119"/>
      <c r="QVA35" s="119"/>
      <c r="QVB35" s="119"/>
      <c r="QVC35" s="119"/>
      <c r="QVD35" s="119"/>
      <c r="QVE35" s="119"/>
      <c r="QVF35" s="119"/>
      <c r="QVG35" s="119"/>
      <c r="QVH35" s="119"/>
      <c r="QVI35" s="119"/>
      <c r="QVJ35" s="119"/>
      <c r="QVK35" s="119"/>
      <c r="QVL35" s="119"/>
      <c r="QVM35" s="119"/>
      <c r="QVN35" s="119"/>
      <c r="QVO35" s="119"/>
      <c r="QVP35" s="119"/>
      <c r="QVQ35" s="119"/>
      <c r="QVR35" s="119"/>
      <c r="QVS35" s="119"/>
      <c r="QVT35" s="119"/>
      <c r="QVU35" s="119"/>
      <c r="QVV35" s="119"/>
      <c r="QVW35" s="119"/>
      <c r="QVX35" s="119"/>
      <c r="QVY35" s="119"/>
      <c r="QVZ35" s="119"/>
      <c r="QWA35" s="119"/>
      <c r="QWB35" s="119"/>
      <c r="QWC35" s="119"/>
      <c r="QWD35" s="119"/>
      <c r="QWE35" s="119"/>
      <c r="QWF35" s="119"/>
      <c r="QWG35" s="119"/>
      <c r="QWH35" s="119"/>
      <c r="QWI35" s="119"/>
      <c r="QWJ35" s="119"/>
      <c r="QWK35" s="119"/>
      <c r="QWL35" s="119"/>
      <c r="QWM35" s="119"/>
      <c r="QWN35" s="119"/>
      <c r="QWO35" s="119"/>
      <c r="QWP35" s="119"/>
      <c r="QWQ35" s="119"/>
      <c r="QWR35" s="119"/>
      <c r="QWS35" s="119"/>
      <c r="QWT35" s="119"/>
      <c r="QWU35" s="119"/>
      <c r="QWV35" s="119"/>
      <c r="QWW35" s="119"/>
      <c r="QWX35" s="119"/>
      <c r="QWY35" s="119"/>
      <c r="QWZ35" s="119"/>
      <c r="QXA35" s="119"/>
      <c r="QXB35" s="119"/>
      <c r="QXC35" s="119"/>
      <c r="QXD35" s="119"/>
      <c r="QXE35" s="119"/>
      <c r="QXF35" s="119"/>
      <c r="QXG35" s="119"/>
      <c r="QXH35" s="119"/>
      <c r="QXI35" s="119"/>
      <c r="QXJ35" s="119"/>
      <c r="QXK35" s="119"/>
      <c r="QXL35" s="119"/>
      <c r="QXM35" s="119"/>
      <c r="QXN35" s="119"/>
      <c r="QXO35" s="119"/>
      <c r="QXP35" s="119"/>
      <c r="QXQ35" s="119"/>
      <c r="QXR35" s="119"/>
      <c r="QXS35" s="119"/>
      <c r="QXT35" s="119"/>
      <c r="QXU35" s="119"/>
      <c r="QXV35" s="119"/>
      <c r="QXW35" s="119"/>
      <c r="QXX35" s="119"/>
      <c r="QXY35" s="119"/>
      <c r="QXZ35" s="119"/>
      <c r="QYA35" s="119"/>
      <c r="QYB35" s="119"/>
      <c r="QYC35" s="119"/>
      <c r="QYD35" s="119"/>
      <c r="QYE35" s="119"/>
      <c r="QYF35" s="119"/>
      <c r="QYG35" s="119"/>
      <c r="QYH35" s="119"/>
      <c r="QYI35" s="119"/>
      <c r="QYJ35" s="119"/>
      <c r="QYK35" s="119"/>
      <c r="QYL35" s="119"/>
      <c r="QYM35" s="119"/>
      <c r="QYN35" s="119"/>
      <c r="QYO35" s="119"/>
      <c r="QYP35" s="119"/>
      <c r="QYQ35" s="119"/>
      <c r="QYR35" s="119"/>
      <c r="QYS35" s="119"/>
      <c r="QYT35" s="119"/>
      <c r="QYU35" s="119"/>
      <c r="QYV35" s="119"/>
      <c r="QYW35" s="119"/>
      <c r="QYX35" s="119"/>
      <c r="QYY35" s="119"/>
      <c r="QYZ35" s="119"/>
      <c r="QZA35" s="119"/>
      <c r="QZB35" s="119"/>
      <c r="QZC35" s="119"/>
      <c r="QZD35" s="119"/>
      <c r="QZE35" s="119"/>
      <c r="QZF35" s="119"/>
      <c r="QZG35" s="119"/>
      <c r="QZH35" s="119"/>
      <c r="QZI35" s="119"/>
      <c r="QZJ35" s="119"/>
      <c r="QZK35" s="119"/>
      <c r="QZL35" s="119"/>
      <c r="QZM35" s="119"/>
      <c r="QZN35" s="119"/>
      <c r="QZO35" s="119"/>
      <c r="QZP35" s="119"/>
      <c r="QZQ35" s="119"/>
      <c r="QZR35" s="119"/>
      <c r="QZS35" s="119"/>
      <c r="QZT35" s="119"/>
      <c r="QZU35" s="119"/>
      <c r="QZV35" s="119"/>
      <c r="QZW35" s="119"/>
      <c r="QZX35" s="119"/>
      <c r="QZY35" s="119"/>
      <c r="QZZ35" s="119"/>
      <c r="RAA35" s="119"/>
      <c r="RAB35" s="119"/>
      <c r="RAC35" s="119"/>
      <c r="RAD35" s="119"/>
      <c r="RAE35" s="119"/>
      <c r="RAF35" s="119"/>
      <c r="RAG35" s="119"/>
      <c r="RAH35" s="119"/>
      <c r="RAI35" s="119"/>
      <c r="RAJ35" s="119"/>
      <c r="RAK35" s="119"/>
      <c r="RAL35" s="119"/>
      <c r="RAM35" s="119"/>
      <c r="RAN35" s="119"/>
      <c r="RAO35" s="119"/>
      <c r="RAP35" s="119"/>
      <c r="RAQ35" s="119"/>
      <c r="RAR35" s="119"/>
      <c r="RAS35" s="119"/>
      <c r="RAT35" s="119"/>
      <c r="RAU35" s="119"/>
      <c r="RAV35" s="119"/>
      <c r="RAW35" s="119"/>
      <c r="RAX35" s="119"/>
      <c r="RAY35" s="119"/>
      <c r="RAZ35" s="119"/>
      <c r="RBA35" s="119"/>
      <c r="RBB35" s="119"/>
      <c r="RBC35" s="119"/>
      <c r="RBD35" s="119"/>
      <c r="RBE35" s="119"/>
      <c r="RBF35" s="119"/>
      <c r="RBG35" s="119"/>
      <c r="RBH35" s="119"/>
      <c r="RBI35" s="119"/>
      <c r="RBJ35" s="119"/>
      <c r="RBK35" s="119"/>
      <c r="RBL35" s="119"/>
      <c r="RBM35" s="119"/>
      <c r="RBN35" s="119"/>
      <c r="RBO35" s="119"/>
      <c r="RBP35" s="119"/>
      <c r="RBQ35" s="119"/>
      <c r="RBR35" s="119"/>
      <c r="RBS35" s="119"/>
      <c r="RBT35" s="119"/>
      <c r="RBU35" s="119"/>
      <c r="RBV35" s="119"/>
      <c r="RBW35" s="119"/>
      <c r="RBX35" s="119"/>
      <c r="RBY35" s="119"/>
      <c r="RBZ35" s="119"/>
      <c r="RCA35" s="119"/>
      <c r="RCB35" s="119"/>
      <c r="RCC35" s="119"/>
      <c r="RCD35" s="119"/>
      <c r="RCE35" s="119"/>
      <c r="RCF35" s="119"/>
      <c r="RCG35" s="119"/>
      <c r="RCH35" s="119"/>
      <c r="RCI35" s="119"/>
      <c r="RCJ35" s="119"/>
      <c r="RCK35" s="119"/>
      <c r="RCL35" s="119"/>
      <c r="RCM35" s="119"/>
      <c r="RCN35" s="119"/>
      <c r="RCO35" s="119"/>
      <c r="RCP35" s="119"/>
      <c r="RCQ35" s="119"/>
      <c r="RCR35" s="119"/>
      <c r="RCS35" s="119"/>
      <c r="RCT35" s="119"/>
      <c r="RCU35" s="119"/>
      <c r="RCV35" s="119"/>
      <c r="RCW35" s="119"/>
      <c r="RCX35" s="119"/>
      <c r="RCY35" s="119"/>
      <c r="RCZ35" s="119"/>
      <c r="RDA35" s="119"/>
      <c r="RDB35" s="119"/>
      <c r="RDC35" s="119"/>
      <c r="RDD35" s="119"/>
      <c r="RDE35" s="119"/>
      <c r="RDF35" s="119"/>
      <c r="RDG35" s="119"/>
      <c r="RDH35" s="119"/>
      <c r="RDI35" s="119"/>
      <c r="RDJ35" s="119"/>
      <c r="RDK35" s="119"/>
      <c r="RDL35" s="119"/>
      <c r="RDM35" s="119"/>
      <c r="RDN35" s="119"/>
      <c r="RDO35" s="119"/>
      <c r="RDP35" s="119"/>
      <c r="RDQ35" s="119"/>
      <c r="RDR35" s="119"/>
      <c r="RDS35" s="119"/>
      <c r="RDT35" s="119"/>
      <c r="RDU35" s="119"/>
      <c r="RDV35" s="119"/>
      <c r="RDW35" s="119"/>
      <c r="RDX35" s="119"/>
      <c r="RDY35" s="119"/>
      <c r="RDZ35" s="119"/>
      <c r="REA35" s="119"/>
      <c r="REB35" s="119"/>
      <c r="REC35" s="119"/>
      <c r="RED35" s="119"/>
      <c r="REE35" s="119"/>
      <c r="REF35" s="119"/>
      <c r="REG35" s="119"/>
      <c r="REH35" s="119"/>
      <c r="REI35" s="119"/>
      <c r="REJ35" s="119"/>
      <c r="REK35" s="119"/>
      <c r="REL35" s="119"/>
      <c r="REM35" s="119"/>
      <c r="REN35" s="119"/>
      <c r="REO35" s="119"/>
      <c r="REP35" s="119"/>
      <c r="REQ35" s="119"/>
      <c r="RER35" s="119"/>
      <c r="RES35" s="119"/>
      <c r="RET35" s="119"/>
      <c r="REU35" s="119"/>
      <c r="REV35" s="119"/>
      <c r="REW35" s="119"/>
      <c r="REX35" s="119"/>
      <c r="REY35" s="119"/>
      <c r="REZ35" s="119"/>
      <c r="RFA35" s="119"/>
      <c r="RFB35" s="119"/>
      <c r="RFC35" s="119"/>
      <c r="RFD35" s="119"/>
      <c r="RFE35" s="119"/>
      <c r="RFF35" s="119"/>
      <c r="RFG35" s="119"/>
      <c r="RFH35" s="119"/>
      <c r="RFI35" s="119"/>
      <c r="RFJ35" s="119"/>
      <c r="RFK35" s="119"/>
      <c r="RFL35" s="119"/>
      <c r="RFM35" s="119"/>
      <c r="RFN35" s="119"/>
      <c r="RFO35" s="119"/>
      <c r="RFP35" s="119"/>
      <c r="RFQ35" s="119"/>
      <c r="RFR35" s="119"/>
      <c r="RFS35" s="119"/>
      <c r="RFT35" s="119"/>
      <c r="RFU35" s="119"/>
      <c r="RFV35" s="119"/>
      <c r="RFW35" s="119"/>
      <c r="RFX35" s="119"/>
      <c r="RFY35" s="119"/>
      <c r="RFZ35" s="119"/>
      <c r="RGA35" s="119"/>
      <c r="RGB35" s="119"/>
      <c r="RGC35" s="119"/>
      <c r="RGD35" s="119"/>
      <c r="RGE35" s="119"/>
      <c r="RGF35" s="119"/>
      <c r="RGG35" s="119"/>
      <c r="RGH35" s="119"/>
      <c r="RGI35" s="119"/>
      <c r="RGJ35" s="119"/>
      <c r="RGK35" s="119"/>
      <c r="RGL35" s="119"/>
      <c r="RGM35" s="119"/>
      <c r="RGN35" s="119"/>
      <c r="RGO35" s="119"/>
      <c r="RGP35" s="119"/>
      <c r="RGQ35" s="119"/>
      <c r="RGR35" s="119"/>
      <c r="RGS35" s="119"/>
      <c r="RGT35" s="119"/>
      <c r="RGU35" s="119"/>
      <c r="RGV35" s="119"/>
      <c r="RGW35" s="119"/>
      <c r="RGX35" s="119"/>
      <c r="RGY35" s="119"/>
      <c r="RGZ35" s="119"/>
      <c r="RHA35" s="119"/>
      <c r="RHB35" s="119"/>
      <c r="RHC35" s="119"/>
      <c r="RHD35" s="119"/>
      <c r="RHE35" s="119"/>
      <c r="RHF35" s="119"/>
      <c r="RHG35" s="119"/>
      <c r="RHH35" s="119"/>
      <c r="RHI35" s="119"/>
      <c r="RHJ35" s="119"/>
      <c r="RHK35" s="119"/>
      <c r="RHL35" s="119"/>
      <c r="RHM35" s="119"/>
      <c r="RHN35" s="119"/>
      <c r="RHO35" s="119"/>
      <c r="RHP35" s="119"/>
      <c r="RHQ35" s="119"/>
      <c r="RHR35" s="119"/>
      <c r="RHS35" s="119"/>
      <c r="RHT35" s="119"/>
      <c r="RHU35" s="119"/>
      <c r="RHV35" s="119"/>
      <c r="RHW35" s="119"/>
      <c r="RHX35" s="119"/>
      <c r="RHY35" s="119"/>
      <c r="RHZ35" s="119"/>
      <c r="RIA35" s="119"/>
      <c r="RIB35" s="119"/>
      <c r="RIC35" s="119"/>
      <c r="RID35" s="119"/>
      <c r="RIE35" s="119"/>
      <c r="RIF35" s="119"/>
      <c r="RIG35" s="119"/>
      <c r="RIH35" s="119"/>
      <c r="RII35" s="119"/>
      <c r="RIJ35" s="119"/>
      <c r="RIK35" s="119"/>
      <c r="RIL35" s="119"/>
      <c r="RIM35" s="119"/>
      <c r="RIN35" s="119"/>
      <c r="RIO35" s="119"/>
      <c r="RIP35" s="119"/>
      <c r="RIQ35" s="119"/>
      <c r="RIR35" s="119"/>
      <c r="RIS35" s="119"/>
      <c r="RIT35" s="119"/>
      <c r="RIU35" s="119"/>
      <c r="RIV35" s="119"/>
      <c r="RIW35" s="119"/>
      <c r="RIX35" s="119"/>
      <c r="RIY35" s="119"/>
      <c r="RIZ35" s="119"/>
      <c r="RJA35" s="119"/>
      <c r="RJB35" s="119"/>
      <c r="RJC35" s="119"/>
      <c r="RJD35" s="119"/>
      <c r="RJE35" s="119"/>
      <c r="RJF35" s="119"/>
      <c r="RJG35" s="119"/>
      <c r="RJH35" s="119"/>
      <c r="RJI35" s="119"/>
      <c r="RJJ35" s="119"/>
      <c r="RJK35" s="119"/>
      <c r="RJL35" s="119"/>
      <c r="RJM35" s="119"/>
      <c r="RJN35" s="119"/>
      <c r="RJO35" s="119"/>
      <c r="RJP35" s="119"/>
      <c r="RJQ35" s="119"/>
      <c r="RJR35" s="119"/>
      <c r="RJS35" s="119"/>
      <c r="RJT35" s="119"/>
      <c r="RJU35" s="119"/>
      <c r="RJV35" s="119"/>
      <c r="RJW35" s="119"/>
      <c r="RJX35" s="119"/>
      <c r="RJY35" s="119"/>
      <c r="RJZ35" s="119"/>
      <c r="RKA35" s="119"/>
      <c r="RKB35" s="119"/>
      <c r="RKC35" s="119"/>
      <c r="RKD35" s="119"/>
      <c r="RKE35" s="119"/>
      <c r="RKF35" s="119"/>
      <c r="RKG35" s="119"/>
      <c r="RKH35" s="119"/>
      <c r="RKI35" s="119"/>
      <c r="RKJ35" s="119"/>
      <c r="RKK35" s="119"/>
      <c r="RKL35" s="119"/>
      <c r="RKM35" s="119"/>
      <c r="RKN35" s="119"/>
      <c r="RKO35" s="119"/>
      <c r="RKP35" s="119"/>
      <c r="RKQ35" s="119"/>
      <c r="RKR35" s="119"/>
      <c r="RKS35" s="119"/>
      <c r="RKT35" s="119"/>
      <c r="RKU35" s="119"/>
      <c r="RKV35" s="119"/>
      <c r="RKW35" s="119"/>
      <c r="RKX35" s="119"/>
      <c r="RKY35" s="119"/>
      <c r="RKZ35" s="119"/>
      <c r="RLA35" s="119"/>
      <c r="RLB35" s="119"/>
      <c r="RLC35" s="119"/>
      <c r="RLD35" s="119"/>
      <c r="RLE35" s="119"/>
      <c r="RLF35" s="119"/>
      <c r="RLG35" s="119"/>
      <c r="RLH35" s="119"/>
      <c r="RLI35" s="119"/>
      <c r="RLJ35" s="119"/>
      <c r="RLK35" s="119"/>
      <c r="RLL35" s="119"/>
      <c r="RLM35" s="119"/>
      <c r="RLN35" s="119"/>
      <c r="RLO35" s="119"/>
      <c r="RLP35" s="119"/>
      <c r="RLQ35" s="119"/>
      <c r="RLR35" s="119"/>
      <c r="RLS35" s="119"/>
      <c r="RLT35" s="119"/>
      <c r="RLU35" s="119"/>
      <c r="RLV35" s="119"/>
      <c r="RLW35" s="119"/>
      <c r="RLX35" s="119"/>
      <c r="RLY35" s="119"/>
      <c r="RLZ35" s="119"/>
      <c r="RMA35" s="119"/>
      <c r="RMB35" s="119"/>
      <c r="RMC35" s="119"/>
      <c r="RMD35" s="119"/>
      <c r="RME35" s="119"/>
      <c r="RMF35" s="119"/>
      <c r="RMG35" s="119"/>
      <c r="RMH35" s="119"/>
      <c r="RMI35" s="119"/>
      <c r="RMJ35" s="119"/>
      <c r="RMK35" s="119"/>
      <c r="RML35" s="119"/>
      <c r="RMM35" s="119"/>
      <c r="RMN35" s="119"/>
      <c r="RMO35" s="119"/>
      <c r="RMP35" s="119"/>
      <c r="RMQ35" s="119"/>
      <c r="RMR35" s="119"/>
      <c r="RMS35" s="119"/>
      <c r="RMT35" s="119"/>
      <c r="RMU35" s="119"/>
      <c r="RMV35" s="119"/>
      <c r="RMW35" s="119"/>
      <c r="RMX35" s="119"/>
      <c r="RMY35" s="119"/>
      <c r="RMZ35" s="119"/>
      <c r="RNA35" s="119"/>
      <c r="RNB35" s="119"/>
      <c r="RNC35" s="119"/>
      <c r="RND35" s="119"/>
      <c r="RNE35" s="119"/>
      <c r="RNF35" s="119"/>
      <c r="RNG35" s="119"/>
      <c r="RNH35" s="119"/>
      <c r="RNI35" s="119"/>
      <c r="RNJ35" s="119"/>
      <c r="RNK35" s="119"/>
      <c r="RNL35" s="119"/>
      <c r="RNM35" s="119"/>
      <c r="RNN35" s="119"/>
      <c r="RNO35" s="119"/>
      <c r="RNP35" s="119"/>
      <c r="RNQ35" s="119"/>
      <c r="RNR35" s="119"/>
      <c r="RNS35" s="119"/>
      <c r="RNT35" s="119"/>
      <c r="RNU35" s="119"/>
      <c r="RNV35" s="119"/>
      <c r="RNW35" s="119"/>
      <c r="RNX35" s="119"/>
      <c r="RNY35" s="119"/>
      <c r="RNZ35" s="119"/>
      <c r="ROA35" s="119"/>
      <c r="ROB35" s="119"/>
      <c r="ROC35" s="119"/>
      <c r="ROD35" s="119"/>
      <c r="ROE35" s="119"/>
      <c r="ROF35" s="119"/>
      <c r="ROG35" s="119"/>
      <c r="ROH35" s="119"/>
      <c r="ROI35" s="119"/>
      <c r="ROJ35" s="119"/>
      <c r="ROK35" s="119"/>
      <c r="ROL35" s="119"/>
      <c r="ROM35" s="119"/>
      <c r="RON35" s="119"/>
      <c r="ROO35" s="119"/>
      <c r="ROP35" s="119"/>
      <c r="ROQ35" s="119"/>
      <c r="ROR35" s="119"/>
      <c r="ROS35" s="119"/>
      <c r="ROT35" s="119"/>
      <c r="ROU35" s="119"/>
      <c r="ROV35" s="119"/>
      <c r="ROW35" s="119"/>
      <c r="ROX35" s="119"/>
      <c r="ROY35" s="119"/>
      <c r="ROZ35" s="119"/>
      <c r="RPA35" s="119"/>
      <c r="RPB35" s="119"/>
      <c r="RPC35" s="119"/>
      <c r="RPD35" s="119"/>
      <c r="RPE35" s="119"/>
      <c r="RPF35" s="119"/>
      <c r="RPG35" s="119"/>
      <c r="RPH35" s="119"/>
      <c r="RPI35" s="119"/>
      <c r="RPJ35" s="119"/>
      <c r="RPK35" s="119"/>
      <c r="RPL35" s="119"/>
      <c r="RPM35" s="119"/>
      <c r="RPN35" s="119"/>
      <c r="RPO35" s="119"/>
      <c r="RPP35" s="119"/>
      <c r="RPQ35" s="119"/>
      <c r="RPR35" s="119"/>
      <c r="RPS35" s="119"/>
      <c r="RPT35" s="119"/>
      <c r="RPU35" s="119"/>
      <c r="RPV35" s="119"/>
      <c r="RPW35" s="119"/>
      <c r="RPX35" s="119"/>
      <c r="RPY35" s="119"/>
      <c r="RPZ35" s="119"/>
      <c r="RQA35" s="119"/>
      <c r="RQB35" s="119"/>
      <c r="RQC35" s="119"/>
      <c r="RQD35" s="119"/>
      <c r="RQE35" s="119"/>
      <c r="RQF35" s="119"/>
      <c r="RQG35" s="119"/>
      <c r="RQH35" s="119"/>
      <c r="RQI35" s="119"/>
      <c r="RQJ35" s="119"/>
      <c r="RQK35" s="119"/>
      <c r="RQL35" s="119"/>
      <c r="RQM35" s="119"/>
      <c r="RQN35" s="119"/>
      <c r="RQO35" s="119"/>
      <c r="RQP35" s="119"/>
      <c r="RQQ35" s="119"/>
      <c r="RQR35" s="119"/>
      <c r="RQS35" s="119"/>
      <c r="RQT35" s="119"/>
      <c r="RQU35" s="119"/>
      <c r="RQV35" s="119"/>
      <c r="RQW35" s="119"/>
      <c r="RQX35" s="119"/>
      <c r="RQY35" s="119"/>
      <c r="RQZ35" s="119"/>
      <c r="RRA35" s="119"/>
      <c r="RRB35" s="119"/>
      <c r="RRC35" s="119"/>
      <c r="RRD35" s="119"/>
      <c r="RRE35" s="119"/>
      <c r="RRF35" s="119"/>
      <c r="RRG35" s="119"/>
      <c r="RRH35" s="119"/>
      <c r="RRI35" s="119"/>
      <c r="RRJ35" s="119"/>
      <c r="RRK35" s="119"/>
      <c r="RRL35" s="119"/>
      <c r="RRM35" s="119"/>
      <c r="RRN35" s="119"/>
      <c r="RRO35" s="119"/>
      <c r="RRP35" s="119"/>
      <c r="RRQ35" s="119"/>
      <c r="RRR35" s="119"/>
      <c r="RRS35" s="119"/>
      <c r="RRT35" s="119"/>
      <c r="RRU35" s="119"/>
      <c r="RRV35" s="119"/>
      <c r="RRW35" s="119"/>
      <c r="RRX35" s="119"/>
      <c r="RRY35" s="119"/>
      <c r="RRZ35" s="119"/>
      <c r="RSA35" s="119"/>
      <c r="RSB35" s="119"/>
      <c r="RSC35" s="119"/>
      <c r="RSD35" s="119"/>
      <c r="RSE35" s="119"/>
      <c r="RSF35" s="119"/>
      <c r="RSG35" s="119"/>
      <c r="RSH35" s="119"/>
      <c r="RSI35" s="119"/>
      <c r="RSJ35" s="119"/>
      <c r="RSK35" s="119"/>
      <c r="RSL35" s="119"/>
      <c r="RSM35" s="119"/>
      <c r="RSN35" s="119"/>
      <c r="RSO35" s="119"/>
      <c r="RSP35" s="119"/>
      <c r="RSQ35" s="119"/>
      <c r="RSR35" s="119"/>
      <c r="RSS35" s="119"/>
      <c r="RST35" s="119"/>
      <c r="RSU35" s="119"/>
      <c r="RSV35" s="119"/>
      <c r="RSW35" s="119"/>
      <c r="RSX35" s="119"/>
      <c r="RSY35" s="119"/>
      <c r="RSZ35" s="119"/>
      <c r="RTA35" s="119"/>
      <c r="RTB35" s="119"/>
      <c r="RTC35" s="119"/>
      <c r="RTD35" s="119"/>
      <c r="RTE35" s="119"/>
      <c r="RTF35" s="119"/>
      <c r="RTG35" s="119"/>
      <c r="RTH35" s="119"/>
      <c r="RTI35" s="119"/>
      <c r="RTJ35" s="119"/>
      <c r="RTK35" s="119"/>
      <c r="RTL35" s="119"/>
      <c r="RTM35" s="119"/>
      <c r="RTN35" s="119"/>
      <c r="RTO35" s="119"/>
      <c r="RTP35" s="119"/>
      <c r="RTQ35" s="119"/>
      <c r="RTR35" s="119"/>
      <c r="RTS35" s="119"/>
      <c r="RTT35" s="119"/>
      <c r="RTU35" s="119"/>
      <c r="RTV35" s="119"/>
      <c r="RTW35" s="119"/>
      <c r="RTX35" s="119"/>
      <c r="RTY35" s="119"/>
      <c r="RTZ35" s="119"/>
      <c r="RUA35" s="119"/>
      <c r="RUB35" s="119"/>
      <c r="RUC35" s="119"/>
      <c r="RUD35" s="119"/>
      <c r="RUE35" s="119"/>
      <c r="RUF35" s="119"/>
      <c r="RUG35" s="119"/>
      <c r="RUH35" s="119"/>
      <c r="RUI35" s="119"/>
      <c r="RUJ35" s="119"/>
      <c r="RUK35" s="119"/>
      <c r="RUL35" s="119"/>
      <c r="RUM35" s="119"/>
      <c r="RUN35" s="119"/>
      <c r="RUO35" s="119"/>
      <c r="RUP35" s="119"/>
      <c r="RUQ35" s="119"/>
      <c r="RUR35" s="119"/>
      <c r="RUS35" s="119"/>
      <c r="RUT35" s="119"/>
      <c r="RUU35" s="119"/>
      <c r="RUV35" s="119"/>
      <c r="RUW35" s="119"/>
      <c r="RUX35" s="119"/>
      <c r="RUY35" s="119"/>
      <c r="RUZ35" s="119"/>
      <c r="RVA35" s="119"/>
      <c r="RVB35" s="119"/>
      <c r="RVC35" s="119"/>
      <c r="RVD35" s="119"/>
      <c r="RVE35" s="119"/>
      <c r="RVF35" s="119"/>
      <c r="RVG35" s="119"/>
      <c r="RVH35" s="119"/>
      <c r="RVI35" s="119"/>
      <c r="RVJ35" s="119"/>
      <c r="RVK35" s="119"/>
      <c r="RVL35" s="119"/>
      <c r="RVM35" s="119"/>
      <c r="RVN35" s="119"/>
      <c r="RVO35" s="119"/>
      <c r="RVP35" s="119"/>
      <c r="RVQ35" s="119"/>
      <c r="RVR35" s="119"/>
      <c r="RVS35" s="119"/>
      <c r="RVT35" s="119"/>
      <c r="RVU35" s="119"/>
      <c r="RVV35" s="119"/>
      <c r="RVW35" s="119"/>
      <c r="RVX35" s="119"/>
      <c r="RVY35" s="119"/>
      <c r="RVZ35" s="119"/>
      <c r="RWA35" s="119"/>
      <c r="RWB35" s="119"/>
      <c r="RWC35" s="119"/>
      <c r="RWD35" s="119"/>
      <c r="RWE35" s="119"/>
      <c r="RWF35" s="119"/>
      <c r="RWG35" s="119"/>
      <c r="RWH35" s="119"/>
      <c r="RWI35" s="119"/>
      <c r="RWJ35" s="119"/>
      <c r="RWK35" s="119"/>
      <c r="RWL35" s="119"/>
      <c r="RWM35" s="119"/>
      <c r="RWN35" s="119"/>
      <c r="RWO35" s="119"/>
      <c r="RWP35" s="119"/>
      <c r="RWQ35" s="119"/>
      <c r="RWR35" s="119"/>
      <c r="RWS35" s="119"/>
      <c r="RWT35" s="119"/>
      <c r="RWU35" s="119"/>
      <c r="RWV35" s="119"/>
      <c r="RWW35" s="119"/>
      <c r="RWX35" s="119"/>
      <c r="RWY35" s="119"/>
      <c r="RWZ35" s="119"/>
      <c r="RXA35" s="119"/>
      <c r="RXB35" s="119"/>
      <c r="RXC35" s="119"/>
      <c r="RXD35" s="119"/>
      <c r="RXE35" s="119"/>
      <c r="RXF35" s="119"/>
      <c r="RXG35" s="119"/>
      <c r="RXH35" s="119"/>
      <c r="RXI35" s="119"/>
      <c r="RXJ35" s="119"/>
      <c r="RXK35" s="119"/>
      <c r="RXL35" s="119"/>
      <c r="RXM35" s="119"/>
      <c r="RXN35" s="119"/>
      <c r="RXO35" s="119"/>
      <c r="RXP35" s="119"/>
      <c r="RXQ35" s="119"/>
      <c r="RXR35" s="119"/>
      <c r="RXS35" s="119"/>
      <c r="RXT35" s="119"/>
      <c r="RXU35" s="119"/>
      <c r="RXV35" s="119"/>
      <c r="RXW35" s="119"/>
      <c r="RXX35" s="119"/>
      <c r="RXY35" s="119"/>
      <c r="RXZ35" s="119"/>
      <c r="RYA35" s="119"/>
      <c r="RYB35" s="119"/>
      <c r="RYC35" s="119"/>
      <c r="RYD35" s="119"/>
      <c r="RYE35" s="119"/>
      <c r="RYF35" s="119"/>
      <c r="RYG35" s="119"/>
      <c r="RYH35" s="119"/>
      <c r="RYI35" s="119"/>
      <c r="RYJ35" s="119"/>
      <c r="RYK35" s="119"/>
      <c r="RYL35" s="119"/>
      <c r="RYM35" s="119"/>
      <c r="RYN35" s="119"/>
      <c r="RYO35" s="119"/>
      <c r="RYP35" s="119"/>
      <c r="RYQ35" s="119"/>
      <c r="RYR35" s="119"/>
      <c r="RYS35" s="119"/>
      <c r="RYT35" s="119"/>
      <c r="RYU35" s="119"/>
      <c r="RYV35" s="119"/>
      <c r="RYW35" s="119"/>
      <c r="RYX35" s="119"/>
      <c r="RYY35" s="119"/>
      <c r="RYZ35" s="119"/>
      <c r="RZA35" s="119"/>
      <c r="RZB35" s="119"/>
      <c r="RZC35" s="119"/>
      <c r="RZD35" s="119"/>
      <c r="RZE35" s="119"/>
      <c r="RZF35" s="119"/>
      <c r="RZG35" s="119"/>
      <c r="RZH35" s="119"/>
      <c r="RZI35" s="119"/>
      <c r="RZJ35" s="119"/>
      <c r="RZK35" s="119"/>
      <c r="RZL35" s="119"/>
      <c r="RZM35" s="119"/>
      <c r="RZN35" s="119"/>
      <c r="RZO35" s="119"/>
      <c r="RZP35" s="119"/>
      <c r="RZQ35" s="119"/>
      <c r="RZR35" s="119"/>
      <c r="RZS35" s="119"/>
      <c r="RZT35" s="119"/>
      <c r="RZU35" s="119"/>
      <c r="RZV35" s="119"/>
      <c r="RZW35" s="119"/>
      <c r="RZX35" s="119"/>
      <c r="RZY35" s="119"/>
      <c r="RZZ35" s="119"/>
      <c r="SAA35" s="119"/>
      <c r="SAB35" s="119"/>
      <c r="SAC35" s="119"/>
      <c r="SAD35" s="119"/>
      <c r="SAE35" s="119"/>
      <c r="SAF35" s="119"/>
      <c r="SAG35" s="119"/>
      <c r="SAH35" s="119"/>
      <c r="SAI35" s="119"/>
      <c r="SAJ35" s="119"/>
      <c r="SAK35" s="119"/>
      <c r="SAL35" s="119"/>
      <c r="SAM35" s="119"/>
      <c r="SAN35" s="119"/>
      <c r="SAO35" s="119"/>
      <c r="SAP35" s="119"/>
      <c r="SAQ35" s="119"/>
      <c r="SAR35" s="119"/>
      <c r="SAS35" s="119"/>
      <c r="SAT35" s="119"/>
      <c r="SAU35" s="119"/>
      <c r="SAV35" s="119"/>
      <c r="SAW35" s="119"/>
      <c r="SAX35" s="119"/>
      <c r="SAY35" s="119"/>
      <c r="SAZ35" s="119"/>
      <c r="SBA35" s="119"/>
      <c r="SBB35" s="119"/>
      <c r="SBC35" s="119"/>
      <c r="SBD35" s="119"/>
      <c r="SBE35" s="119"/>
      <c r="SBF35" s="119"/>
      <c r="SBG35" s="119"/>
      <c r="SBH35" s="119"/>
      <c r="SBI35" s="119"/>
      <c r="SBJ35" s="119"/>
      <c r="SBK35" s="119"/>
      <c r="SBL35" s="119"/>
      <c r="SBM35" s="119"/>
      <c r="SBN35" s="119"/>
      <c r="SBO35" s="119"/>
      <c r="SBP35" s="119"/>
      <c r="SBQ35" s="119"/>
      <c r="SBR35" s="119"/>
      <c r="SBS35" s="119"/>
      <c r="SBT35" s="119"/>
      <c r="SBU35" s="119"/>
      <c r="SBV35" s="119"/>
      <c r="SBW35" s="119"/>
      <c r="SBX35" s="119"/>
      <c r="SBY35" s="119"/>
      <c r="SBZ35" s="119"/>
      <c r="SCA35" s="119"/>
      <c r="SCB35" s="119"/>
      <c r="SCC35" s="119"/>
      <c r="SCD35" s="119"/>
      <c r="SCE35" s="119"/>
      <c r="SCF35" s="119"/>
      <c r="SCG35" s="119"/>
      <c r="SCH35" s="119"/>
      <c r="SCI35" s="119"/>
      <c r="SCJ35" s="119"/>
      <c r="SCK35" s="119"/>
      <c r="SCL35" s="119"/>
      <c r="SCM35" s="119"/>
      <c r="SCN35" s="119"/>
      <c r="SCO35" s="119"/>
      <c r="SCP35" s="119"/>
      <c r="SCQ35" s="119"/>
      <c r="SCR35" s="119"/>
      <c r="SCS35" s="119"/>
      <c r="SCT35" s="119"/>
      <c r="SCU35" s="119"/>
      <c r="SCV35" s="119"/>
      <c r="SCW35" s="119"/>
      <c r="SCX35" s="119"/>
      <c r="SCY35" s="119"/>
      <c r="SCZ35" s="119"/>
      <c r="SDA35" s="119"/>
      <c r="SDB35" s="119"/>
      <c r="SDC35" s="119"/>
      <c r="SDD35" s="119"/>
      <c r="SDE35" s="119"/>
      <c r="SDF35" s="119"/>
      <c r="SDG35" s="119"/>
      <c r="SDH35" s="119"/>
      <c r="SDI35" s="119"/>
      <c r="SDJ35" s="119"/>
      <c r="SDK35" s="119"/>
      <c r="SDL35" s="119"/>
      <c r="SDM35" s="119"/>
      <c r="SDN35" s="119"/>
      <c r="SDO35" s="119"/>
      <c r="SDP35" s="119"/>
      <c r="SDQ35" s="119"/>
      <c r="SDR35" s="119"/>
      <c r="SDS35" s="119"/>
      <c r="SDT35" s="119"/>
      <c r="SDU35" s="119"/>
      <c r="SDV35" s="119"/>
      <c r="SDW35" s="119"/>
      <c r="SDX35" s="119"/>
      <c r="SDY35" s="119"/>
      <c r="SDZ35" s="119"/>
      <c r="SEA35" s="119"/>
      <c r="SEB35" s="119"/>
      <c r="SEC35" s="119"/>
      <c r="SED35" s="119"/>
      <c r="SEE35" s="119"/>
      <c r="SEF35" s="119"/>
      <c r="SEG35" s="119"/>
      <c r="SEH35" s="119"/>
      <c r="SEI35" s="119"/>
      <c r="SEJ35" s="119"/>
      <c r="SEK35" s="119"/>
      <c r="SEL35" s="119"/>
      <c r="SEM35" s="119"/>
      <c r="SEN35" s="119"/>
      <c r="SEO35" s="119"/>
      <c r="SEP35" s="119"/>
      <c r="SEQ35" s="119"/>
      <c r="SER35" s="119"/>
      <c r="SES35" s="119"/>
      <c r="SET35" s="119"/>
      <c r="SEU35" s="119"/>
      <c r="SEV35" s="119"/>
      <c r="SEW35" s="119"/>
      <c r="SEX35" s="119"/>
      <c r="SEY35" s="119"/>
      <c r="SEZ35" s="119"/>
      <c r="SFA35" s="119"/>
      <c r="SFB35" s="119"/>
      <c r="SFC35" s="119"/>
      <c r="SFD35" s="119"/>
      <c r="SFE35" s="119"/>
      <c r="SFF35" s="119"/>
      <c r="SFG35" s="119"/>
      <c r="SFH35" s="119"/>
      <c r="SFI35" s="119"/>
      <c r="SFJ35" s="119"/>
      <c r="SFK35" s="119"/>
      <c r="SFL35" s="119"/>
      <c r="SFM35" s="119"/>
      <c r="SFN35" s="119"/>
      <c r="SFO35" s="119"/>
      <c r="SFP35" s="119"/>
      <c r="SFQ35" s="119"/>
      <c r="SFR35" s="119"/>
      <c r="SFS35" s="119"/>
      <c r="SFT35" s="119"/>
      <c r="SFU35" s="119"/>
      <c r="SFV35" s="119"/>
      <c r="SFW35" s="119"/>
      <c r="SFX35" s="119"/>
      <c r="SFY35" s="119"/>
      <c r="SFZ35" s="119"/>
      <c r="SGA35" s="119"/>
      <c r="SGB35" s="119"/>
      <c r="SGC35" s="119"/>
      <c r="SGD35" s="119"/>
      <c r="SGE35" s="119"/>
      <c r="SGF35" s="119"/>
      <c r="SGG35" s="119"/>
      <c r="SGH35" s="119"/>
      <c r="SGI35" s="119"/>
      <c r="SGJ35" s="119"/>
      <c r="SGK35" s="119"/>
      <c r="SGL35" s="119"/>
      <c r="SGM35" s="119"/>
      <c r="SGN35" s="119"/>
      <c r="SGO35" s="119"/>
      <c r="SGP35" s="119"/>
      <c r="SGQ35" s="119"/>
      <c r="SGR35" s="119"/>
      <c r="SGS35" s="119"/>
      <c r="SGT35" s="119"/>
      <c r="SGU35" s="119"/>
      <c r="SGV35" s="119"/>
      <c r="SGW35" s="119"/>
      <c r="SGX35" s="119"/>
      <c r="SGY35" s="119"/>
      <c r="SGZ35" s="119"/>
      <c r="SHA35" s="119"/>
      <c r="SHB35" s="119"/>
      <c r="SHC35" s="119"/>
      <c r="SHD35" s="119"/>
      <c r="SHE35" s="119"/>
      <c r="SHF35" s="119"/>
      <c r="SHG35" s="119"/>
      <c r="SHH35" s="119"/>
      <c r="SHI35" s="119"/>
      <c r="SHJ35" s="119"/>
      <c r="SHK35" s="119"/>
      <c r="SHL35" s="119"/>
      <c r="SHM35" s="119"/>
      <c r="SHN35" s="119"/>
      <c r="SHO35" s="119"/>
      <c r="SHP35" s="119"/>
      <c r="SHQ35" s="119"/>
      <c r="SHR35" s="119"/>
      <c r="SHS35" s="119"/>
      <c r="SHT35" s="119"/>
      <c r="SHU35" s="119"/>
      <c r="SHV35" s="119"/>
      <c r="SHW35" s="119"/>
      <c r="SHX35" s="119"/>
      <c r="SHY35" s="119"/>
      <c r="SHZ35" s="119"/>
      <c r="SIA35" s="119"/>
      <c r="SIB35" s="119"/>
      <c r="SIC35" s="119"/>
      <c r="SID35" s="119"/>
      <c r="SIE35" s="119"/>
      <c r="SIF35" s="119"/>
      <c r="SIG35" s="119"/>
      <c r="SIH35" s="119"/>
      <c r="SII35" s="119"/>
      <c r="SIJ35" s="119"/>
      <c r="SIK35" s="119"/>
      <c r="SIL35" s="119"/>
      <c r="SIM35" s="119"/>
      <c r="SIN35" s="119"/>
      <c r="SIO35" s="119"/>
      <c r="SIP35" s="119"/>
      <c r="SIQ35" s="119"/>
      <c r="SIR35" s="119"/>
      <c r="SIS35" s="119"/>
      <c r="SIT35" s="119"/>
      <c r="SIU35" s="119"/>
      <c r="SIV35" s="119"/>
      <c r="SIW35" s="119"/>
      <c r="SIX35" s="119"/>
      <c r="SIY35" s="119"/>
      <c r="SIZ35" s="119"/>
      <c r="SJA35" s="119"/>
      <c r="SJB35" s="119"/>
      <c r="SJC35" s="119"/>
      <c r="SJD35" s="119"/>
      <c r="SJE35" s="119"/>
      <c r="SJF35" s="119"/>
      <c r="SJG35" s="119"/>
      <c r="SJH35" s="119"/>
      <c r="SJI35" s="119"/>
      <c r="SJJ35" s="119"/>
      <c r="SJK35" s="119"/>
      <c r="SJL35" s="119"/>
      <c r="SJM35" s="119"/>
      <c r="SJN35" s="119"/>
      <c r="SJO35" s="119"/>
      <c r="SJP35" s="119"/>
      <c r="SJQ35" s="119"/>
      <c r="SJR35" s="119"/>
      <c r="SJS35" s="119"/>
      <c r="SJT35" s="119"/>
      <c r="SJU35" s="119"/>
      <c r="SJV35" s="119"/>
      <c r="SJW35" s="119"/>
      <c r="SJX35" s="119"/>
      <c r="SJY35" s="119"/>
      <c r="SJZ35" s="119"/>
      <c r="SKA35" s="119"/>
      <c r="SKB35" s="119"/>
      <c r="SKC35" s="119"/>
      <c r="SKD35" s="119"/>
      <c r="SKE35" s="119"/>
      <c r="SKF35" s="119"/>
      <c r="SKG35" s="119"/>
      <c r="SKH35" s="119"/>
      <c r="SKI35" s="119"/>
      <c r="SKJ35" s="119"/>
      <c r="SKK35" s="119"/>
      <c r="SKL35" s="119"/>
      <c r="SKM35" s="119"/>
      <c r="SKN35" s="119"/>
      <c r="SKO35" s="119"/>
      <c r="SKP35" s="119"/>
      <c r="SKQ35" s="119"/>
      <c r="SKR35" s="119"/>
      <c r="SKS35" s="119"/>
      <c r="SKT35" s="119"/>
      <c r="SKU35" s="119"/>
      <c r="SKV35" s="119"/>
      <c r="SKW35" s="119"/>
      <c r="SKX35" s="119"/>
      <c r="SKY35" s="119"/>
      <c r="SKZ35" s="119"/>
      <c r="SLA35" s="119"/>
      <c r="SLB35" s="119"/>
      <c r="SLC35" s="119"/>
      <c r="SLD35" s="119"/>
      <c r="SLE35" s="119"/>
      <c r="SLF35" s="119"/>
      <c r="SLG35" s="119"/>
      <c r="SLH35" s="119"/>
      <c r="SLI35" s="119"/>
      <c r="SLJ35" s="119"/>
      <c r="SLK35" s="119"/>
      <c r="SLL35" s="119"/>
      <c r="SLM35" s="119"/>
      <c r="SLN35" s="119"/>
      <c r="SLO35" s="119"/>
      <c r="SLP35" s="119"/>
      <c r="SLQ35" s="119"/>
      <c r="SLR35" s="119"/>
      <c r="SLS35" s="119"/>
      <c r="SLT35" s="119"/>
      <c r="SLU35" s="119"/>
      <c r="SLV35" s="119"/>
      <c r="SLW35" s="119"/>
      <c r="SLX35" s="119"/>
      <c r="SLY35" s="119"/>
      <c r="SLZ35" s="119"/>
      <c r="SMA35" s="119"/>
      <c r="SMB35" s="119"/>
      <c r="SMC35" s="119"/>
      <c r="SMD35" s="119"/>
      <c r="SME35" s="119"/>
      <c r="SMF35" s="119"/>
      <c r="SMG35" s="119"/>
      <c r="SMH35" s="119"/>
      <c r="SMI35" s="119"/>
      <c r="SMJ35" s="119"/>
      <c r="SMK35" s="119"/>
      <c r="SML35" s="119"/>
      <c r="SMM35" s="119"/>
      <c r="SMN35" s="119"/>
      <c r="SMO35" s="119"/>
      <c r="SMP35" s="119"/>
      <c r="SMQ35" s="119"/>
      <c r="SMR35" s="119"/>
      <c r="SMS35" s="119"/>
      <c r="SMT35" s="119"/>
      <c r="SMU35" s="119"/>
      <c r="SMV35" s="119"/>
      <c r="SMW35" s="119"/>
      <c r="SMX35" s="119"/>
      <c r="SMY35" s="119"/>
      <c r="SMZ35" s="119"/>
      <c r="SNA35" s="119"/>
      <c r="SNB35" s="119"/>
      <c r="SNC35" s="119"/>
      <c r="SND35" s="119"/>
      <c r="SNE35" s="119"/>
      <c r="SNF35" s="119"/>
      <c r="SNG35" s="119"/>
      <c r="SNH35" s="119"/>
      <c r="SNI35" s="119"/>
      <c r="SNJ35" s="119"/>
      <c r="SNK35" s="119"/>
      <c r="SNL35" s="119"/>
      <c r="SNM35" s="119"/>
      <c r="SNN35" s="119"/>
      <c r="SNO35" s="119"/>
      <c r="SNP35" s="119"/>
      <c r="SNQ35" s="119"/>
      <c r="SNR35" s="119"/>
      <c r="SNS35" s="119"/>
      <c r="SNT35" s="119"/>
      <c r="SNU35" s="119"/>
      <c r="SNV35" s="119"/>
      <c r="SNW35" s="119"/>
      <c r="SNX35" s="119"/>
      <c r="SNY35" s="119"/>
      <c r="SNZ35" s="119"/>
      <c r="SOA35" s="119"/>
      <c r="SOB35" s="119"/>
      <c r="SOC35" s="119"/>
      <c r="SOD35" s="119"/>
      <c r="SOE35" s="119"/>
      <c r="SOF35" s="119"/>
      <c r="SOG35" s="119"/>
      <c r="SOH35" s="119"/>
      <c r="SOI35" s="119"/>
      <c r="SOJ35" s="119"/>
      <c r="SOK35" s="119"/>
      <c r="SOL35" s="119"/>
      <c r="SOM35" s="119"/>
      <c r="SON35" s="119"/>
      <c r="SOO35" s="119"/>
      <c r="SOP35" s="119"/>
      <c r="SOQ35" s="119"/>
      <c r="SOR35" s="119"/>
      <c r="SOS35" s="119"/>
      <c r="SOT35" s="119"/>
      <c r="SOU35" s="119"/>
      <c r="SOV35" s="119"/>
      <c r="SOW35" s="119"/>
      <c r="SOX35" s="119"/>
      <c r="SOY35" s="119"/>
      <c r="SOZ35" s="119"/>
      <c r="SPA35" s="119"/>
      <c r="SPB35" s="119"/>
      <c r="SPC35" s="119"/>
      <c r="SPD35" s="119"/>
      <c r="SPE35" s="119"/>
      <c r="SPF35" s="119"/>
      <c r="SPG35" s="119"/>
      <c r="SPH35" s="119"/>
      <c r="SPI35" s="119"/>
      <c r="SPJ35" s="119"/>
      <c r="SPK35" s="119"/>
      <c r="SPL35" s="119"/>
      <c r="SPM35" s="119"/>
      <c r="SPN35" s="119"/>
      <c r="SPO35" s="119"/>
      <c r="SPP35" s="119"/>
      <c r="SPQ35" s="119"/>
      <c r="SPR35" s="119"/>
      <c r="SPS35" s="119"/>
      <c r="SPT35" s="119"/>
      <c r="SPU35" s="119"/>
      <c r="SPV35" s="119"/>
      <c r="SPW35" s="119"/>
      <c r="SPX35" s="119"/>
      <c r="SPY35" s="119"/>
      <c r="SPZ35" s="119"/>
      <c r="SQA35" s="119"/>
      <c r="SQB35" s="119"/>
      <c r="SQC35" s="119"/>
      <c r="SQD35" s="119"/>
      <c r="SQE35" s="119"/>
      <c r="SQF35" s="119"/>
      <c r="SQG35" s="119"/>
      <c r="SQH35" s="119"/>
      <c r="SQI35" s="119"/>
      <c r="SQJ35" s="119"/>
      <c r="SQK35" s="119"/>
      <c r="SQL35" s="119"/>
      <c r="SQM35" s="119"/>
      <c r="SQN35" s="119"/>
      <c r="SQO35" s="119"/>
      <c r="SQP35" s="119"/>
      <c r="SQQ35" s="119"/>
      <c r="SQR35" s="119"/>
      <c r="SQS35" s="119"/>
      <c r="SQT35" s="119"/>
      <c r="SQU35" s="119"/>
      <c r="SQV35" s="119"/>
      <c r="SQW35" s="119"/>
      <c r="SQX35" s="119"/>
      <c r="SQY35" s="119"/>
      <c r="SQZ35" s="119"/>
      <c r="SRA35" s="119"/>
      <c r="SRB35" s="119"/>
      <c r="SRC35" s="119"/>
      <c r="SRD35" s="119"/>
      <c r="SRE35" s="119"/>
      <c r="SRF35" s="119"/>
      <c r="SRG35" s="119"/>
      <c r="SRH35" s="119"/>
      <c r="SRI35" s="119"/>
      <c r="SRJ35" s="119"/>
      <c r="SRK35" s="119"/>
      <c r="SRL35" s="119"/>
      <c r="SRM35" s="119"/>
      <c r="SRN35" s="119"/>
      <c r="SRO35" s="119"/>
      <c r="SRP35" s="119"/>
      <c r="SRQ35" s="119"/>
      <c r="SRR35" s="119"/>
      <c r="SRS35" s="119"/>
      <c r="SRT35" s="119"/>
      <c r="SRU35" s="119"/>
      <c r="SRV35" s="119"/>
      <c r="SRW35" s="119"/>
      <c r="SRX35" s="119"/>
      <c r="SRY35" s="119"/>
      <c r="SRZ35" s="119"/>
      <c r="SSA35" s="119"/>
      <c r="SSB35" s="119"/>
      <c r="SSC35" s="119"/>
      <c r="SSD35" s="119"/>
      <c r="SSE35" s="119"/>
      <c r="SSF35" s="119"/>
      <c r="SSG35" s="119"/>
      <c r="SSH35" s="119"/>
      <c r="SSI35" s="119"/>
      <c r="SSJ35" s="119"/>
      <c r="SSK35" s="119"/>
      <c r="SSL35" s="119"/>
      <c r="SSM35" s="119"/>
      <c r="SSN35" s="119"/>
      <c r="SSO35" s="119"/>
      <c r="SSP35" s="119"/>
      <c r="SSQ35" s="119"/>
      <c r="SSR35" s="119"/>
      <c r="SSS35" s="119"/>
      <c r="SST35" s="119"/>
      <c r="SSU35" s="119"/>
      <c r="SSV35" s="119"/>
      <c r="SSW35" s="119"/>
      <c r="SSX35" s="119"/>
      <c r="SSY35" s="119"/>
      <c r="SSZ35" s="119"/>
      <c r="STA35" s="119"/>
      <c r="STB35" s="119"/>
      <c r="STC35" s="119"/>
      <c r="STD35" s="119"/>
      <c r="STE35" s="119"/>
      <c r="STF35" s="119"/>
      <c r="STG35" s="119"/>
      <c r="STH35" s="119"/>
      <c r="STI35" s="119"/>
      <c r="STJ35" s="119"/>
      <c r="STK35" s="119"/>
      <c r="STL35" s="119"/>
      <c r="STM35" s="119"/>
      <c r="STN35" s="119"/>
      <c r="STO35" s="119"/>
      <c r="STP35" s="119"/>
      <c r="STQ35" s="119"/>
      <c r="STR35" s="119"/>
      <c r="STS35" s="119"/>
      <c r="STT35" s="119"/>
      <c r="STU35" s="119"/>
      <c r="STV35" s="119"/>
      <c r="STW35" s="119"/>
      <c r="STX35" s="119"/>
      <c r="STY35" s="119"/>
      <c r="STZ35" s="119"/>
      <c r="SUA35" s="119"/>
      <c r="SUB35" s="119"/>
      <c r="SUC35" s="119"/>
      <c r="SUD35" s="119"/>
      <c r="SUE35" s="119"/>
      <c r="SUF35" s="119"/>
      <c r="SUG35" s="119"/>
      <c r="SUH35" s="119"/>
      <c r="SUI35" s="119"/>
      <c r="SUJ35" s="119"/>
      <c r="SUK35" s="119"/>
      <c r="SUL35" s="119"/>
      <c r="SUM35" s="119"/>
      <c r="SUN35" s="119"/>
      <c r="SUO35" s="119"/>
      <c r="SUP35" s="119"/>
      <c r="SUQ35" s="119"/>
      <c r="SUR35" s="119"/>
      <c r="SUS35" s="119"/>
      <c r="SUT35" s="119"/>
      <c r="SUU35" s="119"/>
      <c r="SUV35" s="119"/>
      <c r="SUW35" s="119"/>
      <c r="SUX35" s="119"/>
      <c r="SUY35" s="119"/>
      <c r="SUZ35" s="119"/>
      <c r="SVA35" s="119"/>
      <c r="SVB35" s="119"/>
      <c r="SVC35" s="119"/>
      <c r="SVD35" s="119"/>
      <c r="SVE35" s="119"/>
      <c r="SVF35" s="119"/>
      <c r="SVG35" s="119"/>
      <c r="SVH35" s="119"/>
      <c r="SVI35" s="119"/>
      <c r="SVJ35" s="119"/>
      <c r="SVK35" s="119"/>
      <c r="SVL35" s="119"/>
      <c r="SVM35" s="119"/>
      <c r="SVN35" s="119"/>
      <c r="SVO35" s="119"/>
      <c r="SVP35" s="119"/>
      <c r="SVQ35" s="119"/>
      <c r="SVR35" s="119"/>
      <c r="SVS35" s="119"/>
      <c r="SVT35" s="119"/>
      <c r="SVU35" s="119"/>
      <c r="SVV35" s="119"/>
      <c r="SVW35" s="119"/>
      <c r="SVX35" s="119"/>
      <c r="SVY35" s="119"/>
      <c r="SVZ35" s="119"/>
      <c r="SWA35" s="119"/>
      <c r="SWB35" s="119"/>
      <c r="SWC35" s="119"/>
      <c r="SWD35" s="119"/>
      <c r="SWE35" s="119"/>
      <c r="SWF35" s="119"/>
      <c r="SWG35" s="119"/>
      <c r="SWH35" s="119"/>
      <c r="SWI35" s="119"/>
      <c r="SWJ35" s="119"/>
      <c r="SWK35" s="119"/>
      <c r="SWL35" s="119"/>
      <c r="SWM35" s="119"/>
      <c r="SWN35" s="119"/>
      <c r="SWO35" s="119"/>
      <c r="SWP35" s="119"/>
      <c r="SWQ35" s="119"/>
      <c r="SWR35" s="119"/>
      <c r="SWS35" s="119"/>
      <c r="SWT35" s="119"/>
      <c r="SWU35" s="119"/>
      <c r="SWV35" s="119"/>
      <c r="SWW35" s="119"/>
      <c r="SWX35" s="119"/>
      <c r="SWY35" s="119"/>
      <c r="SWZ35" s="119"/>
      <c r="SXA35" s="119"/>
      <c r="SXB35" s="119"/>
      <c r="SXC35" s="119"/>
      <c r="SXD35" s="119"/>
      <c r="SXE35" s="119"/>
      <c r="SXF35" s="119"/>
      <c r="SXG35" s="119"/>
      <c r="SXH35" s="119"/>
      <c r="SXI35" s="119"/>
      <c r="SXJ35" s="119"/>
      <c r="SXK35" s="119"/>
      <c r="SXL35" s="119"/>
      <c r="SXM35" s="119"/>
      <c r="SXN35" s="119"/>
      <c r="SXO35" s="119"/>
      <c r="SXP35" s="119"/>
      <c r="SXQ35" s="119"/>
      <c r="SXR35" s="119"/>
      <c r="SXS35" s="119"/>
      <c r="SXT35" s="119"/>
      <c r="SXU35" s="119"/>
      <c r="SXV35" s="119"/>
      <c r="SXW35" s="119"/>
      <c r="SXX35" s="119"/>
      <c r="SXY35" s="119"/>
      <c r="SXZ35" s="119"/>
      <c r="SYA35" s="119"/>
      <c r="SYB35" s="119"/>
      <c r="SYC35" s="119"/>
      <c r="SYD35" s="119"/>
      <c r="SYE35" s="119"/>
      <c r="SYF35" s="119"/>
      <c r="SYG35" s="119"/>
      <c r="SYH35" s="119"/>
      <c r="SYI35" s="119"/>
      <c r="SYJ35" s="119"/>
      <c r="SYK35" s="119"/>
      <c r="SYL35" s="119"/>
      <c r="SYM35" s="119"/>
      <c r="SYN35" s="119"/>
      <c r="SYO35" s="119"/>
      <c r="SYP35" s="119"/>
      <c r="SYQ35" s="119"/>
      <c r="SYR35" s="119"/>
      <c r="SYS35" s="119"/>
      <c r="SYT35" s="119"/>
      <c r="SYU35" s="119"/>
      <c r="SYV35" s="119"/>
      <c r="SYW35" s="119"/>
      <c r="SYX35" s="119"/>
      <c r="SYY35" s="119"/>
      <c r="SYZ35" s="119"/>
      <c r="SZA35" s="119"/>
      <c r="SZB35" s="119"/>
      <c r="SZC35" s="119"/>
      <c r="SZD35" s="119"/>
      <c r="SZE35" s="119"/>
      <c r="SZF35" s="119"/>
      <c r="SZG35" s="119"/>
      <c r="SZH35" s="119"/>
      <c r="SZI35" s="119"/>
      <c r="SZJ35" s="119"/>
      <c r="SZK35" s="119"/>
      <c r="SZL35" s="119"/>
      <c r="SZM35" s="119"/>
      <c r="SZN35" s="119"/>
      <c r="SZO35" s="119"/>
      <c r="SZP35" s="119"/>
      <c r="SZQ35" s="119"/>
      <c r="SZR35" s="119"/>
      <c r="SZS35" s="119"/>
      <c r="SZT35" s="119"/>
      <c r="SZU35" s="119"/>
      <c r="SZV35" s="119"/>
      <c r="SZW35" s="119"/>
      <c r="SZX35" s="119"/>
      <c r="SZY35" s="119"/>
      <c r="SZZ35" s="119"/>
      <c r="TAA35" s="119"/>
      <c r="TAB35" s="119"/>
      <c r="TAC35" s="119"/>
      <c r="TAD35" s="119"/>
      <c r="TAE35" s="119"/>
      <c r="TAF35" s="119"/>
      <c r="TAG35" s="119"/>
      <c r="TAH35" s="119"/>
      <c r="TAI35" s="119"/>
      <c r="TAJ35" s="119"/>
      <c r="TAK35" s="119"/>
      <c r="TAL35" s="119"/>
      <c r="TAM35" s="119"/>
      <c r="TAN35" s="119"/>
      <c r="TAO35" s="119"/>
      <c r="TAP35" s="119"/>
      <c r="TAQ35" s="119"/>
      <c r="TAR35" s="119"/>
      <c r="TAS35" s="119"/>
      <c r="TAT35" s="119"/>
      <c r="TAU35" s="119"/>
      <c r="TAV35" s="119"/>
      <c r="TAW35" s="119"/>
      <c r="TAX35" s="119"/>
      <c r="TAY35" s="119"/>
      <c r="TAZ35" s="119"/>
      <c r="TBA35" s="119"/>
      <c r="TBB35" s="119"/>
      <c r="TBC35" s="119"/>
      <c r="TBD35" s="119"/>
      <c r="TBE35" s="119"/>
      <c r="TBF35" s="119"/>
      <c r="TBG35" s="119"/>
      <c r="TBH35" s="119"/>
      <c r="TBI35" s="119"/>
      <c r="TBJ35" s="119"/>
      <c r="TBK35" s="119"/>
      <c r="TBL35" s="119"/>
      <c r="TBM35" s="119"/>
      <c r="TBN35" s="119"/>
      <c r="TBO35" s="119"/>
      <c r="TBP35" s="119"/>
      <c r="TBQ35" s="119"/>
      <c r="TBR35" s="119"/>
      <c r="TBS35" s="119"/>
      <c r="TBT35" s="119"/>
      <c r="TBU35" s="119"/>
      <c r="TBV35" s="119"/>
      <c r="TBW35" s="119"/>
      <c r="TBX35" s="119"/>
      <c r="TBY35" s="119"/>
      <c r="TBZ35" s="119"/>
      <c r="TCA35" s="119"/>
      <c r="TCB35" s="119"/>
      <c r="TCC35" s="119"/>
      <c r="TCD35" s="119"/>
      <c r="TCE35" s="119"/>
      <c r="TCF35" s="119"/>
      <c r="TCG35" s="119"/>
      <c r="TCH35" s="119"/>
      <c r="TCI35" s="119"/>
      <c r="TCJ35" s="119"/>
      <c r="TCK35" s="119"/>
      <c r="TCL35" s="119"/>
      <c r="TCM35" s="119"/>
      <c r="TCN35" s="119"/>
      <c r="TCO35" s="119"/>
      <c r="TCP35" s="119"/>
      <c r="TCQ35" s="119"/>
      <c r="TCR35" s="119"/>
      <c r="TCS35" s="119"/>
      <c r="TCT35" s="119"/>
      <c r="TCU35" s="119"/>
      <c r="TCV35" s="119"/>
      <c r="TCW35" s="119"/>
      <c r="TCX35" s="119"/>
      <c r="TCY35" s="119"/>
      <c r="TCZ35" s="119"/>
      <c r="TDA35" s="119"/>
      <c r="TDB35" s="119"/>
      <c r="TDC35" s="119"/>
      <c r="TDD35" s="119"/>
      <c r="TDE35" s="119"/>
      <c r="TDF35" s="119"/>
      <c r="TDG35" s="119"/>
      <c r="TDH35" s="119"/>
      <c r="TDI35" s="119"/>
      <c r="TDJ35" s="119"/>
      <c r="TDK35" s="119"/>
      <c r="TDL35" s="119"/>
      <c r="TDM35" s="119"/>
      <c r="TDN35" s="119"/>
      <c r="TDO35" s="119"/>
      <c r="TDP35" s="119"/>
      <c r="TDQ35" s="119"/>
      <c r="TDR35" s="119"/>
      <c r="TDS35" s="119"/>
      <c r="TDT35" s="119"/>
      <c r="TDU35" s="119"/>
      <c r="TDV35" s="119"/>
      <c r="TDW35" s="119"/>
      <c r="TDX35" s="119"/>
      <c r="TDY35" s="119"/>
      <c r="TDZ35" s="119"/>
      <c r="TEA35" s="119"/>
      <c r="TEB35" s="119"/>
      <c r="TEC35" s="119"/>
      <c r="TED35" s="119"/>
      <c r="TEE35" s="119"/>
      <c r="TEF35" s="119"/>
      <c r="TEG35" s="119"/>
      <c r="TEH35" s="119"/>
      <c r="TEI35" s="119"/>
      <c r="TEJ35" s="119"/>
      <c r="TEK35" s="119"/>
      <c r="TEL35" s="119"/>
      <c r="TEM35" s="119"/>
      <c r="TEN35" s="119"/>
      <c r="TEO35" s="119"/>
      <c r="TEP35" s="119"/>
      <c r="TEQ35" s="119"/>
      <c r="TER35" s="119"/>
      <c r="TES35" s="119"/>
      <c r="TET35" s="119"/>
      <c r="TEU35" s="119"/>
      <c r="TEV35" s="119"/>
      <c r="TEW35" s="119"/>
      <c r="TEX35" s="119"/>
      <c r="TEY35" s="119"/>
      <c r="TEZ35" s="119"/>
      <c r="TFA35" s="119"/>
      <c r="TFB35" s="119"/>
      <c r="TFC35" s="119"/>
      <c r="TFD35" s="119"/>
      <c r="TFE35" s="119"/>
      <c r="TFF35" s="119"/>
      <c r="TFG35" s="119"/>
      <c r="TFH35" s="119"/>
      <c r="TFI35" s="119"/>
      <c r="TFJ35" s="119"/>
      <c r="TFK35" s="119"/>
      <c r="TFL35" s="119"/>
      <c r="TFM35" s="119"/>
      <c r="TFN35" s="119"/>
      <c r="TFO35" s="119"/>
      <c r="TFP35" s="119"/>
      <c r="TFQ35" s="119"/>
      <c r="TFR35" s="119"/>
      <c r="TFS35" s="119"/>
      <c r="TFT35" s="119"/>
      <c r="TFU35" s="119"/>
      <c r="TFV35" s="119"/>
      <c r="TFW35" s="119"/>
      <c r="TFX35" s="119"/>
      <c r="TFY35" s="119"/>
      <c r="TFZ35" s="119"/>
      <c r="TGA35" s="119"/>
      <c r="TGB35" s="119"/>
      <c r="TGC35" s="119"/>
      <c r="TGD35" s="119"/>
      <c r="TGE35" s="119"/>
      <c r="TGF35" s="119"/>
      <c r="TGG35" s="119"/>
      <c r="TGH35" s="119"/>
      <c r="TGI35" s="119"/>
      <c r="TGJ35" s="119"/>
      <c r="TGK35" s="119"/>
      <c r="TGL35" s="119"/>
      <c r="TGM35" s="119"/>
      <c r="TGN35" s="119"/>
      <c r="TGO35" s="119"/>
      <c r="TGP35" s="119"/>
      <c r="TGQ35" s="119"/>
      <c r="TGR35" s="119"/>
      <c r="TGS35" s="119"/>
      <c r="TGT35" s="119"/>
      <c r="TGU35" s="119"/>
      <c r="TGV35" s="119"/>
      <c r="TGW35" s="119"/>
      <c r="TGX35" s="119"/>
      <c r="TGY35" s="119"/>
      <c r="TGZ35" s="119"/>
      <c r="THA35" s="119"/>
      <c r="THB35" s="119"/>
      <c r="THC35" s="119"/>
      <c r="THD35" s="119"/>
      <c r="THE35" s="119"/>
      <c r="THF35" s="119"/>
      <c r="THG35" s="119"/>
      <c r="THH35" s="119"/>
      <c r="THI35" s="119"/>
      <c r="THJ35" s="119"/>
      <c r="THK35" s="119"/>
      <c r="THL35" s="119"/>
      <c r="THM35" s="119"/>
      <c r="THN35" s="119"/>
      <c r="THO35" s="119"/>
      <c r="THP35" s="119"/>
      <c r="THQ35" s="119"/>
      <c r="THR35" s="119"/>
      <c r="THS35" s="119"/>
      <c r="THT35" s="119"/>
      <c r="THU35" s="119"/>
      <c r="THV35" s="119"/>
      <c r="THW35" s="119"/>
      <c r="THX35" s="119"/>
      <c r="THY35" s="119"/>
      <c r="THZ35" s="119"/>
      <c r="TIA35" s="119"/>
      <c r="TIB35" s="119"/>
      <c r="TIC35" s="119"/>
      <c r="TID35" s="119"/>
      <c r="TIE35" s="119"/>
      <c r="TIF35" s="119"/>
      <c r="TIG35" s="119"/>
      <c r="TIH35" s="119"/>
      <c r="TII35" s="119"/>
      <c r="TIJ35" s="119"/>
      <c r="TIK35" s="119"/>
      <c r="TIL35" s="119"/>
      <c r="TIM35" s="119"/>
      <c r="TIN35" s="119"/>
      <c r="TIO35" s="119"/>
      <c r="TIP35" s="119"/>
      <c r="TIQ35" s="119"/>
      <c r="TIR35" s="119"/>
      <c r="TIS35" s="119"/>
      <c r="TIT35" s="119"/>
      <c r="TIU35" s="119"/>
      <c r="TIV35" s="119"/>
      <c r="TIW35" s="119"/>
      <c r="TIX35" s="119"/>
      <c r="TIY35" s="119"/>
      <c r="TIZ35" s="119"/>
      <c r="TJA35" s="119"/>
      <c r="TJB35" s="119"/>
      <c r="TJC35" s="119"/>
      <c r="TJD35" s="119"/>
      <c r="TJE35" s="119"/>
      <c r="TJF35" s="119"/>
      <c r="TJG35" s="119"/>
      <c r="TJH35" s="119"/>
      <c r="TJI35" s="119"/>
      <c r="TJJ35" s="119"/>
      <c r="TJK35" s="119"/>
      <c r="TJL35" s="119"/>
      <c r="TJM35" s="119"/>
      <c r="TJN35" s="119"/>
      <c r="TJO35" s="119"/>
      <c r="TJP35" s="119"/>
      <c r="TJQ35" s="119"/>
      <c r="TJR35" s="119"/>
      <c r="TJS35" s="119"/>
      <c r="TJT35" s="119"/>
      <c r="TJU35" s="119"/>
      <c r="TJV35" s="119"/>
      <c r="TJW35" s="119"/>
      <c r="TJX35" s="119"/>
      <c r="TJY35" s="119"/>
      <c r="TJZ35" s="119"/>
      <c r="TKA35" s="119"/>
      <c r="TKB35" s="119"/>
      <c r="TKC35" s="119"/>
      <c r="TKD35" s="119"/>
      <c r="TKE35" s="119"/>
      <c r="TKF35" s="119"/>
      <c r="TKG35" s="119"/>
      <c r="TKH35" s="119"/>
      <c r="TKI35" s="119"/>
      <c r="TKJ35" s="119"/>
      <c r="TKK35" s="119"/>
      <c r="TKL35" s="119"/>
      <c r="TKM35" s="119"/>
      <c r="TKN35" s="119"/>
      <c r="TKO35" s="119"/>
      <c r="TKP35" s="119"/>
      <c r="TKQ35" s="119"/>
      <c r="TKR35" s="119"/>
      <c r="TKS35" s="119"/>
      <c r="TKT35" s="119"/>
      <c r="TKU35" s="119"/>
      <c r="TKV35" s="119"/>
      <c r="TKW35" s="119"/>
      <c r="TKX35" s="119"/>
      <c r="TKY35" s="119"/>
      <c r="TKZ35" s="119"/>
      <c r="TLA35" s="119"/>
      <c r="TLB35" s="119"/>
      <c r="TLC35" s="119"/>
      <c r="TLD35" s="119"/>
      <c r="TLE35" s="119"/>
      <c r="TLF35" s="119"/>
      <c r="TLG35" s="119"/>
      <c r="TLH35" s="119"/>
      <c r="TLI35" s="119"/>
      <c r="TLJ35" s="119"/>
      <c r="TLK35" s="119"/>
      <c r="TLL35" s="119"/>
      <c r="TLM35" s="119"/>
      <c r="TLN35" s="119"/>
      <c r="TLO35" s="119"/>
      <c r="TLP35" s="119"/>
      <c r="TLQ35" s="119"/>
      <c r="TLR35" s="119"/>
      <c r="TLS35" s="119"/>
      <c r="TLT35" s="119"/>
      <c r="TLU35" s="119"/>
      <c r="TLV35" s="119"/>
      <c r="TLW35" s="119"/>
      <c r="TLX35" s="119"/>
      <c r="TLY35" s="119"/>
      <c r="TLZ35" s="119"/>
      <c r="TMA35" s="119"/>
      <c r="TMB35" s="119"/>
      <c r="TMC35" s="119"/>
      <c r="TMD35" s="119"/>
      <c r="TME35" s="119"/>
      <c r="TMF35" s="119"/>
      <c r="TMG35" s="119"/>
      <c r="TMH35" s="119"/>
      <c r="TMI35" s="119"/>
      <c r="TMJ35" s="119"/>
      <c r="TMK35" s="119"/>
      <c r="TML35" s="119"/>
      <c r="TMM35" s="119"/>
      <c r="TMN35" s="119"/>
      <c r="TMO35" s="119"/>
      <c r="TMP35" s="119"/>
      <c r="TMQ35" s="119"/>
      <c r="TMR35" s="119"/>
      <c r="TMS35" s="119"/>
      <c r="TMT35" s="119"/>
      <c r="TMU35" s="119"/>
      <c r="TMV35" s="119"/>
      <c r="TMW35" s="119"/>
      <c r="TMX35" s="119"/>
      <c r="TMY35" s="119"/>
      <c r="TMZ35" s="119"/>
      <c r="TNA35" s="119"/>
      <c r="TNB35" s="119"/>
      <c r="TNC35" s="119"/>
      <c r="TND35" s="119"/>
      <c r="TNE35" s="119"/>
      <c r="TNF35" s="119"/>
      <c r="TNG35" s="119"/>
      <c r="TNH35" s="119"/>
      <c r="TNI35" s="119"/>
      <c r="TNJ35" s="119"/>
      <c r="TNK35" s="119"/>
      <c r="TNL35" s="119"/>
      <c r="TNM35" s="119"/>
      <c r="TNN35" s="119"/>
      <c r="TNO35" s="119"/>
      <c r="TNP35" s="119"/>
      <c r="TNQ35" s="119"/>
      <c r="TNR35" s="119"/>
      <c r="TNS35" s="119"/>
      <c r="TNT35" s="119"/>
      <c r="TNU35" s="119"/>
      <c r="TNV35" s="119"/>
      <c r="TNW35" s="119"/>
      <c r="TNX35" s="119"/>
      <c r="TNY35" s="119"/>
      <c r="TNZ35" s="119"/>
      <c r="TOA35" s="119"/>
      <c r="TOB35" s="119"/>
      <c r="TOC35" s="119"/>
      <c r="TOD35" s="119"/>
      <c r="TOE35" s="119"/>
      <c r="TOF35" s="119"/>
      <c r="TOG35" s="119"/>
      <c r="TOH35" s="119"/>
      <c r="TOI35" s="119"/>
      <c r="TOJ35" s="119"/>
      <c r="TOK35" s="119"/>
      <c r="TOL35" s="119"/>
      <c r="TOM35" s="119"/>
      <c r="TON35" s="119"/>
      <c r="TOO35" s="119"/>
      <c r="TOP35" s="119"/>
      <c r="TOQ35" s="119"/>
      <c r="TOR35" s="119"/>
      <c r="TOS35" s="119"/>
      <c r="TOT35" s="119"/>
      <c r="TOU35" s="119"/>
      <c r="TOV35" s="119"/>
      <c r="TOW35" s="119"/>
      <c r="TOX35" s="119"/>
      <c r="TOY35" s="119"/>
      <c r="TOZ35" s="119"/>
      <c r="TPA35" s="119"/>
      <c r="TPB35" s="119"/>
      <c r="TPC35" s="119"/>
      <c r="TPD35" s="119"/>
      <c r="TPE35" s="119"/>
      <c r="TPF35" s="119"/>
      <c r="TPG35" s="119"/>
      <c r="TPH35" s="119"/>
      <c r="TPI35" s="119"/>
      <c r="TPJ35" s="119"/>
      <c r="TPK35" s="119"/>
      <c r="TPL35" s="119"/>
      <c r="TPM35" s="119"/>
      <c r="TPN35" s="119"/>
      <c r="TPO35" s="119"/>
      <c r="TPP35" s="119"/>
      <c r="TPQ35" s="119"/>
      <c r="TPR35" s="119"/>
      <c r="TPS35" s="119"/>
      <c r="TPT35" s="119"/>
      <c r="TPU35" s="119"/>
      <c r="TPV35" s="119"/>
      <c r="TPW35" s="119"/>
      <c r="TPX35" s="119"/>
      <c r="TPY35" s="119"/>
      <c r="TPZ35" s="119"/>
      <c r="TQA35" s="119"/>
      <c r="TQB35" s="119"/>
      <c r="TQC35" s="119"/>
      <c r="TQD35" s="119"/>
      <c r="TQE35" s="119"/>
      <c r="TQF35" s="119"/>
      <c r="TQG35" s="119"/>
      <c r="TQH35" s="119"/>
      <c r="TQI35" s="119"/>
      <c r="TQJ35" s="119"/>
      <c r="TQK35" s="119"/>
      <c r="TQL35" s="119"/>
      <c r="TQM35" s="119"/>
      <c r="TQN35" s="119"/>
      <c r="TQO35" s="119"/>
      <c r="TQP35" s="119"/>
      <c r="TQQ35" s="119"/>
      <c r="TQR35" s="119"/>
      <c r="TQS35" s="119"/>
      <c r="TQT35" s="119"/>
      <c r="TQU35" s="119"/>
      <c r="TQV35" s="119"/>
      <c r="TQW35" s="119"/>
      <c r="TQX35" s="119"/>
      <c r="TQY35" s="119"/>
      <c r="TQZ35" s="119"/>
      <c r="TRA35" s="119"/>
      <c r="TRB35" s="119"/>
      <c r="TRC35" s="119"/>
      <c r="TRD35" s="119"/>
      <c r="TRE35" s="119"/>
      <c r="TRF35" s="119"/>
      <c r="TRG35" s="119"/>
      <c r="TRH35" s="119"/>
      <c r="TRI35" s="119"/>
      <c r="TRJ35" s="119"/>
      <c r="TRK35" s="119"/>
      <c r="TRL35" s="119"/>
      <c r="TRM35" s="119"/>
      <c r="TRN35" s="119"/>
      <c r="TRO35" s="119"/>
      <c r="TRP35" s="119"/>
      <c r="TRQ35" s="119"/>
      <c r="TRR35" s="119"/>
      <c r="TRS35" s="119"/>
      <c r="TRT35" s="119"/>
      <c r="TRU35" s="119"/>
      <c r="TRV35" s="119"/>
      <c r="TRW35" s="119"/>
      <c r="TRX35" s="119"/>
      <c r="TRY35" s="119"/>
      <c r="TRZ35" s="119"/>
      <c r="TSA35" s="119"/>
      <c r="TSB35" s="119"/>
      <c r="TSC35" s="119"/>
      <c r="TSD35" s="119"/>
      <c r="TSE35" s="119"/>
      <c r="TSF35" s="119"/>
      <c r="TSG35" s="119"/>
      <c r="TSH35" s="119"/>
      <c r="TSI35" s="119"/>
      <c r="TSJ35" s="119"/>
      <c r="TSK35" s="119"/>
      <c r="TSL35" s="119"/>
      <c r="TSM35" s="119"/>
      <c r="TSN35" s="119"/>
      <c r="TSO35" s="119"/>
      <c r="TSP35" s="119"/>
      <c r="TSQ35" s="119"/>
      <c r="TSR35" s="119"/>
      <c r="TSS35" s="119"/>
      <c r="TST35" s="119"/>
      <c r="TSU35" s="119"/>
      <c r="TSV35" s="119"/>
      <c r="TSW35" s="119"/>
      <c r="TSX35" s="119"/>
      <c r="TSY35" s="119"/>
      <c r="TSZ35" s="119"/>
      <c r="TTA35" s="119"/>
      <c r="TTB35" s="119"/>
      <c r="TTC35" s="119"/>
      <c r="TTD35" s="119"/>
      <c r="TTE35" s="119"/>
      <c r="TTF35" s="119"/>
      <c r="TTG35" s="119"/>
      <c r="TTH35" s="119"/>
      <c r="TTI35" s="119"/>
      <c r="TTJ35" s="119"/>
      <c r="TTK35" s="119"/>
      <c r="TTL35" s="119"/>
      <c r="TTM35" s="119"/>
      <c r="TTN35" s="119"/>
      <c r="TTO35" s="119"/>
      <c r="TTP35" s="119"/>
      <c r="TTQ35" s="119"/>
      <c r="TTR35" s="119"/>
      <c r="TTS35" s="119"/>
      <c r="TTT35" s="119"/>
      <c r="TTU35" s="119"/>
      <c r="TTV35" s="119"/>
      <c r="TTW35" s="119"/>
      <c r="TTX35" s="119"/>
      <c r="TTY35" s="119"/>
      <c r="TTZ35" s="119"/>
      <c r="TUA35" s="119"/>
      <c r="TUB35" s="119"/>
      <c r="TUC35" s="119"/>
      <c r="TUD35" s="119"/>
      <c r="TUE35" s="119"/>
      <c r="TUF35" s="119"/>
      <c r="TUG35" s="119"/>
      <c r="TUH35" s="119"/>
      <c r="TUI35" s="119"/>
      <c r="TUJ35" s="119"/>
      <c r="TUK35" s="119"/>
      <c r="TUL35" s="119"/>
      <c r="TUM35" s="119"/>
      <c r="TUN35" s="119"/>
      <c r="TUO35" s="119"/>
      <c r="TUP35" s="119"/>
      <c r="TUQ35" s="119"/>
      <c r="TUR35" s="119"/>
      <c r="TUS35" s="119"/>
      <c r="TUT35" s="119"/>
      <c r="TUU35" s="119"/>
      <c r="TUV35" s="119"/>
      <c r="TUW35" s="119"/>
      <c r="TUX35" s="119"/>
      <c r="TUY35" s="119"/>
      <c r="TUZ35" s="119"/>
      <c r="TVA35" s="119"/>
      <c r="TVB35" s="119"/>
      <c r="TVC35" s="119"/>
      <c r="TVD35" s="119"/>
      <c r="TVE35" s="119"/>
      <c r="TVF35" s="119"/>
      <c r="TVG35" s="119"/>
      <c r="TVH35" s="119"/>
      <c r="TVI35" s="119"/>
      <c r="TVJ35" s="119"/>
      <c r="TVK35" s="119"/>
      <c r="TVL35" s="119"/>
      <c r="TVM35" s="119"/>
      <c r="TVN35" s="119"/>
      <c r="TVO35" s="119"/>
      <c r="TVP35" s="119"/>
      <c r="TVQ35" s="119"/>
      <c r="TVR35" s="119"/>
      <c r="TVS35" s="119"/>
      <c r="TVT35" s="119"/>
      <c r="TVU35" s="119"/>
      <c r="TVV35" s="119"/>
      <c r="TVW35" s="119"/>
      <c r="TVX35" s="119"/>
      <c r="TVY35" s="119"/>
      <c r="TVZ35" s="119"/>
      <c r="TWA35" s="119"/>
      <c r="TWB35" s="119"/>
      <c r="TWC35" s="119"/>
      <c r="TWD35" s="119"/>
      <c r="TWE35" s="119"/>
      <c r="TWF35" s="119"/>
      <c r="TWG35" s="119"/>
      <c r="TWH35" s="119"/>
      <c r="TWI35" s="119"/>
      <c r="TWJ35" s="119"/>
      <c r="TWK35" s="119"/>
      <c r="TWL35" s="119"/>
      <c r="TWM35" s="119"/>
      <c r="TWN35" s="119"/>
      <c r="TWO35" s="119"/>
      <c r="TWP35" s="119"/>
      <c r="TWQ35" s="119"/>
      <c r="TWR35" s="119"/>
      <c r="TWS35" s="119"/>
      <c r="TWT35" s="119"/>
      <c r="TWU35" s="119"/>
      <c r="TWV35" s="119"/>
      <c r="TWW35" s="119"/>
      <c r="TWX35" s="119"/>
      <c r="TWY35" s="119"/>
      <c r="TWZ35" s="119"/>
      <c r="TXA35" s="119"/>
      <c r="TXB35" s="119"/>
      <c r="TXC35" s="119"/>
      <c r="TXD35" s="119"/>
      <c r="TXE35" s="119"/>
      <c r="TXF35" s="119"/>
      <c r="TXG35" s="119"/>
      <c r="TXH35" s="119"/>
      <c r="TXI35" s="119"/>
      <c r="TXJ35" s="119"/>
      <c r="TXK35" s="119"/>
      <c r="TXL35" s="119"/>
      <c r="TXM35" s="119"/>
      <c r="TXN35" s="119"/>
      <c r="TXO35" s="119"/>
      <c r="TXP35" s="119"/>
      <c r="TXQ35" s="119"/>
      <c r="TXR35" s="119"/>
      <c r="TXS35" s="119"/>
      <c r="TXT35" s="119"/>
      <c r="TXU35" s="119"/>
      <c r="TXV35" s="119"/>
      <c r="TXW35" s="119"/>
      <c r="TXX35" s="119"/>
      <c r="TXY35" s="119"/>
      <c r="TXZ35" s="119"/>
      <c r="TYA35" s="119"/>
      <c r="TYB35" s="119"/>
      <c r="TYC35" s="119"/>
      <c r="TYD35" s="119"/>
      <c r="TYE35" s="119"/>
      <c r="TYF35" s="119"/>
      <c r="TYG35" s="119"/>
      <c r="TYH35" s="119"/>
      <c r="TYI35" s="119"/>
      <c r="TYJ35" s="119"/>
      <c r="TYK35" s="119"/>
      <c r="TYL35" s="119"/>
      <c r="TYM35" s="119"/>
      <c r="TYN35" s="119"/>
      <c r="TYO35" s="119"/>
      <c r="TYP35" s="119"/>
      <c r="TYQ35" s="119"/>
      <c r="TYR35" s="119"/>
      <c r="TYS35" s="119"/>
      <c r="TYT35" s="119"/>
      <c r="TYU35" s="119"/>
      <c r="TYV35" s="119"/>
      <c r="TYW35" s="119"/>
      <c r="TYX35" s="119"/>
      <c r="TYY35" s="119"/>
      <c r="TYZ35" s="119"/>
      <c r="TZA35" s="119"/>
      <c r="TZB35" s="119"/>
      <c r="TZC35" s="119"/>
      <c r="TZD35" s="119"/>
      <c r="TZE35" s="119"/>
      <c r="TZF35" s="119"/>
      <c r="TZG35" s="119"/>
      <c r="TZH35" s="119"/>
      <c r="TZI35" s="119"/>
      <c r="TZJ35" s="119"/>
      <c r="TZK35" s="119"/>
      <c r="TZL35" s="119"/>
      <c r="TZM35" s="119"/>
      <c r="TZN35" s="119"/>
      <c r="TZO35" s="119"/>
      <c r="TZP35" s="119"/>
      <c r="TZQ35" s="119"/>
      <c r="TZR35" s="119"/>
      <c r="TZS35" s="119"/>
      <c r="TZT35" s="119"/>
      <c r="TZU35" s="119"/>
      <c r="TZV35" s="119"/>
      <c r="TZW35" s="119"/>
      <c r="TZX35" s="119"/>
      <c r="TZY35" s="119"/>
      <c r="TZZ35" s="119"/>
      <c r="UAA35" s="119"/>
      <c r="UAB35" s="119"/>
      <c r="UAC35" s="119"/>
      <c r="UAD35" s="119"/>
      <c r="UAE35" s="119"/>
      <c r="UAF35" s="119"/>
      <c r="UAG35" s="119"/>
      <c r="UAH35" s="119"/>
      <c r="UAI35" s="119"/>
      <c r="UAJ35" s="119"/>
      <c r="UAK35" s="119"/>
      <c r="UAL35" s="119"/>
      <c r="UAM35" s="119"/>
      <c r="UAN35" s="119"/>
      <c r="UAO35" s="119"/>
      <c r="UAP35" s="119"/>
      <c r="UAQ35" s="119"/>
      <c r="UAR35" s="119"/>
      <c r="UAS35" s="119"/>
      <c r="UAT35" s="119"/>
      <c r="UAU35" s="119"/>
      <c r="UAV35" s="119"/>
      <c r="UAW35" s="119"/>
      <c r="UAX35" s="119"/>
      <c r="UAY35" s="119"/>
      <c r="UAZ35" s="119"/>
      <c r="UBA35" s="119"/>
      <c r="UBB35" s="119"/>
      <c r="UBC35" s="119"/>
      <c r="UBD35" s="119"/>
      <c r="UBE35" s="119"/>
      <c r="UBF35" s="119"/>
      <c r="UBG35" s="119"/>
      <c r="UBH35" s="119"/>
      <c r="UBI35" s="119"/>
      <c r="UBJ35" s="119"/>
      <c r="UBK35" s="119"/>
      <c r="UBL35" s="119"/>
      <c r="UBM35" s="119"/>
      <c r="UBN35" s="119"/>
      <c r="UBO35" s="119"/>
      <c r="UBP35" s="119"/>
      <c r="UBQ35" s="119"/>
      <c r="UBR35" s="119"/>
      <c r="UBS35" s="119"/>
      <c r="UBT35" s="119"/>
      <c r="UBU35" s="119"/>
      <c r="UBV35" s="119"/>
      <c r="UBW35" s="119"/>
      <c r="UBX35" s="119"/>
      <c r="UBY35" s="119"/>
      <c r="UBZ35" s="119"/>
      <c r="UCA35" s="119"/>
      <c r="UCB35" s="119"/>
      <c r="UCC35" s="119"/>
      <c r="UCD35" s="119"/>
      <c r="UCE35" s="119"/>
      <c r="UCF35" s="119"/>
      <c r="UCG35" s="119"/>
      <c r="UCH35" s="119"/>
      <c r="UCI35" s="119"/>
      <c r="UCJ35" s="119"/>
      <c r="UCK35" s="119"/>
      <c r="UCL35" s="119"/>
      <c r="UCM35" s="119"/>
      <c r="UCN35" s="119"/>
      <c r="UCO35" s="119"/>
      <c r="UCP35" s="119"/>
      <c r="UCQ35" s="119"/>
      <c r="UCR35" s="119"/>
      <c r="UCS35" s="119"/>
      <c r="UCT35" s="119"/>
      <c r="UCU35" s="119"/>
      <c r="UCV35" s="119"/>
      <c r="UCW35" s="119"/>
      <c r="UCX35" s="119"/>
      <c r="UCY35" s="119"/>
      <c r="UCZ35" s="119"/>
      <c r="UDA35" s="119"/>
      <c r="UDB35" s="119"/>
      <c r="UDC35" s="119"/>
      <c r="UDD35" s="119"/>
      <c r="UDE35" s="119"/>
      <c r="UDF35" s="119"/>
      <c r="UDG35" s="119"/>
      <c r="UDH35" s="119"/>
      <c r="UDI35" s="119"/>
      <c r="UDJ35" s="119"/>
      <c r="UDK35" s="119"/>
      <c r="UDL35" s="119"/>
      <c r="UDM35" s="119"/>
      <c r="UDN35" s="119"/>
      <c r="UDO35" s="119"/>
      <c r="UDP35" s="119"/>
      <c r="UDQ35" s="119"/>
      <c r="UDR35" s="119"/>
      <c r="UDS35" s="119"/>
      <c r="UDT35" s="119"/>
      <c r="UDU35" s="119"/>
      <c r="UDV35" s="119"/>
      <c r="UDW35" s="119"/>
      <c r="UDX35" s="119"/>
      <c r="UDY35" s="119"/>
      <c r="UDZ35" s="119"/>
      <c r="UEA35" s="119"/>
      <c r="UEB35" s="119"/>
      <c r="UEC35" s="119"/>
      <c r="UED35" s="119"/>
      <c r="UEE35" s="119"/>
      <c r="UEF35" s="119"/>
      <c r="UEG35" s="119"/>
      <c r="UEH35" s="119"/>
      <c r="UEI35" s="119"/>
      <c r="UEJ35" s="119"/>
      <c r="UEK35" s="119"/>
      <c r="UEL35" s="119"/>
      <c r="UEM35" s="119"/>
      <c r="UEN35" s="119"/>
      <c r="UEO35" s="119"/>
      <c r="UEP35" s="119"/>
      <c r="UEQ35" s="119"/>
      <c r="UER35" s="119"/>
      <c r="UES35" s="119"/>
      <c r="UET35" s="119"/>
      <c r="UEU35" s="119"/>
      <c r="UEV35" s="119"/>
      <c r="UEW35" s="119"/>
      <c r="UEX35" s="119"/>
      <c r="UEY35" s="119"/>
      <c r="UEZ35" s="119"/>
      <c r="UFA35" s="119"/>
      <c r="UFB35" s="119"/>
      <c r="UFC35" s="119"/>
      <c r="UFD35" s="119"/>
      <c r="UFE35" s="119"/>
      <c r="UFF35" s="119"/>
      <c r="UFG35" s="119"/>
      <c r="UFH35" s="119"/>
      <c r="UFI35" s="119"/>
      <c r="UFJ35" s="119"/>
      <c r="UFK35" s="119"/>
      <c r="UFL35" s="119"/>
      <c r="UFM35" s="119"/>
      <c r="UFN35" s="119"/>
      <c r="UFO35" s="119"/>
      <c r="UFP35" s="119"/>
      <c r="UFQ35" s="119"/>
      <c r="UFR35" s="119"/>
      <c r="UFS35" s="119"/>
      <c r="UFT35" s="119"/>
      <c r="UFU35" s="119"/>
      <c r="UFV35" s="119"/>
      <c r="UFW35" s="119"/>
      <c r="UFX35" s="119"/>
      <c r="UFY35" s="119"/>
      <c r="UFZ35" s="119"/>
      <c r="UGA35" s="119"/>
      <c r="UGB35" s="119"/>
      <c r="UGC35" s="119"/>
      <c r="UGD35" s="119"/>
      <c r="UGE35" s="119"/>
      <c r="UGF35" s="119"/>
      <c r="UGG35" s="119"/>
      <c r="UGH35" s="119"/>
      <c r="UGI35" s="119"/>
      <c r="UGJ35" s="119"/>
      <c r="UGK35" s="119"/>
      <c r="UGL35" s="119"/>
      <c r="UGM35" s="119"/>
      <c r="UGN35" s="119"/>
      <c r="UGO35" s="119"/>
      <c r="UGP35" s="119"/>
      <c r="UGQ35" s="119"/>
      <c r="UGR35" s="119"/>
      <c r="UGS35" s="119"/>
      <c r="UGT35" s="119"/>
      <c r="UGU35" s="119"/>
      <c r="UGV35" s="119"/>
      <c r="UGW35" s="119"/>
      <c r="UGX35" s="119"/>
      <c r="UGY35" s="119"/>
      <c r="UGZ35" s="119"/>
      <c r="UHA35" s="119"/>
      <c r="UHB35" s="119"/>
      <c r="UHC35" s="119"/>
      <c r="UHD35" s="119"/>
      <c r="UHE35" s="119"/>
      <c r="UHF35" s="119"/>
      <c r="UHG35" s="119"/>
      <c r="UHH35" s="119"/>
      <c r="UHI35" s="119"/>
      <c r="UHJ35" s="119"/>
      <c r="UHK35" s="119"/>
      <c r="UHL35" s="119"/>
      <c r="UHM35" s="119"/>
      <c r="UHN35" s="119"/>
      <c r="UHO35" s="119"/>
      <c r="UHP35" s="119"/>
      <c r="UHQ35" s="119"/>
      <c r="UHR35" s="119"/>
      <c r="UHS35" s="119"/>
      <c r="UHT35" s="119"/>
      <c r="UHU35" s="119"/>
      <c r="UHV35" s="119"/>
      <c r="UHW35" s="119"/>
      <c r="UHX35" s="119"/>
      <c r="UHY35" s="119"/>
      <c r="UHZ35" s="119"/>
      <c r="UIA35" s="119"/>
      <c r="UIB35" s="119"/>
      <c r="UIC35" s="119"/>
      <c r="UID35" s="119"/>
      <c r="UIE35" s="119"/>
      <c r="UIF35" s="119"/>
      <c r="UIG35" s="119"/>
      <c r="UIH35" s="119"/>
      <c r="UII35" s="119"/>
      <c r="UIJ35" s="119"/>
      <c r="UIK35" s="119"/>
      <c r="UIL35" s="119"/>
      <c r="UIM35" s="119"/>
      <c r="UIN35" s="119"/>
      <c r="UIO35" s="119"/>
      <c r="UIP35" s="119"/>
      <c r="UIQ35" s="119"/>
      <c r="UIR35" s="119"/>
      <c r="UIS35" s="119"/>
      <c r="UIT35" s="119"/>
      <c r="UIU35" s="119"/>
      <c r="UIV35" s="119"/>
      <c r="UIW35" s="119"/>
      <c r="UIX35" s="119"/>
      <c r="UIY35" s="119"/>
      <c r="UIZ35" s="119"/>
      <c r="UJA35" s="119"/>
      <c r="UJB35" s="119"/>
      <c r="UJC35" s="119"/>
      <c r="UJD35" s="119"/>
      <c r="UJE35" s="119"/>
      <c r="UJF35" s="119"/>
      <c r="UJG35" s="119"/>
      <c r="UJH35" s="119"/>
      <c r="UJI35" s="119"/>
      <c r="UJJ35" s="119"/>
      <c r="UJK35" s="119"/>
      <c r="UJL35" s="119"/>
      <c r="UJM35" s="119"/>
      <c r="UJN35" s="119"/>
      <c r="UJO35" s="119"/>
      <c r="UJP35" s="119"/>
      <c r="UJQ35" s="119"/>
      <c r="UJR35" s="119"/>
      <c r="UJS35" s="119"/>
      <c r="UJT35" s="119"/>
      <c r="UJU35" s="119"/>
      <c r="UJV35" s="119"/>
      <c r="UJW35" s="119"/>
      <c r="UJX35" s="119"/>
      <c r="UJY35" s="119"/>
      <c r="UJZ35" s="119"/>
      <c r="UKA35" s="119"/>
      <c r="UKB35" s="119"/>
      <c r="UKC35" s="119"/>
      <c r="UKD35" s="119"/>
      <c r="UKE35" s="119"/>
      <c r="UKF35" s="119"/>
      <c r="UKG35" s="119"/>
      <c r="UKH35" s="119"/>
      <c r="UKI35" s="119"/>
      <c r="UKJ35" s="119"/>
      <c r="UKK35" s="119"/>
      <c r="UKL35" s="119"/>
      <c r="UKM35" s="119"/>
      <c r="UKN35" s="119"/>
      <c r="UKO35" s="119"/>
      <c r="UKP35" s="119"/>
      <c r="UKQ35" s="119"/>
      <c r="UKR35" s="119"/>
      <c r="UKS35" s="119"/>
      <c r="UKT35" s="119"/>
      <c r="UKU35" s="119"/>
      <c r="UKV35" s="119"/>
      <c r="UKW35" s="119"/>
      <c r="UKX35" s="119"/>
      <c r="UKY35" s="119"/>
      <c r="UKZ35" s="119"/>
      <c r="ULA35" s="119"/>
      <c r="ULB35" s="119"/>
      <c r="ULC35" s="119"/>
      <c r="ULD35" s="119"/>
      <c r="ULE35" s="119"/>
      <c r="ULF35" s="119"/>
      <c r="ULG35" s="119"/>
      <c r="ULH35" s="119"/>
      <c r="ULI35" s="119"/>
      <c r="ULJ35" s="119"/>
      <c r="ULK35" s="119"/>
      <c r="ULL35" s="119"/>
      <c r="ULM35" s="119"/>
      <c r="ULN35" s="119"/>
      <c r="ULO35" s="119"/>
      <c r="ULP35" s="119"/>
      <c r="ULQ35" s="119"/>
      <c r="ULR35" s="119"/>
      <c r="ULS35" s="119"/>
      <c r="ULT35" s="119"/>
      <c r="ULU35" s="119"/>
      <c r="ULV35" s="119"/>
      <c r="ULW35" s="119"/>
      <c r="ULX35" s="119"/>
      <c r="ULY35" s="119"/>
      <c r="ULZ35" s="119"/>
      <c r="UMA35" s="119"/>
      <c r="UMB35" s="119"/>
      <c r="UMC35" s="119"/>
      <c r="UMD35" s="119"/>
      <c r="UME35" s="119"/>
      <c r="UMF35" s="119"/>
      <c r="UMG35" s="119"/>
      <c r="UMH35" s="119"/>
      <c r="UMI35" s="119"/>
      <c r="UMJ35" s="119"/>
      <c r="UMK35" s="119"/>
      <c r="UML35" s="119"/>
      <c r="UMM35" s="119"/>
      <c r="UMN35" s="119"/>
      <c r="UMO35" s="119"/>
      <c r="UMP35" s="119"/>
      <c r="UMQ35" s="119"/>
      <c r="UMR35" s="119"/>
      <c r="UMS35" s="119"/>
      <c r="UMT35" s="119"/>
      <c r="UMU35" s="119"/>
      <c r="UMV35" s="119"/>
      <c r="UMW35" s="119"/>
      <c r="UMX35" s="119"/>
      <c r="UMY35" s="119"/>
      <c r="UMZ35" s="119"/>
      <c r="UNA35" s="119"/>
      <c r="UNB35" s="119"/>
      <c r="UNC35" s="119"/>
      <c r="UND35" s="119"/>
      <c r="UNE35" s="119"/>
      <c r="UNF35" s="119"/>
      <c r="UNG35" s="119"/>
      <c r="UNH35" s="119"/>
      <c r="UNI35" s="119"/>
      <c r="UNJ35" s="119"/>
      <c r="UNK35" s="119"/>
      <c r="UNL35" s="119"/>
      <c r="UNM35" s="119"/>
      <c r="UNN35" s="119"/>
      <c r="UNO35" s="119"/>
      <c r="UNP35" s="119"/>
      <c r="UNQ35" s="119"/>
      <c r="UNR35" s="119"/>
      <c r="UNS35" s="119"/>
      <c r="UNT35" s="119"/>
      <c r="UNU35" s="119"/>
      <c r="UNV35" s="119"/>
      <c r="UNW35" s="119"/>
      <c r="UNX35" s="119"/>
      <c r="UNY35" s="119"/>
      <c r="UNZ35" s="119"/>
      <c r="UOA35" s="119"/>
      <c r="UOB35" s="119"/>
      <c r="UOC35" s="119"/>
      <c r="UOD35" s="119"/>
      <c r="UOE35" s="119"/>
      <c r="UOF35" s="119"/>
      <c r="UOG35" s="119"/>
      <c r="UOH35" s="119"/>
      <c r="UOI35" s="119"/>
      <c r="UOJ35" s="119"/>
      <c r="UOK35" s="119"/>
      <c r="UOL35" s="119"/>
      <c r="UOM35" s="119"/>
      <c r="UON35" s="119"/>
      <c r="UOO35" s="119"/>
      <c r="UOP35" s="119"/>
      <c r="UOQ35" s="119"/>
      <c r="UOR35" s="119"/>
      <c r="UOS35" s="119"/>
      <c r="UOT35" s="119"/>
      <c r="UOU35" s="119"/>
      <c r="UOV35" s="119"/>
      <c r="UOW35" s="119"/>
      <c r="UOX35" s="119"/>
      <c r="UOY35" s="119"/>
      <c r="UOZ35" s="119"/>
      <c r="UPA35" s="119"/>
      <c r="UPB35" s="119"/>
      <c r="UPC35" s="119"/>
      <c r="UPD35" s="119"/>
      <c r="UPE35" s="119"/>
      <c r="UPF35" s="119"/>
      <c r="UPG35" s="119"/>
      <c r="UPH35" s="119"/>
      <c r="UPI35" s="119"/>
      <c r="UPJ35" s="119"/>
      <c r="UPK35" s="119"/>
      <c r="UPL35" s="119"/>
      <c r="UPM35" s="119"/>
      <c r="UPN35" s="119"/>
      <c r="UPO35" s="119"/>
      <c r="UPP35" s="119"/>
      <c r="UPQ35" s="119"/>
      <c r="UPR35" s="119"/>
      <c r="UPS35" s="119"/>
      <c r="UPT35" s="119"/>
      <c r="UPU35" s="119"/>
      <c r="UPV35" s="119"/>
      <c r="UPW35" s="119"/>
      <c r="UPX35" s="119"/>
      <c r="UPY35" s="119"/>
      <c r="UPZ35" s="119"/>
      <c r="UQA35" s="119"/>
      <c r="UQB35" s="119"/>
      <c r="UQC35" s="119"/>
      <c r="UQD35" s="119"/>
      <c r="UQE35" s="119"/>
      <c r="UQF35" s="119"/>
      <c r="UQG35" s="119"/>
      <c r="UQH35" s="119"/>
      <c r="UQI35" s="119"/>
      <c r="UQJ35" s="119"/>
      <c r="UQK35" s="119"/>
      <c r="UQL35" s="119"/>
      <c r="UQM35" s="119"/>
      <c r="UQN35" s="119"/>
      <c r="UQO35" s="119"/>
      <c r="UQP35" s="119"/>
      <c r="UQQ35" s="119"/>
      <c r="UQR35" s="119"/>
      <c r="UQS35" s="119"/>
      <c r="UQT35" s="119"/>
      <c r="UQU35" s="119"/>
      <c r="UQV35" s="119"/>
      <c r="UQW35" s="119"/>
      <c r="UQX35" s="119"/>
      <c r="UQY35" s="119"/>
      <c r="UQZ35" s="119"/>
      <c r="URA35" s="119"/>
      <c r="URB35" s="119"/>
      <c r="URC35" s="119"/>
      <c r="URD35" s="119"/>
      <c r="URE35" s="119"/>
      <c r="URF35" s="119"/>
      <c r="URG35" s="119"/>
      <c r="URH35" s="119"/>
      <c r="URI35" s="119"/>
      <c r="URJ35" s="119"/>
      <c r="URK35" s="119"/>
      <c r="URL35" s="119"/>
      <c r="URM35" s="119"/>
      <c r="URN35" s="119"/>
      <c r="URO35" s="119"/>
      <c r="URP35" s="119"/>
      <c r="URQ35" s="119"/>
      <c r="URR35" s="119"/>
      <c r="URS35" s="119"/>
      <c r="URT35" s="119"/>
      <c r="URU35" s="119"/>
      <c r="URV35" s="119"/>
      <c r="URW35" s="119"/>
      <c r="URX35" s="119"/>
      <c r="URY35" s="119"/>
      <c r="URZ35" s="119"/>
      <c r="USA35" s="119"/>
      <c r="USB35" s="119"/>
      <c r="USC35" s="119"/>
      <c r="USD35" s="119"/>
      <c r="USE35" s="119"/>
      <c r="USF35" s="119"/>
      <c r="USG35" s="119"/>
      <c r="USH35" s="119"/>
      <c r="USI35" s="119"/>
      <c r="USJ35" s="119"/>
      <c r="USK35" s="119"/>
      <c r="USL35" s="119"/>
      <c r="USM35" s="119"/>
      <c r="USN35" s="119"/>
      <c r="USO35" s="119"/>
      <c r="USP35" s="119"/>
      <c r="USQ35" s="119"/>
      <c r="USR35" s="119"/>
      <c r="USS35" s="119"/>
      <c r="UST35" s="119"/>
      <c r="USU35" s="119"/>
      <c r="USV35" s="119"/>
      <c r="USW35" s="119"/>
      <c r="USX35" s="119"/>
      <c r="USY35" s="119"/>
      <c r="USZ35" s="119"/>
      <c r="UTA35" s="119"/>
      <c r="UTB35" s="119"/>
      <c r="UTC35" s="119"/>
      <c r="UTD35" s="119"/>
      <c r="UTE35" s="119"/>
      <c r="UTF35" s="119"/>
      <c r="UTG35" s="119"/>
      <c r="UTH35" s="119"/>
      <c r="UTI35" s="119"/>
      <c r="UTJ35" s="119"/>
      <c r="UTK35" s="119"/>
      <c r="UTL35" s="119"/>
      <c r="UTM35" s="119"/>
      <c r="UTN35" s="119"/>
      <c r="UTO35" s="119"/>
      <c r="UTP35" s="119"/>
      <c r="UTQ35" s="119"/>
      <c r="UTR35" s="119"/>
      <c r="UTS35" s="119"/>
      <c r="UTT35" s="119"/>
      <c r="UTU35" s="119"/>
      <c r="UTV35" s="119"/>
      <c r="UTW35" s="119"/>
      <c r="UTX35" s="119"/>
      <c r="UTY35" s="119"/>
      <c r="UTZ35" s="119"/>
      <c r="UUA35" s="119"/>
      <c r="UUB35" s="119"/>
      <c r="UUC35" s="119"/>
      <c r="UUD35" s="119"/>
      <c r="UUE35" s="119"/>
      <c r="UUF35" s="119"/>
      <c r="UUG35" s="119"/>
      <c r="UUH35" s="119"/>
      <c r="UUI35" s="119"/>
      <c r="UUJ35" s="119"/>
      <c r="UUK35" s="119"/>
      <c r="UUL35" s="119"/>
      <c r="UUM35" s="119"/>
      <c r="UUN35" s="119"/>
      <c r="UUO35" s="119"/>
      <c r="UUP35" s="119"/>
      <c r="UUQ35" s="119"/>
      <c r="UUR35" s="119"/>
      <c r="UUS35" s="119"/>
      <c r="UUT35" s="119"/>
      <c r="UUU35" s="119"/>
      <c r="UUV35" s="119"/>
      <c r="UUW35" s="119"/>
      <c r="UUX35" s="119"/>
      <c r="UUY35" s="119"/>
      <c r="UUZ35" s="119"/>
      <c r="UVA35" s="119"/>
      <c r="UVB35" s="119"/>
      <c r="UVC35" s="119"/>
      <c r="UVD35" s="119"/>
      <c r="UVE35" s="119"/>
      <c r="UVF35" s="119"/>
      <c r="UVG35" s="119"/>
      <c r="UVH35" s="119"/>
      <c r="UVI35" s="119"/>
      <c r="UVJ35" s="119"/>
      <c r="UVK35" s="119"/>
      <c r="UVL35" s="119"/>
      <c r="UVM35" s="119"/>
      <c r="UVN35" s="119"/>
      <c r="UVO35" s="119"/>
      <c r="UVP35" s="119"/>
      <c r="UVQ35" s="119"/>
      <c r="UVR35" s="119"/>
      <c r="UVS35" s="119"/>
      <c r="UVT35" s="119"/>
      <c r="UVU35" s="119"/>
      <c r="UVV35" s="119"/>
      <c r="UVW35" s="119"/>
      <c r="UVX35" s="119"/>
      <c r="UVY35" s="119"/>
      <c r="UVZ35" s="119"/>
      <c r="UWA35" s="119"/>
      <c r="UWB35" s="119"/>
      <c r="UWC35" s="119"/>
      <c r="UWD35" s="119"/>
      <c r="UWE35" s="119"/>
      <c r="UWF35" s="119"/>
      <c r="UWG35" s="119"/>
      <c r="UWH35" s="119"/>
      <c r="UWI35" s="119"/>
      <c r="UWJ35" s="119"/>
      <c r="UWK35" s="119"/>
      <c r="UWL35" s="119"/>
      <c r="UWM35" s="119"/>
      <c r="UWN35" s="119"/>
      <c r="UWO35" s="119"/>
      <c r="UWP35" s="119"/>
      <c r="UWQ35" s="119"/>
      <c r="UWR35" s="119"/>
      <c r="UWS35" s="119"/>
      <c r="UWT35" s="119"/>
      <c r="UWU35" s="119"/>
      <c r="UWV35" s="119"/>
      <c r="UWW35" s="119"/>
      <c r="UWX35" s="119"/>
      <c r="UWY35" s="119"/>
      <c r="UWZ35" s="119"/>
      <c r="UXA35" s="119"/>
      <c r="UXB35" s="119"/>
      <c r="UXC35" s="119"/>
      <c r="UXD35" s="119"/>
      <c r="UXE35" s="119"/>
      <c r="UXF35" s="119"/>
      <c r="UXG35" s="119"/>
      <c r="UXH35" s="119"/>
      <c r="UXI35" s="119"/>
      <c r="UXJ35" s="119"/>
      <c r="UXK35" s="119"/>
      <c r="UXL35" s="119"/>
      <c r="UXM35" s="119"/>
      <c r="UXN35" s="119"/>
      <c r="UXO35" s="119"/>
      <c r="UXP35" s="119"/>
      <c r="UXQ35" s="119"/>
      <c r="UXR35" s="119"/>
      <c r="UXS35" s="119"/>
      <c r="UXT35" s="119"/>
      <c r="UXU35" s="119"/>
      <c r="UXV35" s="119"/>
      <c r="UXW35" s="119"/>
      <c r="UXX35" s="119"/>
      <c r="UXY35" s="119"/>
      <c r="UXZ35" s="119"/>
      <c r="UYA35" s="119"/>
      <c r="UYB35" s="119"/>
      <c r="UYC35" s="119"/>
      <c r="UYD35" s="119"/>
      <c r="UYE35" s="119"/>
      <c r="UYF35" s="119"/>
      <c r="UYG35" s="119"/>
      <c r="UYH35" s="119"/>
      <c r="UYI35" s="119"/>
      <c r="UYJ35" s="119"/>
      <c r="UYK35" s="119"/>
      <c r="UYL35" s="119"/>
      <c r="UYM35" s="119"/>
      <c r="UYN35" s="119"/>
      <c r="UYO35" s="119"/>
      <c r="UYP35" s="119"/>
      <c r="UYQ35" s="119"/>
      <c r="UYR35" s="119"/>
      <c r="UYS35" s="119"/>
      <c r="UYT35" s="119"/>
      <c r="UYU35" s="119"/>
      <c r="UYV35" s="119"/>
      <c r="UYW35" s="119"/>
      <c r="UYX35" s="119"/>
      <c r="UYY35" s="119"/>
      <c r="UYZ35" s="119"/>
      <c r="UZA35" s="119"/>
      <c r="UZB35" s="119"/>
      <c r="UZC35" s="119"/>
      <c r="UZD35" s="119"/>
      <c r="UZE35" s="119"/>
      <c r="UZF35" s="119"/>
      <c r="UZG35" s="119"/>
      <c r="UZH35" s="119"/>
      <c r="UZI35" s="119"/>
      <c r="UZJ35" s="119"/>
      <c r="UZK35" s="119"/>
      <c r="UZL35" s="119"/>
      <c r="UZM35" s="119"/>
      <c r="UZN35" s="119"/>
      <c r="UZO35" s="119"/>
      <c r="UZP35" s="119"/>
      <c r="UZQ35" s="119"/>
      <c r="UZR35" s="119"/>
      <c r="UZS35" s="119"/>
      <c r="UZT35" s="119"/>
      <c r="UZU35" s="119"/>
      <c r="UZV35" s="119"/>
      <c r="UZW35" s="119"/>
      <c r="UZX35" s="119"/>
      <c r="UZY35" s="119"/>
      <c r="UZZ35" s="119"/>
      <c r="VAA35" s="119"/>
      <c r="VAB35" s="119"/>
      <c r="VAC35" s="119"/>
      <c r="VAD35" s="119"/>
      <c r="VAE35" s="119"/>
      <c r="VAF35" s="119"/>
      <c r="VAG35" s="119"/>
      <c r="VAH35" s="119"/>
      <c r="VAI35" s="119"/>
      <c r="VAJ35" s="119"/>
      <c r="VAK35" s="119"/>
      <c r="VAL35" s="119"/>
      <c r="VAM35" s="119"/>
      <c r="VAN35" s="119"/>
      <c r="VAO35" s="119"/>
      <c r="VAP35" s="119"/>
      <c r="VAQ35" s="119"/>
      <c r="VAR35" s="119"/>
      <c r="VAS35" s="119"/>
      <c r="VAT35" s="119"/>
      <c r="VAU35" s="119"/>
      <c r="VAV35" s="119"/>
      <c r="VAW35" s="119"/>
      <c r="VAX35" s="119"/>
      <c r="VAY35" s="119"/>
      <c r="VAZ35" s="119"/>
      <c r="VBA35" s="119"/>
      <c r="VBB35" s="119"/>
      <c r="VBC35" s="119"/>
      <c r="VBD35" s="119"/>
      <c r="VBE35" s="119"/>
      <c r="VBF35" s="119"/>
      <c r="VBG35" s="119"/>
      <c r="VBH35" s="119"/>
      <c r="VBI35" s="119"/>
      <c r="VBJ35" s="119"/>
      <c r="VBK35" s="119"/>
      <c r="VBL35" s="119"/>
      <c r="VBM35" s="119"/>
      <c r="VBN35" s="119"/>
      <c r="VBO35" s="119"/>
      <c r="VBP35" s="119"/>
      <c r="VBQ35" s="119"/>
      <c r="VBR35" s="119"/>
      <c r="VBS35" s="119"/>
      <c r="VBT35" s="119"/>
      <c r="VBU35" s="119"/>
      <c r="VBV35" s="119"/>
      <c r="VBW35" s="119"/>
      <c r="VBX35" s="119"/>
      <c r="VBY35" s="119"/>
      <c r="VBZ35" s="119"/>
      <c r="VCA35" s="119"/>
      <c r="VCB35" s="119"/>
      <c r="VCC35" s="119"/>
      <c r="VCD35" s="119"/>
      <c r="VCE35" s="119"/>
      <c r="VCF35" s="119"/>
      <c r="VCG35" s="119"/>
      <c r="VCH35" s="119"/>
      <c r="VCI35" s="119"/>
      <c r="VCJ35" s="119"/>
      <c r="VCK35" s="119"/>
      <c r="VCL35" s="119"/>
      <c r="VCM35" s="119"/>
      <c r="VCN35" s="119"/>
      <c r="VCO35" s="119"/>
      <c r="VCP35" s="119"/>
      <c r="VCQ35" s="119"/>
      <c r="VCR35" s="119"/>
      <c r="VCS35" s="119"/>
      <c r="VCT35" s="119"/>
      <c r="VCU35" s="119"/>
      <c r="VCV35" s="119"/>
      <c r="VCW35" s="119"/>
      <c r="VCX35" s="119"/>
      <c r="VCY35" s="119"/>
      <c r="VCZ35" s="119"/>
      <c r="VDA35" s="119"/>
      <c r="VDB35" s="119"/>
      <c r="VDC35" s="119"/>
      <c r="VDD35" s="119"/>
      <c r="VDE35" s="119"/>
      <c r="VDF35" s="119"/>
      <c r="VDG35" s="119"/>
      <c r="VDH35" s="119"/>
      <c r="VDI35" s="119"/>
      <c r="VDJ35" s="119"/>
      <c r="VDK35" s="119"/>
      <c r="VDL35" s="119"/>
      <c r="VDM35" s="119"/>
      <c r="VDN35" s="119"/>
      <c r="VDO35" s="119"/>
      <c r="VDP35" s="119"/>
      <c r="VDQ35" s="119"/>
      <c r="VDR35" s="119"/>
      <c r="VDS35" s="119"/>
      <c r="VDT35" s="119"/>
      <c r="VDU35" s="119"/>
      <c r="VDV35" s="119"/>
      <c r="VDW35" s="119"/>
      <c r="VDX35" s="119"/>
      <c r="VDY35" s="119"/>
      <c r="VDZ35" s="119"/>
      <c r="VEA35" s="119"/>
      <c r="VEB35" s="119"/>
      <c r="VEC35" s="119"/>
      <c r="VED35" s="119"/>
      <c r="VEE35" s="119"/>
      <c r="VEF35" s="119"/>
      <c r="VEG35" s="119"/>
      <c r="VEH35" s="119"/>
      <c r="VEI35" s="119"/>
      <c r="VEJ35" s="119"/>
      <c r="VEK35" s="119"/>
      <c r="VEL35" s="119"/>
      <c r="VEM35" s="119"/>
      <c r="VEN35" s="119"/>
      <c r="VEO35" s="119"/>
      <c r="VEP35" s="119"/>
      <c r="VEQ35" s="119"/>
      <c r="VER35" s="119"/>
      <c r="VES35" s="119"/>
      <c r="VET35" s="119"/>
      <c r="VEU35" s="119"/>
      <c r="VEV35" s="119"/>
      <c r="VEW35" s="119"/>
      <c r="VEX35" s="119"/>
      <c r="VEY35" s="119"/>
      <c r="VEZ35" s="119"/>
      <c r="VFA35" s="119"/>
      <c r="VFB35" s="119"/>
      <c r="VFC35" s="119"/>
      <c r="VFD35" s="119"/>
      <c r="VFE35" s="119"/>
      <c r="VFF35" s="119"/>
      <c r="VFG35" s="119"/>
      <c r="VFH35" s="119"/>
      <c r="VFI35" s="119"/>
      <c r="VFJ35" s="119"/>
      <c r="VFK35" s="119"/>
      <c r="VFL35" s="119"/>
      <c r="VFM35" s="119"/>
      <c r="VFN35" s="119"/>
      <c r="VFO35" s="119"/>
      <c r="VFP35" s="119"/>
      <c r="VFQ35" s="119"/>
      <c r="VFR35" s="119"/>
      <c r="VFS35" s="119"/>
      <c r="VFT35" s="119"/>
      <c r="VFU35" s="119"/>
      <c r="VFV35" s="119"/>
      <c r="VFW35" s="119"/>
      <c r="VFX35" s="119"/>
      <c r="VFY35" s="119"/>
      <c r="VFZ35" s="119"/>
      <c r="VGA35" s="119"/>
      <c r="VGB35" s="119"/>
      <c r="VGC35" s="119"/>
      <c r="VGD35" s="119"/>
      <c r="VGE35" s="119"/>
      <c r="VGF35" s="119"/>
      <c r="VGG35" s="119"/>
      <c r="VGH35" s="119"/>
      <c r="VGI35" s="119"/>
      <c r="VGJ35" s="119"/>
      <c r="VGK35" s="119"/>
      <c r="VGL35" s="119"/>
      <c r="VGM35" s="119"/>
      <c r="VGN35" s="119"/>
      <c r="VGO35" s="119"/>
      <c r="VGP35" s="119"/>
      <c r="VGQ35" s="119"/>
      <c r="VGR35" s="119"/>
      <c r="VGS35" s="119"/>
      <c r="VGT35" s="119"/>
      <c r="VGU35" s="119"/>
      <c r="VGV35" s="119"/>
      <c r="VGW35" s="119"/>
      <c r="VGX35" s="119"/>
      <c r="VGY35" s="119"/>
      <c r="VGZ35" s="119"/>
      <c r="VHA35" s="119"/>
      <c r="VHB35" s="119"/>
      <c r="VHC35" s="119"/>
      <c r="VHD35" s="119"/>
      <c r="VHE35" s="119"/>
      <c r="VHF35" s="119"/>
      <c r="VHG35" s="119"/>
      <c r="VHH35" s="119"/>
      <c r="VHI35" s="119"/>
      <c r="VHJ35" s="119"/>
      <c r="VHK35" s="119"/>
      <c r="VHL35" s="119"/>
      <c r="VHM35" s="119"/>
      <c r="VHN35" s="119"/>
      <c r="VHO35" s="119"/>
      <c r="VHP35" s="119"/>
      <c r="VHQ35" s="119"/>
      <c r="VHR35" s="119"/>
      <c r="VHS35" s="119"/>
      <c r="VHT35" s="119"/>
      <c r="VHU35" s="119"/>
      <c r="VHV35" s="119"/>
      <c r="VHW35" s="119"/>
      <c r="VHX35" s="119"/>
      <c r="VHY35" s="119"/>
      <c r="VHZ35" s="119"/>
      <c r="VIA35" s="119"/>
      <c r="VIB35" s="119"/>
      <c r="VIC35" s="119"/>
      <c r="VID35" s="119"/>
      <c r="VIE35" s="119"/>
      <c r="VIF35" s="119"/>
      <c r="VIG35" s="119"/>
      <c r="VIH35" s="119"/>
      <c r="VII35" s="119"/>
      <c r="VIJ35" s="119"/>
      <c r="VIK35" s="119"/>
      <c r="VIL35" s="119"/>
      <c r="VIM35" s="119"/>
      <c r="VIN35" s="119"/>
      <c r="VIO35" s="119"/>
      <c r="VIP35" s="119"/>
      <c r="VIQ35" s="119"/>
      <c r="VIR35" s="119"/>
      <c r="VIS35" s="119"/>
      <c r="VIT35" s="119"/>
      <c r="VIU35" s="119"/>
      <c r="VIV35" s="119"/>
      <c r="VIW35" s="119"/>
      <c r="VIX35" s="119"/>
      <c r="VIY35" s="119"/>
      <c r="VIZ35" s="119"/>
      <c r="VJA35" s="119"/>
      <c r="VJB35" s="119"/>
      <c r="VJC35" s="119"/>
      <c r="VJD35" s="119"/>
      <c r="VJE35" s="119"/>
      <c r="VJF35" s="119"/>
      <c r="VJG35" s="119"/>
      <c r="VJH35" s="119"/>
      <c r="VJI35" s="119"/>
      <c r="VJJ35" s="119"/>
      <c r="VJK35" s="119"/>
      <c r="VJL35" s="119"/>
      <c r="VJM35" s="119"/>
      <c r="VJN35" s="119"/>
      <c r="VJO35" s="119"/>
      <c r="VJP35" s="119"/>
      <c r="VJQ35" s="119"/>
      <c r="VJR35" s="119"/>
      <c r="VJS35" s="119"/>
      <c r="VJT35" s="119"/>
      <c r="VJU35" s="119"/>
      <c r="VJV35" s="119"/>
      <c r="VJW35" s="119"/>
      <c r="VJX35" s="119"/>
      <c r="VJY35" s="119"/>
      <c r="VJZ35" s="119"/>
      <c r="VKA35" s="119"/>
      <c r="VKB35" s="119"/>
      <c r="VKC35" s="119"/>
      <c r="VKD35" s="119"/>
      <c r="VKE35" s="119"/>
      <c r="VKF35" s="119"/>
      <c r="VKG35" s="119"/>
      <c r="VKH35" s="119"/>
      <c r="VKI35" s="119"/>
      <c r="VKJ35" s="119"/>
      <c r="VKK35" s="119"/>
      <c r="VKL35" s="119"/>
      <c r="VKM35" s="119"/>
      <c r="VKN35" s="119"/>
      <c r="VKO35" s="119"/>
      <c r="VKP35" s="119"/>
      <c r="VKQ35" s="119"/>
      <c r="VKR35" s="119"/>
      <c r="VKS35" s="119"/>
      <c r="VKT35" s="119"/>
      <c r="VKU35" s="119"/>
      <c r="VKV35" s="119"/>
      <c r="VKW35" s="119"/>
      <c r="VKX35" s="119"/>
      <c r="VKY35" s="119"/>
      <c r="VKZ35" s="119"/>
      <c r="VLA35" s="119"/>
      <c r="VLB35" s="119"/>
      <c r="VLC35" s="119"/>
      <c r="VLD35" s="119"/>
      <c r="VLE35" s="119"/>
      <c r="VLF35" s="119"/>
      <c r="VLG35" s="119"/>
      <c r="VLH35" s="119"/>
      <c r="VLI35" s="119"/>
      <c r="VLJ35" s="119"/>
      <c r="VLK35" s="119"/>
      <c r="VLL35" s="119"/>
      <c r="VLM35" s="119"/>
      <c r="VLN35" s="119"/>
      <c r="VLO35" s="119"/>
      <c r="VLP35" s="119"/>
      <c r="VLQ35" s="119"/>
      <c r="VLR35" s="119"/>
      <c r="VLS35" s="119"/>
      <c r="VLT35" s="119"/>
      <c r="VLU35" s="119"/>
      <c r="VLV35" s="119"/>
      <c r="VLW35" s="119"/>
      <c r="VLX35" s="119"/>
      <c r="VLY35" s="119"/>
      <c r="VLZ35" s="119"/>
      <c r="VMA35" s="119"/>
      <c r="VMB35" s="119"/>
      <c r="VMC35" s="119"/>
      <c r="VMD35" s="119"/>
      <c r="VME35" s="119"/>
      <c r="VMF35" s="119"/>
      <c r="VMG35" s="119"/>
      <c r="VMH35" s="119"/>
      <c r="VMI35" s="119"/>
      <c r="VMJ35" s="119"/>
      <c r="VMK35" s="119"/>
      <c r="VML35" s="119"/>
      <c r="VMM35" s="119"/>
      <c r="VMN35" s="119"/>
      <c r="VMO35" s="119"/>
      <c r="VMP35" s="119"/>
      <c r="VMQ35" s="119"/>
      <c r="VMR35" s="119"/>
      <c r="VMS35" s="119"/>
      <c r="VMT35" s="119"/>
      <c r="VMU35" s="119"/>
      <c r="VMV35" s="119"/>
      <c r="VMW35" s="119"/>
      <c r="VMX35" s="119"/>
      <c r="VMY35" s="119"/>
      <c r="VMZ35" s="119"/>
      <c r="VNA35" s="119"/>
      <c r="VNB35" s="119"/>
      <c r="VNC35" s="119"/>
      <c r="VND35" s="119"/>
      <c r="VNE35" s="119"/>
      <c r="VNF35" s="119"/>
      <c r="VNG35" s="119"/>
      <c r="VNH35" s="119"/>
      <c r="VNI35" s="119"/>
      <c r="VNJ35" s="119"/>
      <c r="VNK35" s="119"/>
      <c r="VNL35" s="119"/>
      <c r="VNM35" s="119"/>
      <c r="VNN35" s="119"/>
      <c r="VNO35" s="119"/>
      <c r="VNP35" s="119"/>
      <c r="VNQ35" s="119"/>
      <c r="VNR35" s="119"/>
      <c r="VNS35" s="119"/>
      <c r="VNT35" s="119"/>
      <c r="VNU35" s="119"/>
      <c r="VNV35" s="119"/>
      <c r="VNW35" s="119"/>
      <c r="VNX35" s="119"/>
      <c r="VNY35" s="119"/>
      <c r="VNZ35" s="119"/>
      <c r="VOA35" s="119"/>
      <c r="VOB35" s="119"/>
      <c r="VOC35" s="119"/>
      <c r="VOD35" s="119"/>
      <c r="VOE35" s="119"/>
      <c r="VOF35" s="119"/>
      <c r="VOG35" s="119"/>
      <c r="VOH35" s="119"/>
      <c r="VOI35" s="119"/>
      <c r="VOJ35" s="119"/>
      <c r="VOK35" s="119"/>
      <c r="VOL35" s="119"/>
      <c r="VOM35" s="119"/>
      <c r="VON35" s="119"/>
      <c r="VOO35" s="119"/>
      <c r="VOP35" s="119"/>
      <c r="VOQ35" s="119"/>
      <c r="VOR35" s="119"/>
      <c r="VOS35" s="119"/>
      <c r="VOT35" s="119"/>
      <c r="VOU35" s="119"/>
      <c r="VOV35" s="119"/>
      <c r="VOW35" s="119"/>
      <c r="VOX35" s="119"/>
      <c r="VOY35" s="119"/>
      <c r="VOZ35" s="119"/>
      <c r="VPA35" s="119"/>
      <c r="VPB35" s="119"/>
      <c r="VPC35" s="119"/>
      <c r="VPD35" s="119"/>
      <c r="VPE35" s="119"/>
      <c r="VPF35" s="119"/>
      <c r="VPG35" s="119"/>
      <c r="VPH35" s="119"/>
      <c r="VPI35" s="119"/>
      <c r="VPJ35" s="119"/>
      <c r="VPK35" s="119"/>
      <c r="VPL35" s="119"/>
      <c r="VPM35" s="119"/>
      <c r="VPN35" s="119"/>
      <c r="VPO35" s="119"/>
      <c r="VPP35" s="119"/>
      <c r="VPQ35" s="119"/>
      <c r="VPR35" s="119"/>
      <c r="VPS35" s="119"/>
      <c r="VPT35" s="119"/>
      <c r="VPU35" s="119"/>
      <c r="VPV35" s="119"/>
      <c r="VPW35" s="119"/>
      <c r="VPX35" s="119"/>
      <c r="VPY35" s="119"/>
      <c r="VPZ35" s="119"/>
      <c r="VQA35" s="119"/>
      <c r="VQB35" s="119"/>
      <c r="VQC35" s="119"/>
      <c r="VQD35" s="119"/>
      <c r="VQE35" s="119"/>
      <c r="VQF35" s="119"/>
      <c r="VQG35" s="119"/>
      <c r="VQH35" s="119"/>
      <c r="VQI35" s="119"/>
      <c r="VQJ35" s="119"/>
      <c r="VQK35" s="119"/>
      <c r="VQL35" s="119"/>
      <c r="VQM35" s="119"/>
      <c r="VQN35" s="119"/>
      <c r="VQO35" s="119"/>
      <c r="VQP35" s="119"/>
      <c r="VQQ35" s="119"/>
      <c r="VQR35" s="119"/>
      <c r="VQS35" s="119"/>
      <c r="VQT35" s="119"/>
      <c r="VQU35" s="119"/>
      <c r="VQV35" s="119"/>
      <c r="VQW35" s="119"/>
      <c r="VQX35" s="119"/>
      <c r="VQY35" s="119"/>
      <c r="VQZ35" s="119"/>
      <c r="VRA35" s="119"/>
      <c r="VRB35" s="119"/>
      <c r="VRC35" s="119"/>
      <c r="VRD35" s="119"/>
      <c r="VRE35" s="119"/>
      <c r="VRF35" s="119"/>
      <c r="VRG35" s="119"/>
      <c r="VRH35" s="119"/>
      <c r="VRI35" s="119"/>
      <c r="VRJ35" s="119"/>
      <c r="VRK35" s="119"/>
      <c r="VRL35" s="119"/>
      <c r="VRM35" s="119"/>
      <c r="VRN35" s="119"/>
      <c r="VRO35" s="119"/>
      <c r="VRP35" s="119"/>
      <c r="VRQ35" s="119"/>
      <c r="VRR35" s="119"/>
      <c r="VRS35" s="119"/>
      <c r="VRT35" s="119"/>
      <c r="VRU35" s="119"/>
      <c r="VRV35" s="119"/>
      <c r="VRW35" s="119"/>
      <c r="VRX35" s="119"/>
      <c r="VRY35" s="119"/>
      <c r="VRZ35" s="119"/>
      <c r="VSA35" s="119"/>
      <c r="VSB35" s="119"/>
      <c r="VSC35" s="119"/>
      <c r="VSD35" s="119"/>
      <c r="VSE35" s="119"/>
      <c r="VSF35" s="119"/>
      <c r="VSG35" s="119"/>
      <c r="VSH35" s="119"/>
      <c r="VSI35" s="119"/>
      <c r="VSJ35" s="119"/>
      <c r="VSK35" s="119"/>
      <c r="VSL35" s="119"/>
      <c r="VSM35" s="119"/>
      <c r="VSN35" s="119"/>
      <c r="VSO35" s="119"/>
      <c r="VSP35" s="119"/>
      <c r="VSQ35" s="119"/>
      <c r="VSR35" s="119"/>
      <c r="VSS35" s="119"/>
      <c r="VST35" s="119"/>
      <c r="VSU35" s="119"/>
      <c r="VSV35" s="119"/>
      <c r="VSW35" s="119"/>
      <c r="VSX35" s="119"/>
      <c r="VSY35" s="119"/>
      <c r="VSZ35" s="119"/>
      <c r="VTA35" s="119"/>
      <c r="VTB35" s="119"/>
      <c r="VTC35" s="119"/>
      <c r="VTD35" s="119"/>
      <c r="VTE35" s="119"/>
      <c r="VTF35" s="119"/>
      <c r="VTG35" s="119"/>
      <c r="VTH35" s="119"/>
      <c r="VTI35" s="119"/>
      <c r="VTJ35" s="119"/>
      <c r="VTK35" s="119"/>
      <c r="VTL35" s="119"/>
      <c r="VTM35" s="119"/>
      <c r="VTN35" s="119"/>
      <c r="VTO35" s="119"/>
      <c r="VTP35" s="119"/>
      <c r="VTQ35" s="119"/>
      <c r="VTR35" s="119"/>
      <c r="VTS35" s="119"/>
      <c r="VTT35" s="119"/>
      <c r="VTU35" s="119"/>
      <c r="VTV35" s="119"/>
      <c r="VTW35" s="119"/>
      <c r="VTX35" s="119"/>
      <c r="VTY35" s="119"/>
      <c r="VTZ35" s="119"/>
      <c r="VUA35" s="119"/>
      <c r="VUB35" s="119"/>
      <c r="VUC35" s="119"/>
      <c r="VUD35" s="119"/>
      <c r="VUE35" s="119"/>
      <c r="VUF35" s="119"/>
      <c r="VUG35" s="119"/>
      <c r="VUH35" s="119"/>
      <c r="VUI35" s="119"/>
      <c r="VUJ35" s="119"/>
      <c r="VUK35" s="119"/>
      <c r="VUL35" s="119"/>
      <c r="VUM35" s="119"/>
      <c r="VUN35" s="119"/>
      <c r="VUO35" s="119"/>
      <c r="VUP35" s="119"/>
      <c r="VUQ35" s="119"/>
      <c r="VUR35" s="119"/>
      <c r="VUS35" s="119"/>
      <c r="VUT35" s="119"/>
      <c r="VUU35" s="119"/>
      <c r="VUV35" s="119"/>
      <c r="VUW35" s="119"/>
      <c r="VUX35" s="119"/>
      <c r="VUY35" s="119"/>
      <c r="VUZ35" s="119"/>
      <c r="VVA35" s="119"/>
      <c r="VVB35" s="119"/>
      <c r="VVC35" s="119"/>
      <c r="VVD35" s="119"/>
      <c r="VVE35" s="119"/>
      <c r="VVF35" s="119"/>
      <c r="VVG35" s="119"/>
      <c r="VVH35" s="119"/>
      <c r="VVI35" s="119"/>
      <c r="VVJ35" s="119"/>
      <c r="VVK35" s="119"/>
      <c r="VVL35" s="119"/>
      <c r="VVM35" s="119"/>
      <c r="VVN35" s="119"/>
      <c r="VVO35" s="119"/>
      <c r="VVP35" s="119"/>
      <c r="VVQ35" s="119"/>
      <c r="VVR35" s="119"/>
      <c r="VVS35" s="119"/>
      <c r="VVT35" s="119"/>
      <c r="VVU35" s="119"/>
      <c r="VVV35" s="119"/>
      <c r="VVW35" s="119"/>
      <c r="VVX35" s="119"/>
      <c r="VVY35" s="119"/>
      <c r="VVZ35" s="119"/>
      <c r="VWA35" s="119"/>
      <c r="VWB35" s="119"/>
      <c r="VWC35" s="119"/>
      <c r="VWD35" s="119"/>
      <c r="VWE35" s="119"/>
      <c r="VWF35" s="119"/>
      <c r="VWG35" s="119"/>
      <c r="VWH35" s="119"/>
      <c r="VWI35" s="119"/>
      <c r="VWJ35" s="119"/>
      <c r="VWK35" s="119"/>
      <c r="VWL35" s="119"/>
      <c r="VWM35" s="119"/>
      <c r="VWN35" s="119"/>
      <c r="VWO35" s="119"/>
      <c r="VWP35" s="119"/>
      <c r="VWQ35" s="119"/>
      <c r="VWR35" s="119"/>
      <c r="VWS35" s="119"/>
      <c r="VWT35" s="119"/>
      <c r="VWU35" s="119"/>
      <c r="VWV35" s="119"/>
      <c r="VWW35" s="119"/>
      <c r="VWX35" s="119"/>
      <c r="VWY35" s="119"/>
      <c r="VWZ35" s="119"/>
      <c r="VXA35" s="119"/>
      <c r="VXB35" s="119"/>
      <c r="VXC35" s="119"/>
      <c r="VXD35" s="119"/>
      <c r="VXE35" s="119"/>
      <c r="VXF35" s="119"/>
      <c r="VXG35" s="119"/>
      <c r="VXH35" s="119"/>
      <c r="VXI35" s="119"/>
      <c r="VXJ35" s="119"/>
      <c r="VXK35" s="119"/>
      <c r="VXL35" s="119"/>
      <c r="VXM35" s="119"/>
      <c r="VXN35" s="119"/>
      <c r="VXO35" s="119"/>
      <c r="VXP35" s="119"/>
      <c r="VXQ35" s="119"/>
      <c r="VXR35" s="119"/>
      <c r="VXS35" s="119"/>
      <c r="VXT35" s="119"/>
      <c r="VXU35" s="119"/>
      <c r="VXV35" s="119"/>
      <c r="VXW35" s="119"/>
      <c r="VXX35" s="119"/>
      <c r="VXY35" s="119"/>
      <c r="VXZ35" s="119"/>
      <c r="VYA35" s="119"/>
      <c r="VYB35" s="119"/>
      <c r="VYC35" s="119"/>
      <c r="VYD35" s="119"/>
      <c r="VYE35" s="119"/>
      <c r="VYF35" s="119"/>
      <c r="VYG35" s="119"/>
      <c r="VYH35" s="119"/>
      <c r="VYI35" s="119"/>
      <c r="VYJ35" s="119"/>
      <c r="VYK35" s="119"/>
      <c r="VYL35" s="119"/>
      <c r="VYM35" s="119"/>
      <c r="VYN35" s="119"/>
      <c r="VYO35" s="119"/>
      <c r="VYP35" s="119"/>
      <c r="VYQ35" s="119"/>
      <c r="VYR35" s="119"/>
      <c r="VYS35" s="119"/>
      <c r="VYT35" s="119"/>
      <c r="VYU35" s="119"/>
      <c r="VYV35" s="119"/>
      <c r="VYW35" s="119"/>
      <c r="VYX35" s="119"/>
      <c r="VYY35" s="119"/>
      <c r="VYZ35" s="119"/>
      <c r="VZA35" s="119"/>
      <c r="VZB35" s="119"/>
      <c r="VZC35" s="119"/>
      <c r="VZD35" s="119"/>
      <c r="VZE35" s="119"/>
      <c r="VZF35" s="119"/>
      <c r="VZG35" s="119"/>
      <c r="VZH35" s="119"/>
      <c r="VZI35" s="119"/>
      <c r="VZJ35" s="119"/>
      <c r="VZK35" s="119"/>
      <c r="VZL35" s="119"/>
      <c r="VZM35" s="119"/>
      <c r="VZN35" s="119"/>
      <c r="VZO35" s="119"/>
      <c r="VZP35" s="119"/>
      <c r="VZQ35" s="119"/>
      <c r="VZR35" s="119"/>
      <c r="VZS35" s="119"/>
      <c r="VZT35" s="119"/>
      <c r="VZU35" s="119"/>
      <c r="VZV35" s="119"/>
      <c r="VZW35" s="119"/>
      <c r="VZX35" s="119"/>
      <c r="VZY35" s="119"/>
      <c r="VZZ35" s="119"/>
      <c r="WAA35" s="119"/>
      <c r="WAB35" s="119"/>
      <c r="WAC35" s="119"/>
      <c r="WAD35" s="119"/>
      <c r="WAE35" s="119"/>
      <c r="WAF35" s="119"/>
      <c r="WAG35" s="119"/>
      <c r="WAH35" s="119"/>
      <c r="WAI35" s="119"/>
      <c r="WAJ35" s="119"/>
      <c r="WAK35" s="119"/>
      <c r="WAL35" s="119"/>
      <c r="WAM35" s="119"/>
      <c r="WAN35" s="119"/>
      <c r="WAO35" s="119"/>
      <c r="WAP35" s="119"/>
      <c r="WAQ35" s="119"/>
      <c r="WAR35" s="119"/>
      <c r="WAS35" s="119"/>
      <c r="WAT35" s="119"/>
      <c r="WAU35" s="119"/>
      <c r="WAV35" s="119"/>
      <c r="WAW35" s="119"/>
      <c r="WAX35" s="119"/>
      <c r="WAY35" s="119"/>
      <c r="WAZ35" s="119"/>
      <c r="WBA35" s="119"/>
      <c r="WBB35" s="119"/>
      <c r="WBC35" s="119"/>
      <c r="WBD35" s="119"/>
      <c r="WBE35" s="119"/>
      <c r="WBF35" s="119"/>
      <c r="WBG35" s="119"/>
      <c r="WBH35" s="119"/>
      <c r="WBI35" s="119"/>
      <c r="WBJ35" s="119"/>
      <c r="WBK35" s="119"/>
      <c r="WBL35" s="119"/>
      <c r="WBM35" s="119"/>
      <c r="WBN35" s="119"/>
      <c r="WBO35" s="119"/>
      <c r="WBP35" s="119"/>
      <c r="WBQ35" s="119"/>
      <c r="WBR35" s="119"/>
      <c r="WBS35" s="119"/>
      <c r="WBT35" s="119"/>
      <c r="WBU35" s="119"/>
      <c r="WBV35" s="119"/>
      <c r="WBW35" s="119"/>
      <c r="WBX35" s="119"/>
      <c r="WBY35" s="119"/>
      <c r="WBZ35" s="119"/>
      <c r="WCA35" s="119"/>
      <c r="WCB35" s="119"/>
      <c r="WCC35" s="119"/>
      <c r="WCD35" s="119"/>
      <c r="WCE35" s="119"/>
      <c r="WCF35" s="119"/>
      <c r="WCG35" s="119"/>
      <c r="WCH35" s="119"/>
      <c r="WCI35" s="119"/>
      <c r="WCJ35" s="119"/>
      <c r="WCK35" s="119"/>
      <c r="WCL35" s="119"/>
      <c r="WCM35" s="119"/>
      <c r="WCN35" s="119"/>
      <c r="WCO35" s="119"/>
      <c r="WCP35" s="119"/>
      <c r="WCQ35" s="119"/>
      <c r="WCR35" s="119"/>
      <c r="WCS35" s="119"/>
      <c r="WCT35" s="119"/>
      <c r="WCU35" s="119"/>
      <c r="WCV35" s="119"/>
      <c r="WCW35" s="119"/>
      <c r="WCX35" s="119"/>
      <c r="WCY35" s="119"/>
      <c r="WCZ35" s="119"/>
      <c r="WDA35" s="119"/>
      <c r="WDB35" s="119"/>
      <c r="WDC35" s="119"/>
      <c r="WDD35" s="119"/>
      <c r="WDE35" s="119"/>
      <c r="WDF35" s="119"/>
      <c r="WDG35" s="119"/>
      <c r="WDH35" s="119"/>
      <c r="WDI35" s="119"/>
      <c r="WDJ35" s="119"/>
      <c r="WDK35" s="119"/>
      <c r="WDL35" s="119"/>
      <c r="WDM35" s="119"/>
      <c r="WDN35" s="119"/>
      <c r="WDO35" s="119"/>
      <c r="WDP35" s="119"/>
      <c r="WDQ35" s="119"/>
      <c r="WDR35" s="119"/>
      <c r="WDS35" s="119"/>
      <c r="WDT35" s="119"/>
      <c r="WDU35" s="119"/>
      <c r="WDV35" s="119"/>
      <c r="WDW35" s="119"/>
      <c r="WDX35" s="119"/>
      <c r="WDY35" s="119"/>
      <c r="WDZ35" s="119"/>
      <c r="WEA35" s="119"/>
      <c r="WEB35" s="119"/>
      <c r="WEC35" s="119"/>
      <c r="WED35" s="119"/>
      <c r="WEE35" s="119"/>
      <c r="WEF35" s="119"/>
      <c r="WEG35" s="119"/>
      <c r="WEH35" s="119"/>
      <c r="WEI35" s="119"/>
      <c r="WEJ35" s="119"/>
      <c r="WEK35" s="119"/>
      <c r="WEL35" s="119"/>
      <c r="WEM35" s="119"/>
      <c r="WEN35" s="119"/>
      <c r="WEO35" s="119"/>
      <c r="WEP35" s="119"/>
      <c r="WEQ35" s="119"/>
      <c r="WER35" s="119"/>
      <c r="WES35" s="119"/>
      <c r="WET35" s="119"/>
      <c r="WEU35" s="119"/>
      <c r="WEV35" s="119"/>
      <c r="WEW35" s="119"/>
      <c r="WEX35" s="119"/>
      <c r="WEY35" s="119"/>
      <c r="WEZ35" s="119"/>
      <c r="WFA35" s="119"/>
      <c r="WFB35" s="119"/>
      <c r="WFC35" s="119"/>
      <c r="WFD35" s="119"/>
      <c r="WFE35" s="119"/>
      <c r="WFF35" s="119"/>
      <c r="WFG35" s="119"/>
      <c r="WFH35" s="119"/>
      <c r="WFI35" s="119"/>
      <c r="WFJ35" s="119"/>
      <c r="WFK35" s="119"/>
      <c r="WFL35" s="119"/>
      <c r="WFM35" s="119"/>
      <c r="WFN35" s="119"/>
      <c r="WFO35" s="119"/>
      <c r="WFP35" s="119"/>
      <c r="WFQ35" s="119"/>
      <c r="WFR35" s="119"/>
      <c r="WFS35" s="119"/>
      <c r="WFT35" s="119"/>
      <c r="WFU35" s="119"/>
      <c r="WFV35" s="119"/>
      <c r="WFW35" s="119"/>
      <c r="WFX35" s="119"/>
      <c r="WFY35" s="119"/>
      <c r="WFZ35" s="119"/>
      <c r="WGA35" s="119"/>
      <c r="WGB35" s="119"/>
      <c r="WGC35" s="119"/>
      <c r="WGD35" s="119"/>
      <c r="WGE35" s="119"/>
      <c r="WGF35" s="119"/>
      <c r="WGG35" s="119"/>
      <c r="WGH35" s="119"/>
      <c r="WGI35" s="119"/>
      <c r="WGJ35" s="119"/>
      <c r="WGK35" s="119"/>
      <c r="WGL35" s="119"/>
      <c r="WGM35" s="119"/>
      <c r="WGN35" s="119"/>
      <c r="WGO35" s="119"/>
      <c r="WGP35" s="119"/>
      <c r="WGQ35" s="119"/>
      <c r="WGR35" s="119"/>
      <c r="WGS35" s="119"/>
      <c r="WGT35" s="119"/>
      <c r="WGU35" s="119"/>
      <c r="WGV35" s="119"/>
      <c r="WGW35" s="119"/>
      <c r="WGX35" s="119"/>
      <c r="WGY35" s="119"/>
      <c r="WGZ35" s="119"/>
      <c r="WHA35" s="119"/>
      <c r="WHB35" s="119"/>
      <c r="WHC35" s="119"/>
      <c r="WHD35" s="119"/>
      <c r="WHE35" s="119"/>
      <c r="WHF35" s="119"/>
      <c r="WHG35" s="119"/>
      <c r="WHH35" s="119"/>
      <c r="WHI35" s="119"/>
      <c r="WHJ35" s="119"/>
      <c r="WHK35" s="119"/>
      <c r="WHL35" s="119"/>
      <c r="WHM35" s="119"/>
      <c r="WHN35" s="119"/>
      <c r="WHO35" s="119"/>
      <c r="WHP35" s="119"/>
      <c r="WHQ35" s="119"/>
      <c r="WHR35" s="119"/>
      <c r="WHS35" s="119"/>
      <c r="WHT35" s="119"/>
      <c r="WHU35" s="119"/>
      <c r="WHV35" s="119"/>
      <c r="WHW35" s="119"/>
      <c r="WHX35" s="119"/>
      <c r="WHY35" s="119"/>
      <c r="WHZ35" s="119"/>
      <c r="WIA35" s="119"/>
      <c r="WIB35" s="119"/>
      <c r="WIC35" s="119"/>
      <c r="WID35" s="119"/>
      <c r="WIE35" s="119"/>
      <c r="WIF35" s="119"/>
      <c r="WIG35" s="119"/>
      <c r="WIH35" s="119"/>
      <c r="WII35" s="119"/>
      <c r="WIJ35" s="119"/>
      <c r="WIK35" s="119"/>
      <c r="WIL35" s="119"/>
      <c r="WIM35" s="119"/>
      <c r="WIN35" s="119"/>
      <c r="WIO35" s="119"/>
      <c r="WIP35" s="119"/>
      <c r="WIQ35" s="119"/>
      <c r="WIR35" s="119"/>
      <c r="WIS35" s="119"/>
      <c r="WIT35" s="119"/>
      <c r="WIU35" s="119"/>
      <c r="WIV35" s="119"/>
      <c r="WIW35" s="119"/>
      <c r="WIX35" s="119"/>
      <c r="WIY35" s="119"/>
      <c r="WIZ35" s="119"/>
      <c r="WJA35" s="119"/>
      <c r="WJB35" s="119"/>
      <c r="WJC35" s="119"/>
      <c r="WJD35" s="119"/>
      <c r="WJE35" s="119"/>
      <c r="WJF35" s="119"/>
      <c r="WJG35" s="119"/>
      <c r="WJH35" s="119"/>
      <c r="WJI35" s="119"/>
      <c r="WJJ35" s="119"/>
      <c r="WJK35" s="119"/>
      <c r="WJL35" s="119"/>
      <c r="WJM35" s="119"/>
      <c r="WJN35" s="119"/>
      <c r="WJO35" s="119"/>
      <c r="WJP35" s="119"/>
      <c r="WJQ35" s="119"/>
      <c r="WJR35" s="119"/>
      <c r="WJS35" s="119"/>
      <c r="WJT35" s="119"/>
      <c r="WJU35" s="119"/>
      <c r="WJV35" s="119"/>
      <c r="WJW35" s="119"/>
      <c r="WJX35" s="119"/>
      <c r="WJY35" s="119"/>
      <c r="WJZ35" s="119"/>
      <c r="WKA35" s="119"/>
      <c r="WKB35" s="119"/>
      <c r="WKC35" s="119"/>
      <c r="WKD35" s="119"/>
      <c r="WKE35" s="119"/>
      <c r="WKF35" s="119"/>
      <c r="WKG35" s="119"/>
      <c r="WKH35" s="119"/>
      <c r="WKI35" s="119"/>
      <c r="WKJ35" s="119"/>
      <c r="WKK35" s="119"/>
      <c r="WKL35" s="119"/>
      <c r="WKM35" s="119"/>
      <c r="WKN35" s="119"/>
      <c r="WKO35" s="119"/>
      <c r="WKP35" s="119"/>
      <c r="WKQ35" s="119"/>
      <c r="WKR35" s="119"/>
      <c r="WKS35" s="119"/>
      <c r="WKT35" s="119"/>
      <c r="WKU35" s="119"/>
      <c r="WKV35" s="119"/>
      <c r="WKW35" s="119"/>
      <c r="WKX35" s="119"/>
      <c r="WKY35" s="119"/>
      <c r="WKZ35" s="119"/>
      <c r="WLA35" s="119"/>
      <c r="WLB35" s="119"/>
      <c r="WLC35" s="119"/>
      <c r="WLD35" s="119"/>
      <c r="WLE35" s="119"/>
      <c r="WLF35" s="119"/>
      <c r="WLG35" s="119"/>
      <c r="WLH35" s="119"/>
      <c r="WLI35" s="119"/>
      <c r="WLJ35" s="119"/>
      <c r="WLK35" s="119"/>
      <c r="WLL35" s="119"/>
      <c r="WLM35" s="119"/>
      <c r="WLN35" s="119"/>
      <c r="WLO35" s="119"/>
      <c r="WLP35" s="119"/>
      <c r="WLQ35" s="119"/>
      <c r="WLR35" s="119"/>
      <c r="WLS35" s="119"/>
      <c r="WLT35" s="119"/>
      <c r="WLU35" s="119"/>
      <c r="WLV35" s="119"/>
      <c r="WLW35" s="119"/>
      <c r="WLX35" s="119"/>
      <c r="WLY35" s="119"/>
      <c r="WLZ35" s="119"/>
      <c r="WMA35" s="119"/>
      <c r="WMB35" s="119"/>
      <c r="WMC35" s="119"/>
      <c r="WMD35" s="119"/>
      <c r="WME35" s="119"/>
      <c r="WMF35" s="119"/>
      <c r="WMG35" s="119"/>
      <c r="WMH35" s="119"/>
      <c r="WMI35" s="119"/>
      <c r="WMJ35" s="119"/>
      <c r="WMK35" s="119"/>
      <c r="WML35" s="119"/>
      <c r="WMM35" s="119"/>
      <c r="WMN35" s="119"/>
      <c r="WMO35" s="119"/>
      <c r="WMP35" s="119"/>
      <c r="WMQ35" s="119"/>
      <c r="WMR35" s="119"/>
      <c r="WMS35" s="119"/>
      <c r="WMT35" s="119"/>
      <c r="WMU35" s="119"/>
      <c r="WMV35" s="119"/>
      <c r="WMW35" s="119"/>
      <c r="WMX35" s="119"/>
      <c r="WMY35" s="119"/>
      <c r="WMZ35" s="119"/>
      <c r="WNA35" s="119"/>
      <c r="WNB35" s="119"/>
      <c r="WNC35" s="119"/>
      <c r="WND35" s="119"/>
      <c r="WNE35" s="119"/>
      <c r="WNF35" s="119"/>
      <c r="WNG35" s="119"/>
      <c r="WNH35" s="119"/>
      <c r="WNI35" s="119"/>
      <c r="WNJ35" s="119"/>
      <c r="WNK35" s="119"/>
      <c r="WNL35" s="119"/>
      <c r="WNM35" s="119"/>
      <c r="WNN35" s="119"/>
      <c r="WNO35" s="119"/>
      <c r="WNP35" s="119"/>
      <c r="WNQ35" s="119"/>
      <c r="WNR35" s="119"/>
      <c r="WNS35" s="119"/>
      <c r="WNT35" s="119"/>
      <c r="WNU35" s="119"/>
      <c r="WNV35" s="119"/>
      <c r="WNW35" s="119"/>
      <c r="WNX35" s="119"/>
      <c r="WNY35" s="119"/>
      <c r="WNZ35" s="119"/>
      <c r="WOA35" s="119"/>
      <c r="WOB35" s="119"/>
      <c r="WOC35" s="119"/>
      <c r="WOD35" s="119"/>
      <c r="WOE35" s="119"/>
      <c r="WOF35" s="119"/>
      <c r="WOG35" s="119"/>
      <c r="WOH35" s="119"/>
      <c r="WOI35" s="119"/>
      <c r="WOJ35" s="119"/>
      <c r="WOK35" s="119"/>
      <c r="WOL35" s="119"/>
      <c r="WOM35" s="119"/>
      <c r="WON35" s="119"/>
      <c r="WOO35" s="119"/>
      <c r="WOP35" s="119"/>
      <c r="WOQ35" s="119"/>
      <c r="WOR35" s="119"/>
      <c r="WOS35" s="119"/>
      <c r="WOT35" s="119"/>
      <c r="WOU35" s="119"/>
      <c r="WOV35" s="119"/>
      <c r="WOW35" s="119"/>
      <c r="WOX35" s="119"/>
      <c r="WOY35" s="119"/>
      <c r="WOZ35" s="119"/>
      <c r="WPA35" s="119"/>
      <c r="WPB35" s="119"/>
      <c r="WPC35" s="119"/>
      <c r="WPD35" s="119"/>
      <c r="WPE35" s="119"/>
      <c r="WPF35" s="119"/>
      <c r="WPG35" s="119"/>
      <c r="WPH35" s="119"/>
      <c r="WPI35" s="119"/>
      <c r="WPJ35" s="119"/>
      <c r="WPK35" s="119"/>
      <c r="WPL35" s="119"/>
      <c r="WPM35" s="119"/>
      <c r="WPN35" s="119"/>
      <c r="WPO35" s="119"/>
      <c r="WPP35" s="119"/>
      <c r="WPQ35" s="119"/>
      <c r="WPR35" s="119"/>
      <c r="WPS35" s="119"/>
      <c r="WPT35" s="119"/>
      <c r="WPU35" s="119"/>
      <c r="WPV35" s="119"/>
      <c r="WPW35" s="119"/>
      <c r="WPX35" s="119"/>
      <c r="WPY35" s="119"/>
      <c r="WPZ35" s="119"/>
      <c r="WQA35" s="119"/>
      <c r="WQB35" s="119"/>
      <c r="WQC35" s="119"/>
      <c r="WQD35" s="119"/>
      <c r="WQE35" s="119"/>
      <c r="WQF35" s="119"/>
      <c r="WQG35" s="119"/>
      <c r="WQH35" s="119"/>
      <c r="WQI35" s="119"/>
      <c r="WQJ35" s="119"/>
      <c r="WQK35" s="119"/>
      <c r="WQL35" s="119"/>
      <c r="WQM35" s="119"/>
      <c r="WQN35" s="119"/>
      <c r="WQO35" s="119"/>
      <c r="WQP35" s="119"/>
      <c r="WQQ35" s="119"/>
      <c r="WQR35" s="119"/>
      <c r="WQS35" s="119"/>
      <c r="WQT35" s="119"/>
      <c r="WQU35" s="119"/>
      <c r="WQV35" s="119"/>
      <c r="WQW35" s="119"/>
      <c r="WQX35" s="119"/>
      <c r="WQY35" s="119"/>
      <c r="WQZ35" s="119"/>
      <c r="WRA35" s="119"/>
      <c r="WRB35" s="119"/>
      <c r="WRC35" s="119"/>
      <c r="WRD35" s="119"/>
      <c r="WRE35" s="119"/>
      <c r="WRF35" s="119"/>
      <c r="WRG35" s="119"/>
      <c r="WRH35" s="119"/>
      <c r="WRI35" s="119"/>
      <c r="WRJ35" s="119"/>
      <c r="WRK35" s="119"/>
      <c r="WRL35" s="119"/>
      <c r="WRM35" s="119"/>
      <c r="WRN35" s="119"/>
      <c r="WRO35" s="119"/>
      <c r="WRP35" s="119"/>
      <c r="WRQ35" s="119"/>
      <c r="WRR35" s="119"/>
      <c r="WRS35" s="119"/>
      <c r="WRT35" s="119"/>
      <c r="WRU35" s="119"/>
      <c r="WRV35" s="119"/>
      <c r="WRW35" s="119"/>
      <c r="WRX35" s="119"/>
      <c r="WRY35" s="119"/>
      <c r="WRZ35" s="119"/>
      <c r="WSA35" s="119"/>
      <c r="WSB35" s="119"/>
      <c r="WSC35" s="119"/>
      <c r="WSD35" s="119"/>
      <c r="WSE35" s="119"/>
      <c r="WSF35" s="119"/>
      <c r="WSG35" s="119"/>
      <c r="WSH35" s="119"/>
      <c r="WSI35" s="119"/>
      <c r="WSJ35" s="119"/>
      <c r="WSK35" s="119"/>
      <c r="WSL35" s="119"/>
      <c r="WSM35" s="119"/>
      <c r="WSN35" s="119"/>
      <c r="WSO35" s="119"/>
      <c r="WSP35" s="119"/>
      <c r="WSQ35" s="119"/>
      <c r="WSR35" s="119"/>
      <c r="WSS35" s="119"/>
      <c r="WST35" s="119"/>
      <c r="WSU35" s="119"/>
      <c r="WSV35" s="119"/>
      <c r="WSW35" s="119"/>
      <c r="WSX35" s="119"/>
      <c r="WSY35" s="119"/>
      <c r="WSZ35" s="119"/>
      <c r="WTA35" s="119"/>
      <c r="WTB35" s="119"/>
      <c r="WTC35" s="119"/>
      <c r="WTD35" s="119"/>
      <c r="WTE35" s="119"/>
      <c r="WTF35" s="119"/>
      <c r="WTG35" s="119"/>
      <c r="WTH35" s="119"/>
      <c r="WTI35" s="119"/>
      <c r="WTJ35" s="119"/>
      <c r="WTK35" s="119"/>
      <c r="WTL35" s="119"/>
      <c r="WTM35" s="119"/>
      <c r="WTN35" s="119"/>
      <c r="WTO35" s="119"/>
      <c r="WTP35" s="119"/>
      <c r="WTQ35" s="119"/>
      <c r="WTR35" s="119"/>
      <c r="WTS35" s="119"/>
      <c r="WTT35" s="119"/>
      <c r="WTU35" s="119"/>
      <c r="WTV35" s="119"/>
      <c r="WTW35" s="119"/>
      <c r="WTX35" s="119"/>
      <c r="WTY35" s="119"/>
      <c r="WTZ35" s="119"/>
      <c r="WUA35" s="119"/>
      <c r="WUB35" s="119"/>
      <c r="WUC35" s="119"/>
      <c r="WUD35" s="119"/>
      <c r="WUE35" s="119"/>
      <c r="WUF35" s="119"/>
      <c r="WUG35" s="119"/>
      <c r="WUH35" s="119"/>
      <c r="WUI35" s="119"/>
      <c r="WUJ35" s="119"/>
      <c r="WUK35" s="119"/>
      <c r="WUL35" s="119"/>
      <c r="WUM35" s="119"/>
      <c r="WUN35" s="119"/>
      <c r="WUO35" s="119"/>
      <c r="WUP35" s="119"/>
      <c r="WUQ35" s="119"/>
      <c r="WUR35" s="119"/>
      <c r="WUS35" s="119"/>
      <c r="WUT35" s="119"/>
      <c r="WUU35" s="119"/>
      <c r="WUV35" s="119"/>
      <c r="WUW35" s="119"/>
      <c r="WUX35" s="119"/>
      <c r="WUY35" s="119"/>
      <c r="WUZ35" s="119"/>
      <c r="WVA35" s="119"/>
      <c r="WVB35" s="119"/>
      <c r="WVC35" s="119"/>
      <c r="WVD35" s="119"/>
      <c r="WVE35" s="119"/>
      <c r="WVF35" s="119"/>
      <c r="WVG35" s="119"/>
      <c r="WVH35" s="119"/>
      <c r="WVI35" s="119"/>
      <c r="WVJ35" s="119"/>
      <c r="WVK35" s="119"/>
      <c r="WVL35" s="119"/>
      <c r="WVM35" s="119"/>
      <c r="WVN35" s="119"/>
      <c r="WVO35" s="119"/>
      <c r="WVP35" s="119"/>
      <c r="WVQ35" s="119"/>
      <c r="WVR35" s="119"/>
      <c r="WVS35" s="119"/>
      <c r="WVT35" s="119"/>
      <c r="WVU35" s="119"/>
      <c r="WVV35" s="119"/>
      <c r="WVW35" s="119"/>
      <c r="WVX35" s="119"/>
      <c r="WVY35" s="119"/>
      <c r="WVZ35" s="119"/>
      <c r="WWA35" s="119"/>
      <c r="WWB35" s="119"/>
      <c r="WWC35" s="119"/>
      <c r="WWD35" s="119"/>
      <c r="WWE35" s="119"/>
      <c r="WWF35" s="119"/>
      <c r="WWG35" s="119"/>
      <c r="WWH35" s="119"/>
      <c r="WWI35" s="119"/>
      <c r="WWJ35" s="119"/>
      <c r="WWK35" s="119"/>
      <c r="WWL35" s="119"/>
      <c r="WWM35" s="119"/>
      <c r="WWN35" s="119"/>
      <c r="WWO35" s="119"/>
      <c r="WWP35" s="119"/>
      <c r="WWQ35" s="119"/>
      <c r="WWR35" s="119"/>
      <c r="WWS35" s="119"/>
      <c r="WWT35" s="119"/>
      <c r="WWU35" s="119"/>
      <c r="WWV35" s="119"/>
      <c r="WWW35" s="119"/>
      <c r="WWX35" s="119"/>
      <c r="WWY35" s="119"/>
      <c r="WWZ35" s="119"/>
      <c r="WXA35" s="119"/>
      <c r="WXB35" s="119"/>
      <c r="WXC35" s="119"/>
      <c r="WXD35" s="119"/>
      <c r="WXE35" s="119"/>
      <c r="WXF35" s="119"/>
      <c r="WXG35" s="119"/>
      <c r="WXH35" s="119"/>
      <c r="WXI35" s="119"/>
      <c r="WXJ35" s="119"/>
      <c r="WXK35" s="119"/>
      <c r="WXL35" s="119"/>
      <c r="WXM35" s="119"/>
      <c r="WXN35" s="119"/>
      <c r="WXO35" s="119"/>
      <c r="WXP35" s="119"/>
      <c r="WXQ35" s="119"/>
      <c r="WXR35" s="119"/>
      <c r="WXS35" s="119"/>
      <c r="WXT35" s="119"/>
      <c r="WXU35" s="119"/>
      <c r="WXV35" s="119"/>
      <c r="WXW35" s="119"/>
      <c r="WXX35" s="119"/>
      <c r="WXY35" s="119"/>
      <c r="WXZ35" s="119"/>
      <c r="WYA35" s="119"/>
      <c r="WYB35" s="119"/>
      <c r="WYC35" s="119"/>
      <c r="WYD35" s="119"/>
      <c r="WYE35" s="119"/>
      <c r="WYF35" s="119"/>
      <c r="WYG35" s="119"/>
      <c r="WYH35" s="119"/>
      <c r="WYI35" s="119"/>
      <c r="WYJ35" s="119"/>
      <c r="WYK35" s="119"/>
      <c r="WYL35" s="119"/>
      <c r="WYM35" s="119"/>
      <c r="WYN35" s="119"/>
      <c r="WYO35" s="119"/>
      <c r="WYP35" s="119"/>
      <c r="WYQ35" s="119"/>
      <c r="WYR35" s="119"/>
      <c r="WYS35" s="119"/>
      <c r="WYT35" s="119"/>
      <c r="WYU35" s="119"/>
      <c r="WYV35" s="119"/>
      <c r="WYW35" s="119"/>
      <c r="WYX35" s="119"/>
      <c r="WYY35" s="119"/>
      <c r="WYZ35" s="119"/>
      <c r="WZA35" s="119"/>
      <c r="WZB35" s="119"/>
      <c r="WZC35" s="119"/>
      <c r="WZD35" s="119"/>
      <c r="WZE35" s="119"/>
      <c r="WZF35" s="119"/>
      <c r="WZG35" s="119"/>
      <c r="WZH35" s="119"/>
      <c r="WZI35" s="119"/>
      <c r="WZJ35" s="119"/>
      <c r="WZK35" s="119"/>
      <c r="WZL35" s="119"/>
      <c r="WZM35" s="119"/>
      <c r="WZN35" s="119"/>
      <c r="WZO35" s="119"/>
      <c r="WZP35" s="119"/>
      <c r="WZQ35" s="119"/>
      <c r="WZR35" s="119"/>
      <c r="WZS35" s="119"/>
      <c r="WZT35" s="119"/>
      <c r="WZU35" s="119"/>
      <c r="WZV35" s="119"/>
      <c r="WZW35" s="119"/>
      <c r="WZX35" s="119"/>
      <c r="WZY35" s="119"/>
      <c r="WZZ35" s="119"/>
      <c r="XAA35" s="119"/>
      <c r="XAB35" s="119"/>
      <c r="XAC35" s="119"/>
      <c r="XAD35" s="119"/>
      <c r="XAE35" s="119"/>
      <c r="XAF35" s="119"/>
      <c r="XAG35" s="119"/>
      <c r="XAH35" s="119"/>
      <c r="XAI35" s="119"/>
      <c r="XAJ35" s="119"/>
      <c r="XAK35" s="119"/>
      <c r="XAL35" s="119"/>
      <c r="XAM35" s="119"/>
      <c r="XAN35" s="119"/>
      <c r="XAO35" s="119"/>
      <c r="XAP35" s="119"/>
      <c r="XAQ35" s="119"/>
      <c r="XAR35" s="119"/>
      <c r="XAS35" s="119"/>
      <c r="XAT35" s="119"/>
      <c r="XAU35" s="119"/>
      <c r="XAV35" s="119"/>
      <c r="XAW35" s="119"/>
      <c r="XAX35" s="119"/>
      <c r="XAY35" s="119"/>
      <c r="XAZ35" s="119"/>
      <c r="XBA35" s="119"/>
      <c r="XBB35" s="119"/>
      <c r="XBC35" s="119"/>
      <c r="XBD35" s="119"/>
      <c r="XBE35" s="119"/>
      <c r="XBF35" s="119"/>
      <c r="XBG35" s="119"/>
      <c r="XBH35" s="119"/>
      <c r="XBI35" s="119"/>
      <c r="XBJ35" s="119"/>
      <c r="XBK35" s="119"/>
      <c r="XBL35" s="119"/>
      <c r="XBM35" s="119"/>
      <c r="XBN35" s="119"/>
      <c r="XBO35" s="119"/>
      <c r="XBP35" s="119"/>
      <c r="XBQ35" s="119"/>
      <c r="XBR35" s="119"/>
      <c r="XBS35" s="119"/>
      <c r="XBT35" s="119"/>
      <c r="XBU35" s="119"/>
      <c r="XBV35" s="119"/>
      <c r="XBW35" s="119"/>
      <c r="XBX35" s="119"/>
      <c r="XBY35" s="119"/>
      <c r="XBZ35" s="119"/>
      <c r="XCA35" s="119"/>
      <c r="XCB35" s="119"/>
      <c r="XCC35" s="119"/>
      <c r="XCD35" s="119"/>
      <c r="XCE35" s="119"/>
      <c r="XCF35" s="119"/>
      <c r="XCG35" s="119"/>
      <c r="XCH35" s="119"/>
      <c r="XCI35" s="119"/>
      <c r="XCJ35" s="119"/>
      <c r="XCK35" s="119"/>
      <c r="XCL35" s="119"/>
      <c r="XCM35" s="119"/>
      <c r="XCN35" s="119"/>
      <c r="XCO35" s="119"/>
      <c r="XCP35" s="119"/>
      <c r="XCQ35" s="119"/>
      <c r="XCR35" s="119"/>
      <c r="XCS35" s="119"/>
      <c r="XCT35" s="119"/>
      <c r="XCU35" s="119"/>
      <c r="XCV35" s="119"/>
      <c r="XCW35" s="119"/>
      <c r="XCX35" s="119"/>
      <c r="XCY35" s="119"/>
      <c r="XCZ35" s="119"/>
      <c r="XDA35" s="119"/>
      <c r="XDB35" s="119"/>
      <c r="XDC35" s="119"/>
      <c r="XDD35" s="119"/>
      <c r="XDE35" s="119"/>
      <c r="XDF35" s="119"/>
      <c r="XDG35" s="119"/>
      <c r="XDH35" s="119"/>
      <c r="XDI35" s="119"/>
      <c r="XDJ35" s="119"/>
      <c r="XDK35" s="119"/>
      <c r="XDL35" s="119"/>
      <c r="XDM35" s="119"/>
      <c r="XDN35" s="119"/>
      <c r="XDO35" s="119"/>
      <c r="XDP35" s="119"/>
      <c r="XDQ35" s="119"/>
      <c r="XDR35" s="119"/>
      <c r="XDS35" s="119"/>
      <c r="XDT35" s="119"/>
      <c r="XDU35" s="119"/>
      <c r="XDV35" s="119"/>
      <c r="XDW35" s="119"/>
      <c r="XDX35" s="119"/>
      <c r="XDY35" s="119"/>
      <c r="XDZ35" s="119"/>
      <c r="XEA35" s="119"/>
      <c r="XEB35" s="119"/>
      <c r="XEC35" s="119"/>
      <c r="XED35" s="119"/>
      <c r="XEE35" s="119"/>
      <c r="XEF35" s="119"/>
      <c r="XEG35" s="119"/>
      <c r="XEH35" s="119"/>
      <c r="XEI35" s="119"/>
      <c r="XEJ35" s="119"/>
      <c r="XEK35" s="119"/>
      <c r="XEL35" s="119"/>
      <c r="XEM35" s="119"/>
      <c r="XEN35" s="119"/>
      <c r="XEO35" s="119"/>
      <c r="XEP35" s="119"/>
      <c r="XEQ35" s="119"/>
      <c r="XER35" s="119"/>
      <c r="XES35" s="119"/>
      <c r="XET35" s="119"/>
      <c r="XEU35" s="119"/>
      <c r="XEV35" s="119"/>
      <c r="XEW35" s="119"/>
      <c r="XEX35" s="119"/>
      <c r="XEY35" s="119"/>
      <c r="XEZ35" s="119"/>
    </row>
    <row r="37" spans="1:16380" x14ac:dyDescent="0.2">
      <c r="A37" s="82"/>
      <c r="B37" s="107" t="s">
        <v>333</v>
      </c>
    </row>
    <row r="38" spans="1:16380" x14ac:dyDescent="0.2">
      <c r="A38" s="82"/>
      <c r="B38" s="115" t="s">
        <v>334</v>
      </c>
    </row>
    <row r="39" spans="1:16380" x14ac:dyDescent="0.2">
      <c r="A39" s="82"/>
      <c r="B39" s="106" t="s">
        <v>335</v>
      </c>
      <c r="D39" s="106" t="s">
        <v>2</v>
      </c>
      <c r="E39" s="108">
        <f>SUM(F39:L39)</f>
        <v>487212166.64053154</v>
      </c>
      <c r="F39" s="116">
        <f>'Totale kosten maatstaf'!L146</f>
        <v>3686772.937732263</v>
      </c>
      <c r="G39" s="116">
        <f>'Totale kosten maatstaf'!M146</f>
        <v>10246056.183085894</v>
      </c>
      <c r="H39" s="116">
        <f>'Totale kosten maatstaf'!N146</f>
        <v>179660011.99798381</v>
      </c>
      <c r="I39" s="116">
        <f>'Totale kosten maatstaf'!O146</f>
        <v>167595992.24279189</v>
      </c>
      <c r="J39" s="116">
        <f>'Totale kosten maatstaf'!P146</f>
        <v>2434756.1499236641</v>
      </c>
      <c r="K39" s="116">
        <f>'Totale kosten maatstaf'!Q146</f>
        <v>113058990.22601718</v>
      </c>
      <c r="L39" s="116">
        <f>'Totale kosten maatstaf'!R146</f>
        <v>10529586.902996866</v>
      </c>
    </row>
    <row r="40" spans="1:16380" x14ac:dyDescent="0.2">
      <c r="A40" s="82"/>
    </row>
    <row r="41" spans="1:16380" x14ac:dyDescent="0.2">
      <c r="A41" s="82"/>
      <c r="B41" s="107" t="s">
        <v>336</v>
      </c>
    </row>
    <row r="42" spans="1:16380" x14ac:dyDescent="0.2">
      <c r="A42" s="82"/>
      <c r="B42" s="82" t="s">
        <v>337</v>
      </c>
      <c r="D42" s="106" t="s">
        <v>12</v>
      </c>
      <c r="E42" s="108">
        <f>SUM(F42:L42)</f>
        <v>2264302715.4228401</v>
      </c>
      <c r="F42" s="138">
        <v>14546672.954315921</v>
      </c>
      <c r="G42" s="138">
        <v>57118976.061700098</v>
      </c>
      <c r="H42" s="138">
        <v>764074309.1545372</v>
      </c>
      <c r="I42" s="138">
        <v>829478101.97648692</v>
      </c>
      <c r="J42" s="138">
        <v>8888729.4259983618</v>
      </c>
      <c r="K42" s="138">
        <v>557013815.41303325</v>
      </c>
      <c r="L42" s="138">
        <v>33182110.436768584</v>
      </c>
      <c r="N42" s="76" t="s">
        <v>291</v>
      </c>
    </row>
    <row r="43" spans="1:16380" x14ac:dyDescent="0.2">
      <c r="A43" s="82"/>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
  <dimension ref="A1"/>
  <sheetViews>
    <sheetView showGridLines="0" zoomScale="85" zoomScaleNormal="85" workbookViewId="0"/>
  </sheetViews>
  <sheetFormatPr defaultRowHeight="15" x14ac:dyDescent="0.25"/>
  <cols>
    <col min="1" max="16384" width="9.140625" style="7"/>
  </cols>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Blad4">
    <tabColor rgb="FFFFCCFF"/>
    <pageSetUpPr fitToPage="1"/>
  </sheetPr>
  <dimension ref="A1:V80"/>
  <sheetViews>
    <sheetView showGridLines="0" zoomScale="85" zoomScaleNormal="85" workbookViewId="0">
      <pane xSplit="6" ySplit="10" topLeftCell="G11" activePane="bottomRight" state="frozen"/>
      <selection activeCell="A7" sqref="A7:XFD7"/>
      <selection pane="topRight" activeCell="A7" sqref="A7:XFD7"/>
      <selection pane="bottomLeft" activeCell="A7" sqref="A7:XFD7"/>
      <selection pane="bottomRight" activeCell="G11" sqref="G11"/>
    </sheetView>
  </sheetViews>
  <sheetFormatPr defaultRowHeight="12.75" x14ac:dyDescent="0.2"/>
  <cols>
    <col min="1" max="1" width="2.7109375" style="2" customWidth="1"/>
    <col min="2" max="2" width="54" style="2" customWidth="1"/>
    <col min="3" max="3" width="3.140625" style="2" customWidth="1"/>
    <col min="4" max="4" width="18.7109375" style="2" customWidth="1"/>
    <col min="5" max="5" width="2.85546875" style="2" customWidth="1"/>
    <col min="6" max="7" width="2.7109375" style="2" customWidth="1"/>
    <col min="8" max="8" width="15.7109375" style="2" customWidth="1"/>
    <col min="9" max="9" width="2.7109375" style="2" customWidth="1"/>
    <col min="10" max="10" width="15.7109375" style="2" customWidth="1"/>
    <col min="11" max="11" width="3.28515625" style="2" customWidth="1"/>
    <col min="12" max="18" width="14.7109375" style="2" customWidth="1"/>
    <col min="19" max="16384" width="9.140625" style="2"/>
  </cols>
  <sheetData>
    <row r="1" spans="1:21" x14ac:dyDescent="0.2">
      <c r="B1" s="76" t="s">
        <v>352</v>
      </c>
    </row>
    <row r="2" spans="1:21" ht="15" x14ac:dyDescent="0.25">
      <c r="B2"/>
      <c r="C2"/>
      <c r="D2"/>
      <c r="E2"/>
    </row>
    <row r="3" spans="1:21" s="13" customFormat="1" ht="18" customHeight="1" x14ac:dyDescent="0.25">
      <c r="B3" s="12" t="s">
        <v>170</v>
      </c>
      <c r="C3" s="12"/>
      <c r="D3" s="12"/>
      <c r="E3" s="12"/>
    </row>
    <row r="5" spans="1:21" x14ac:dyDescent="0.2">
      <c r="A5" s="76"/>
      <c r="B5" s="76" t="s">
        <v>263</v>
      </c>
    </row>
    <row r="6" spans="1:21" x14ac:dyDescent="0.2">
      <c r="A6" s="76"/>
      <c r="B6" s="76"/>
    </row>
    <row r="7" spans="1:21" x14ac:dyDescent="0.2">
      <c r="A7" s="76"/>
      <c r="B7" s="76"/>
    </row>
    <row r="8" spans="1:21" x14ac:dyDescent="0.2">
      <c r="A8" s="76"/>
      <c r="B8" s="76"/>
    </row>
    <row r="9" spans="1:21" x14ac:dyDescent="0.2">
      <c r="A9" s="76"/>
      <c r="B9" s="10"/>
    </row>
    <row r="10" spans="1:21" s="8" customFormat="1" x14ac:dyDescent="0.2">
      <c r="D10" s="8" t="s">
        <v>39</v>
      </c>
      <c r="H10" s="8" t="s">
        <v>1</v>
      </c>
      <c r="J10" s="8" t="s">
        <v>10</v>
      </c>
      <c r="L10" s="8" t="s">
        <v>362</v>
      </c>
      <c r="M10" s="8" t="s">
        <v>228</v>
      </c>
      <c r="N10" s="8" t="s">
        <v>5</v>
      </c>
      <c r="O10" s="8" t="s">
        <v>6</v>
      </c>
      <c r="P10" s="8" t="s">
        <v>7</v>
      </c>
      <c r="Q10" s="8" t="s">
        <v>8</v>
      </c>
      <c r="R10" s="8" t="s">
        <v>9</v>
      </c>
      <c r="U10" s="8" t="s">
        <v>283</v>
      </c>
    </row>
    <row r="12" spans="1:21" s="8" customFormat="1" x14ac:dyDescent="0.2">
      <c r="B12" s="8" t="s">
        <v>180</v>
      </c>
    </row>
    <row r="13" spans="1:21" s="41" customFormat="1" x14ac:dyDescent="0.2"/>
    <row r="14" spans="1:21" x14ac:dyDescent="0.2">
      <c r="A14" s="41"/>
      <c r="B14" s="3" t="s">
        <v>181</v>
      </c>
      <c r="L14" s="66"/>
    </row>
    <row r="15" spans="1:21" x14ac:dyDescent="0.2">
      <c r="A15" s="41"/>
      <c r="B15" s="54" t="s">
        <v>116</v>
      </c>
      <c r="D15" s="76" t="s">
        <v>219</v>
      </c>
      <c r="H15" s="2" t="s">
        <v>59</v>
      </c>
      <c r="J15" s="55">
        <f>SUM(L15:R15)</f>
        <v>1057381092.3412584</v>
      </c>
      <c r="L15" s="65">
        <v>5403400.9647106221</v>
      </c>
      <c r="M15" s="65">
        <v>30578044.634690627</v>
      </c>
      <c r="N15" s="65">
        <v>300053384.7752946</v>
      </c>
      <c r="O15" s="65">
        <v>459118171.95060599</v>
      </c>
      <c r="P15" s="65">
        <v>2863429.4991613715</v>
      </c>
      <c r="Q15" s="65">
        <v>245086595.24659801</v>
      </c>
      <c r="R15" s="65">
        <v>14278065.270197157</v>
      </c>
      <c r="U15" s="76" t="s">
        <v>290</v>
      </c>
    </row>
    <row r="16" spans="1:21" x14ac:dyDescent="0.2">
      <c r="A16" s="41"/>
      <c r="B16" s="54" t="s">
        <v>169</v>
      </c>
      <c r="D16" s="57" t="s">
        <v>166</v>
      </c>
      <c r="H16" s="2" t="s">
        <v>59</v>
      </c>
      <c r="J16" s="55">
        <f>SUM(L16:R16)</f>
        <v>1143773194.2309031</v>
      </c>
      <c r="K16" s="58"/>
      <c r="L16" s="65">
        <v>6386286.051110208</v>
      </c>
      <c r="M16" s="65">
        <v>29699423.50979428</v>
      </c>
      <c r="N16" s="65">
        <v>403654784.61817074</v>
      </c>
      <c r="O16" s="65">
        <v>366262817.80209035</v>
      </c>
      <c r="P16" s="65">
        <v>4792173.9650580287</v>
      </c>
      <c r="Q16" s="65">
        <v>309300960.80024475</v>
      </c>
      <c r="R16" s="65">
        <v>23676747.48443472</v>
      </c>
    </row>
    <row r="17" spans="1:21" x14ac:dyDescent="0.2">
      <c r="A17" s="41"/>
    </row>
    <row r="18" spans="1:21" x14ac:dyDescent="0.2">
      <c r="A18" s="41"/>
      <c r="B18" s="54" t="s">
        <v>215</v>
      </c>
      <c r="D18" s="57"/>
      <c r="H18" s="2" t="s">
        <v>59</v>
      </c>
      <c r="J18" s="65">
        <v>19915034.972114258</v>
      </c>
    </row>
    <row r="21" spans="1:21" s="8" customFormat="1" x14ac:dyDescent="0.2">
      <c r="B21" s="8" t="s">
        <v>182</v>
      </c>
    </row>
    <row r="22" spans="1:21" s="41" customFormat="1" x14ac:dyDescent="0.2"/>
    <row r="23" spans="1:21" s="59" customFormat="1" x14ac:dyDescent="0.2">
      <c r="A23" s="41"/>
      <c r="B23" s="60" t="s">
        <v>183</v>
      </c>
      <c r="N23" s="61"/>
      <c r="U23" s="76"/>
    </row>
    <row r="24" spans="1:21" x14ac:dyDescent="0.2">
      <c r="A24" s="41"/>
      <c r="B24" s="54" t="s">
        <v>184</v>
      </c>
      <c r="D24" s="76" t="s">
        <v>219</v>
      </c>
      <c r="H24" s="2" t="s">
        <v>31</v>
      </c>
      <c r="J24" s="55">
        <f>SUM(L24:R24)</f>
        <v>1034333329.8031039</v>
      </c>
      <c r="L24" s="65">
        <v>5628636.2748313686</v>
      </c>
      <c r="M24" s="65">
        <v>29497000.733443245</v>
      </c>
      <c r="N24" s="65">
        <v>284604327.52079904</v>
      </c>
      <c r="O24" s="65">
        <v>444083050.28319532</v>
      </c>
      <c r="P24" s="65">
        <v>2807603.7800000003</v>
      </c>
      <c r="Q24" s="65">
        <v>254285489.3382417</v>
      </c>
      <c r="R24" s="65">
        <v>13427221.87259323</v>
      </c>
      <c r="U24" s="76" t="s">
        <v>290</v>
      </c>
    </row>
    <row r="25" spans="1:21" x14ac:dyDescent="0.2">
      <c r="A25" s="41"/>
      <c r="B25" s="54" t="s">
        <v>145</v>
      </c>
      <c r="H25" s="2" t="s">
        <v>31</v>
      </c>
      <c r="J25" s="55">
        <f>SUM(L25:R25)</f>
        <v>374209921.39598978</v>
      </c>
      <c r="L25" s="65">
        <v>3296524.649999999</v>
      </c>
      <c r="M25" s="65">
        <v>8215832.6700000409</v>
      </c>
      <c r="N25" s="65">
        <v>140687234.04887578</v>
      </c>
      <c r="O25" s="65">
        <v>128895445.00927062</v>
      </c>
      <c r="P25" s="65">
        <v>2088919.51</v>
      </c>
      <c r="Q25" s="65">
        <v>82937171.410332486</v>
      </c>
      <c r="R25" s="65">
        <v>8088794.0975107905</v>
      </c>
      <c r="U25" s="76"/>
    </row>
    <row r="26" spans="1:21" x14ac:dyDescent="0.2">
      <c r="A26" s="41"/>
      <c r="B26" s="54" t="s">
        <v>144</v>
      </c>
      <c r="D26" s="57" t="s">
        <v>105</v>
      </c>
      <c r="H26" s="2" t="s">
        <v>31</v>
      </c>
      <c r="J26" s="55">
        <f>SUM(L26:R26)</f>
        <v>60120215.514494687</v>
      </c>
      <c r="L26" s="65">
        <v>551.77859999986151</v>
      </c>
      <c r="M26" s="65">
        <v>991640</v>
      </c>
      <c r="N26" s="65">
        <v>1480866.7443985795</v>
      </c>
      <c r="O26" s="65">
        <v>41444801.299999997</v>
      </c>
      <c r="P26" s="140">
        <v>825805.45149611123</v>
      </c>
      <c r="Q26" s="65">
        <v>15344818.800000001</v>
      </c>
      <c r="R26" s="65">
        <v>31731.439999999999</v>
      </c>
      <c r="U26" s="76"/>
    </row>
    <row r="27" spans="1:21" x14ac:dyDescent="0.2">
      <c r="A27" s="41"/>
      <c r="B27" s="54" t="s">
        <v>144</v>
      </c>
      <c r="D27" s="57" t="s">
        <v>115</v>
      </c>
      <c r="H27" s="2" t="s">
        <v>31</v>
      </c>
      <c r="J27" s="55">
        <f>SUM(L27:R27)</f>
        <v>60069655.997056141</v>
      </c>
      <c r="L27" s="65">
        <v>551.77859999990335</v>
      </c>
      <c r="M27" s="65">
        <v>991640</v>
      </c>
      <c r="N27" s="65">
        <v>1480866.7443985795</v>
      </c>
      <c r="O27" s="65">
        <v>41444801.299999997</v>
      </c>
      <c r="P27" s="65">
        <v>775245.9340575739</v>
      </c>
      <c r="Q27" s="65">
        <v>15344818.800000001</v>
      </c>
      <c r="R27" s="65">
        <v>31731.439999999999</v>
      </c>
      <c r="U27" s="76"/>
    </row>
    <row r="28" spans="1:21" x14ac:dyDescent="0.2">
      <c r="A28" s="41"/>
      <c r="J28" s="62"/>
      <c r="K28" s="62"/>
      <c r="L28" s="62"/>
      <c r="M28" s="62"/>
      <c r="N28" s="62"/>
      <c r="O28" s="62"/>
      <c r="P28" s="62"/>
      <c r="Q28" s="62"/>
      <c r="R28" s="62"/>
      <c r="U28" s="76"/>
    </row>
    <row r="29" spans="1:21" x14ac:dyDescent="0.2">
      <c r="A29" s="41"/>
      <c r="B29" s="54" t="s">
        <v>153</v>
      </c>
      <c r="D29" s="57" t="s">
        <v>105</v>
      </c>
      <c r="H29" s="2" t="s">
        <v>31</v>
      </c>
      <c r="J29" s="55">
        <f>SUM(L29:R29)</f>
        <v>1000751562.175869</v>
      </c>
      <c r="L29" s="140">
        <v>5905712.8264779747</v>
      </c>
      <c r="M29" s="140">
        <v>25659834.565828182</v>
      </c>
      <c r="N29" s="140">
        <v>361479541.62352782</v>
      </c>
      <c r="O29" s="140">
        <v>317882660.43436575</v>
      </c>
      <c r="P29" s="140">
        <v>4183575.1662596446</v>
      </c>
      <c r="Q29" s="140">
        <v>265625001.29586321</v>
      </c>
      <c r="R29" s="140">
        <v>20015236.263546497</v>
      </c>
      <c r="U29" s="76" t="s">
        <v>360</v>
      </c>
    </row>
    <row r="30" spans="1:21" x14ac:dyDescent="0.2">
      <c r="A30" s="41"/>
      <c r="B30" s="54" t="s">
        <v>153</v>
      </c>
      <c r="D30" s="57" t="s">
        <v>115</v>
      </c>
      <c r="H30" s="2" t="s">
        <v>31</v>
      </c>
      <c r="J30" s="55">
        <f>SUM(L30:R30)</f>
        <v>840610798.49010861</v>
      </c>
      <c r="L30" s="65">
        <v>5005546.1645129137</v>
      </c>
      <c r="M30" s="65">
        <v>21724085.811463889</v>
      </c>
      <c r="N30" s="65">
        <v>308252921.99951208</v>
      </c>
      <c r="O30" s="65">
        <v>263087095.00369456</v>
      </c>
      <c r="P30" s="65">
        <v>3696941.5862952676</v>
      </c>
      <c r="Q30" s="65">
        <v>222534512.84635231</v>
      </c>
      <c r="R30" s="65">
        <v>16309695.078277543</v>
      </c>
      <c r="U30" s="76"/>
    </row>
    <row r="31" spans="1:21" x14ac:dyDescent="0.2">
      <c r="A31" s="41"/>
      <c r="B31" s="54"/>
      <c r="D31" s="57"/>
      <c r="U31" s="76"/>
    </row>
    <row r="32" spans="1:21" x14ac:dyDescent="0.2">
      <c r="A32" s="41"/>
      <c r="B32" s="54"/>
      <c r="D32" s="57"/>
      <c r="J32" s="58"/>
      <c r="K32" s="58"/>
      <c r="U32" s="76"/>
    </row>
    <row r="33" spans="1:21" x14ac:dyDescent="0.2">
      <c r="A33" s="41"/>
      <c r="B33" s="3" t="s">
        <v>181</v>
      </c>
      <c r="U33" s="76"/>
    </row>
    <row r="34" spans="1:21" x14ac:dyDescent="0.2">
      <c r="A34" s="41"/>
      <c r="B34" s="54" t="s">
        <v>184</v>
      </c>
      <c r="D34" s="76" t="s">
        <v>219</v>
      </c>
      <c r="H34" s="2" t="s">
        <v>31</v>
      </c>
      <c r="J34" s="55">
        <f>SUM(L34:R34)</f>
        <v>1041876188.0245111</v>
      </c>
      <c r="L34" s="65">
        <v>5628636.2748313686</v>
      </c>
      <c r="M34" s="65">
        <v>29497000.733443245</v>
      </c>
      <c r="N34" s="65">
        <v>284604327.52079904</v>
      </c>
      <c r="O34" s="65">
        <v>444085210.28319532</v>
      </c>
      <c r="P34" s="65">
        <v>2807603.78</v>
      </c>
      <c r="Q34" s="65">
        <v>261826187.55964887</v>
      </c>
      <c r="R34" s="65">
        <v>13427221.87259323</v>
      </c>
    </row>
    <row r="35" spans="1:21" x14ac:dyDescent="0.2">
      <c r="A35" s="41"/>
      <c r="B35" s="54" t="s">
        <v>153</v>
      </c>
      <c r="D35" s="57" t="s">
        <v>166</v>
      </c>
      <c r="H35" s="2" t="s">
        <v>31</v>
      </c>
      <c r="J35" s="55">
        <f>SUM(L35:R35)</f>
        <v>1192748964.2994838</v>
      </c>
      <c r="K35" s="58"/>
      <c r="L35" s="65">
        <v>6925901.7100383788</v>
      </c>
      <c r="M35" s="65">
        <v>30120349.820774384</v>
      </c>
      <c r="N35" s="65">
        <v>421803043.864079</v>
      </c>
      <c r="O35" s="65">
        <v>380936791.55556154</v>
      </c>
      <c r="P35" s="65">
        <v>4735093.2235526051</v>
      </c>
      <c r="Q35" s="65">
        <v>324012934.51862657</v>
      </c>
      <c r="R35" s="65">
        <v>24214849.606851313</v>
      </c>
    </row>
    <row r="36" spans="1:21" x14ac:dyDescent="0.2">
      <c r="A36" s="41"/>
      <c r="B36" s="2" t="s">
        <v>185</v>
      </c>
      <c r="D36" s="2" t="s">
        <v>167</v>
      </c>
      <c r="H36" s="2" t="s">
        <v>31</v>
      </c>
      <c r="J36" s="55">
        <f>SUM(L36:R36)</f>
        <v>1052638864.4598897</v>
      </c>
      <c r="K36" s="58"/>
      <c r="L36" s="65">
        <v>6145757.2696686583</v>
      </c>
      <c r="M36" s="65">
        <v>26709367.566991996</v>
      </c>
      <c r="N36" s="65">
        <v>375673306.85659868</v>
      </c>
      <c r="O36" s="65">
        <v>333331377.0793246</v>
      </c>
      <c r="P36" s="65">
        <v>4313344.1209168117</v>
      </c>
      <c r="Q36" s="65">
        <v>285462330.98677069</v>
      </c>
      <c r="R36" s="65">
        <v>21003380.579618219</v>
      </c>
    </row>
    <row r="37" spans="1:21" x14ac:dyDescent="0.2">
      <c r="A37" s="41"/>
    </row>
    <row r="38" spans="1:21" x14ac:dyDescent="0.2">
      <c r="A38" s="41"/>
      <c r="B38" s="54" t="s">
        <v>216</v>
      </c>
      <c r="D38" s="57"/>
      <c r="H38" s="2" t="s">
        <v>31</v>
      </c>
      <c r="J38" s="65">
        <v>18632929.294842675</v>
      </c>
    </row>
    <row r="39" spans="1:21" x14ac:dyDescent="0.2">
      <c r="A39" s="41"/>
    </row>
    <row r="41" spans="1:21" s="8" customFormat="1" x14ac:dyDescent="0.2">
      <c r="B41" s="8" t="s">
        <v>186</v>
      </c>
    </row>
    <row r="42" spans="1:21" s="41" customFormat="1" x14ac:dyDescent="0.2"/>
    <row r="43" spans="1:21" s="63" customFormat="1" x14ac:dyDescent="0.2">
      <c r="A43" s="41"/>
      <c r="B43" s="64" t="s">
        <v>183</v>
      </c>
      <c r="U43" s="76"/>
    </row>
    <row r="44" spans="1:21" ht="14.25" customHeight="1" x14ac:dyDescent="0.2">
      <c r="A44" s="41"/>
      <c r="B44" s="54" t="s">
        <v>187</v>
      </c>
      <c r="D44" s="76" t="s">
        <v>219</v>
      </c>
      <c r="H44" s="2" t="s">
        <v>32</v>
      </c>
      <c r="J44" s="55">
        <f>SUM(L44:R44)</f>
        <v>985410858.43456352</v>
      </c>
      <c r="L44" s="65">
        <v>5244846.5850730799</v>
      </c>
      <c r="M44" s="65">
        <v>28179611.24844493</v>
      </c>
      <c r="N44" s="65">
        <v>282318517.11333233</v>
      </c>
      <c r="O44" s="65">
        <v>431411580.70108992</v>
      </c>
      <c r="P44" s="65">
        <v>2778726.4000000008</v>
      </c>
      <c r="Q44" s="65">
        <v>223367317.64133099</v>
      </c>
      <c r="R44" s="65">
        <v>12110258.74529228</v>
      </c>
      <c r="U44" s="76" t="s">
        <v>290</v>
      </c>
    </row>
    <row r="45" spans="1:21" x14ac:dyDescent="0.2">
      <c r="A45" s="41"/>
      <c r="B45" s="54" t="s">
        <v>146</v>
      </c>
      <c r="H45" s="2" t="s">
        <v>32</v>
      </c>
      <c r="J45" s="55">
        <f>SUM(L45:R45)</f>
        <v>411307962.64864647</v>
      </c>
      <c r="L45" s="65">
        <v>3337227</v>
      </c>
      <c r="M45" s="65">
        <v>8687193.3200000022</v>
      </c>
      <c r="N45" s="65">
        <v>149594463.25280273</v>
      </c>
      <c r="O45" s="65">
        <v>138270874.77618</v>
      </c>
      <c r="P45" s="65">
        <v>2286987.17</v>
      </c>
      <c r="Q45" s="65">
        <v>100276103.52500001</v>
      </c>
      <c r="R45" s="65">
        <v>8855113.6046637092</v>
      </c>
      <c r="U45" s="76"/>
    </row>
    <row r="46" spans="1:21" x14ac:dyDescent="0.2">
      <c r="A46" s="41"/>
      <c r="B46" s="54" t="s">
        <v>147</v>
      </c>
      <c r="D46" s="57" t="s">
        <v>105</v>
      </c>
      <c r="H46" s="2" t="s">
        <v>32</v>
      </c>
      <c r="J46" s="55">
        <f>SUM(L46:R46)</f>
        <v>76960020.72910814</v>
      </c>
      <c r="L46" s="65">
        <v>1875.1104999998579</v>
      </c>
      <c r="M46" s="65">
        <v>949986</v>
      </c>
      <c r="N46" s="65">
        <v>1400613.9848262288</v>
      </c>
      <c r="O46" s="65">
        <v>55143670.659999996</v>
      </c>
      <c r="P46" s="140">
        <v>817742.8937819124</v>
      </c>
      <c r="Q46" s="65">
        <v>18607492.699999999</v>
      </c>
      <c r="R46" s="65">
        <v>38639.379999999997</v>
      </c>
      <c r="U46" s="76"/>
    </row>
    <row r="47" spans="1:21" x14ac:dyDescent="0.2">
      <c r="A47" s="41"/>
      <c r="B47" s="54" t="s">
        <v>147</v>
      </c>
      <c r="D47" s="57" t="s">
        <v>115</v>
      </c>
      <c r="H47" s="2" t="s">
        <v>32</v>
      </c>
      <c r="J47" s="55">
        <f>SUM(L47:R47)</f>
        <v>76918440.581966683</v>
      </c>
      <c r="L47" s="65">
        <v>1875.1104999999009</v>
      </c>
      <c r="M47" s="65">
        <v>949986</v>
      </c>
      <c r="N47" s="65">
        <v>1400613.9848262288</v>
      </c>
      <c r="O47" s="65">
        <v>55143670.659999996</v>
      </c>
      <c r="P47" s="65">
        <v>776162.7466404594</v>
      </c>
      <c r="Q47" s="65">
        <v>18607492.699999999</v>
      </c>
      <c r="R47" s="65">
        <v>38639.379999999997</v>
      </c>
      <c r="U47" s="76"/>
    </row>
    <row r="48" spans="1:21" x14ac:dyDescent="0.2">
      <c r="A48" s="41"/>
      <c r="J48" s="62"/>
      <c r="K48" s="62"/>
      <c r="L48" s="62"/>
      <c r="M48" s="62"/>
      <c r="N48" s="62"/>
      <c r="O48" s="62"/>
      <c r="P48" s="62"/>
      <c r="Q48" s="62"/>
      <c r="R48" s="62"/>
      <c r="U48" s="76"/>
    </row>
    <row r="49" spans="1:21" x14ac:dyDescent="0.2">
      <c r="A49" s="41"/>
      <c r="B49" s="54" t="s">
        <v>152</v>
      </c>
      <c r="D49" s="57" t="s">
        <v>105</v>
      </c>
      <c r="H49" s="2" t="s">
        <v>32</v>
      </c>
      <c r="J49" s="55">
        <f>SUM(L49:R49)</f>
        <v>1046693397.7746994</v>
      </c>
      <c r="L49" s="140">
        <v>6160954.6656007525</v>
      </c>
      <c r="M49" s="140">
        <v>26791114.266675711</v>
      </c>
      <c r="N49" s="140">
        <v>374930121.77050281</v>
      </c>
      <c r="O49" s="140">
        <v>333172926.49706161</v>
      </c>
      <c r="P49" s="140">
        <v>4161082.9961445616</v>
      </c>
      <c r="Q49" s="140">
        <v>280855566.92302603</v>
      </c>
      <c r="R49" s="140">
        <v>20621630.655688085</v>
      </c>
      <c r="U49" s="76" t="s">
        <v>360</v>
      </c>
    </row>
    <row r="50" spans="1:21" x14ac:dyDescent="0.2">
      <c r="A50" s="41"/>
      <c r="B50" s="54" t="s">
        <v>152</v>
      </c>
      <c r="D50" s="57" t="s">
        <v>115</v>
      </c>
      <c r="H50" s="2" t="s">
        <v>32</v>
      </c>
      <c r="J50" s="55">
        <f>SUM(L50:R50)</f>
        <v>882031194.00352764</v>
      </c>
      <c r="L50" s="65">
        <v>5242671.8164216196</v>
      </c>
      <c r="M50" s="65">
        <v>22777039.882075332</v>
      </c>
      <c r="N50" s="65">
        <v>320549148.00615966</v>
      </c>
      <c r="O50" s="65">
        <v>276772217.94727683</v>
      </c>
      <c r="P50" s="65">
        <v>3684072.6052945121</v>
      </c>
      <c r="Q50" s="65">
        <v>236140835.31226271</v>
      </c>
      <c r="R50" s="65">
        <v>16865208.43403694</v>
      </c>
    </row>
    <row r="51" spans="1:21" x14ac:dyDescent="0.2">
      <c r="A51" s="41"/>
      <c r="B51" s="54"/>
      <c r="D51" s="57"/>
    </row>
    <row r="52" spans="1:21" x14ac:dyDescent="0.2">
      <c r="A52" s="41"/>
      <c r="B52" s="54"/>
      <c r="D52" s="57"/>
      <c r="J52" s="58"/>
      <c r="K52" s="58"/>
    </row>
    <row r="53" spans="1:21" x14ac:dyDescent="0.2">
      <c r="A53" s="41"/>
      <c r="B53" s="3" t="s">
        <v>189</v>
      </c>
    </row>
    <row r="54" spans="1:21" x14ac:dyDescent="0.2">
      <c r="A54" s="41"/>
      <c r="B54" s="54" t="s">
        <v>187</v>
      </c>
      <c r="D54" s="76" t="s">
        <v>219</v>
      </c>
      <c r="H54" s="2" t="s">
        <v>32</v>
      </c>
      <c r="J54" s="55">
        <f>SUM(L54:R54)</f>
        <v>993126645.51743424</v>
      </c>
      <c r="L54" s="65">
        <v>5244846.5850730799</v>
      </c>
      <c r="M54" s="65">
        <v>28179611.24844493</v>
      </c>
      <c r="N54" s="65">
        <v>282318517.11333233</v>
      </c>
      <c r="O54" s="65">
        <v>431412442.70108992</v>
      </c>
      <c r="P54" s="65">
        <v>2778726.4000000008</v>
      </c>
      <c r="Q54" s="65">
        <v>231082242.72420174</v>
      </c>
      <c r="R54" s="65">
        <v>12110258.74529228</v>
      </c>
    </row>
    <row r="55" spans="1:21" x14ac:dyDescent="0.2">
      <c r="A55" s="41"/>
      <c r="B55" s="54" t="s">
        <v>152</v>
      </c>
      <c r="D55" s="2" t="s">
        <v>167</v>
      </c>
      <c r="H55" s="2" t="s">
        <v>32</v>
      </c>
      <c r="J55" s="55">
        <f>SUM(L55:R55)</f>
        <v>1100087217.9881408</v>
      </c>
      <c r="K55" s="58"/>
      <c r="L55" s="65">
        <v>6405830.0920485212</v>
      </c>
      <c r="M55" s="65">
        <v>27861534.102569148</v>
      </c>
      <c r="N55" s="65">
        <v>389431714.77432764</v>
      </c>
      <c r="O55" s="65">
        <v>349012713.44817418</v>
      </c>
      <c r="P55" s="65">
        <v>4288285.7670379076</v>
      </c>
      <c r="Q55" s="65">
        <v>301463796.55585504</v>
      </c>
      <c r="R55" s="65">
        <v>21623343.248128388</v>
      </c>
    </row>
    <row r="56" spans="1:21" x14ac:dyDescent="0.2">
      <c r="A56" s="41"/>
      <c r="B56" s="54"/>
    </row>
    <row r="57" spans="1:21" x14ac:dyDescent="0.2">
      <c r="A57" s="41"/>
      <c r="B57" s="3" t="s">
        <v>190</v>
      </c>
    </row>
    <row r="58" spans="1:21" x14ac:dyDescent="0.2">
      <c r="A58" s="41"/>
      <c r="B58" s="54" t="s">
        <v>187</v>
      </c>
      <c r="D58" s="76" t="s">
        <v>219</v>
      </c>
      <c r="H58" s="2" t="s">
        <v>32</v>
      </c>
      <c r="J58" s="55">
        <f>SUM(L58:R58)</f>
        <v>985411720.43456352</v>
      </c>
      <c r="K58" s="58"/>
      <c r="L58" s="65">
        <v>5244846.5850730799</v>
      </c>
      <c r="M58" s="65">
        <v>28179611.24844493</v>
      </c>
      <c r="N58" s="65">
        <v>282318517.11333233</v>
      </c>
      <c r="O58" s="65">
        <v>431412442.70108992</v>
      </c>
      <c r="P58" s="65">
        <v>2778726.4000000008</v>
      </c>
      <c r="Q58" s="65">
        <v>223367317.64133099</v>
      </c>
      <c r="R58" s="65">
        <v>12110258.74529228</v>
      </c>
    </row>
    <row r="59" spans="1:21" x14ac:dyDescent="0.2">
      <c r="A59" s="41"/>
      <c r="B59" s="54" t="s">
        <v>152</v>
      </c>
      <c r="D59" s="2" t="s">
        <v>168</v>
      </c>
      <c r="H59" s="2" t="s">
        <v>32</v>
      </c>
      <c r="J59" s="55">
        <f>SUM(L59:R59)</f>
        <v>948591365.74417543</v>
      </c>
      <c r="K59" s="58"/>
      <c r="L59" s="65">
        <v>5609984.9560932722</v>
      </c>
      <c r="M59" s="65">
        <v>24382669.635915481</v>
      </c>
      <c r="N59" s="65">
        <v>342301537.51189691</v>
      </c>
      <c r="O59" s="65">
        <v>300027791.5993697</v>
      </c>
      <c r="P59" s="65">
        <v>3874876.7616345319</v>
      </c>
      <c r="Q59" s="65">
        <v>254026727.95656803</v>
      </c>
      <c r="R59" s="65">
        <v>18367777.322697394</v>
      </c>
    </row>
    <row r="60" spans="1:21" x14ac:dyDescent="0.2">
      <c r="A60" s="41"/>
    </row>
    <row r="61" spans="1:21" x14ac:dyDescent="0.2">
      <c r="A61" s="41"/>
      <c r="B61" s="54" t="s">
        <v>217</v>
      </c>
      <c r="D61" s="57"/>
      <c r="H61" s="2" t="s">
        <v>32</v>
      </c>
      <c r="J61" s="65">
        <v>2655324</v>
      </c>
    </row>
    <row r="62" spans="1:21" x14ac:dyDescent="0.2">
      <c r="A62" s="41"/>
    </row>
    <row r="64" spans="1:21" s="8" customFormat="1" x14ac:dyDescent="0.2">
      <c r="B64" s="8" t="s">
        <v>188</v>
      </c>
    </row>
    <row r="65" spans="1:22" s="41" customFormat="1" x14ac:dyDescent="0.2"/>
    <row r="66" spans="1:22" s="63" customFormat="1" x14ac:dyDescent="0.2">
      <c r="A66" s="41"/>
      <c r="B66" s="64" t="s">
        <v>183</v>
      </c>
      <c r="U66" s="76"/>
      <c r="V66" s="76"/>
    </row>
    <row r="67" spans="1:22" x14ac:dyDescent="0.2">
      <c r="A67" s="41"/>
      <c r="B67" s="54" t="s">
        <v>42</v>
      </c>
      <c r="D67" s="76" t="s">
        <v>219</v>
      </c>
      <c r="H67" s="2" t="s">
        <v>33</v>
      </c>
      <c r="J67" s="55">
        <f>SUM(L67:R67)</f>
        <v>971524045.26440775</v>
      </c>
      <c r="L67" s="65">
        <v>4560152.2540674517</v>
      </c>
      <c r="M67" s="65">
        <v>24680388.134093139</v>
      </c>
      <c r="N67" s="140">
        <v>275932609.23014396</v>
      </c>
      <c r="O67" s="65">
        <v>431118616.08801156</v>
      </c>
      <c r="P67" s="65">
        <v>2729417.13</v>
      </c>
      <c r="Q67" s="140">
        <v>220538866.67453831</v>
      </c>
      <c r="R67" s="65">
        <v>11963995.753553275</v>
      </c>
      <c r="U67" s="76" t="s">
        <v>361</v>
      </c>
      <c r="V67" s="76"/>
    </row>
    <row r="68" spans="1:22" x14ac:dyDescent="0.2">
      <c r="A68" s="41"/>
      <c r="B68" s="54" t="s">
        <v>148</v>
      </c>
      <c r="H68" s="2" t="s">
        <v>33</v>
      </c>
      <c r="J68" s="55">
        <f>SUM(L68:R68)</f>
        <v>445282663.53530109</v>
      </c>
      <c r="L68" s="65">
        <v>3321046.5</v>
      </c>
      <c r="M68" s="65">
        <v>8791419.5600000024</v>
      </c>
      <c r="N68" s="65">
        <v>162038366.07091805</v>
      </c>
      <c r="O68" s="65">
        <v>156180148.72153479</v>
      </c>
      <c r="P68" s="65">
        <v>2205049.6699999995</v>
      </c>
      <c r="Q68" s="65">
        <v>103096026.971</v>
      </c>
      <c r="R68" s="65">
        <v>9650606.041848205</v>
      </c>
      <c r="U68" s="76"/>
      <c r="V68" s="76"/>
    </row>
    <row r="69" spans="1:22" x14ac:dyDescent="0.2">
      <c r="A69" s="41"/>
      <c r="B69" s="54" t="s">
        <v>149</v>
      </c>
      <c r="D69" s="57" t="s">
        <v>105</v>
      </c>
      <c r="H69" s="2" t="s">
        <v>33</v>
      </c>
      <c r="J69" s="55">
        <f>SUM(L69:R69)</f>
        <v>105197095.88654883</v>
      </c>
      <c r="L69" s="65">
        <v>2044.9297297295861</v>
      </c>
      <c r="M69" s="65">
        <v>1555755</v>
      </c>
      <c r="N69" s="65">
        <v>1686779.3166402495</v>
      </c>
      <c r="O69" s="65">
        <v>79523128.079999998</v>
      </c>
      <c r="P69" s="140">
        <v>794423.36126008083</v>
      </c>
      <c r="Q69" s="65">
        <v>21608574.178918783</v>
      </c>
      <c r="R69" s="65">
        <v>26391.02</v>
      </c>
      <c r="U69" s="76" t="s">
        <v>361</v>
      </c>
      <c r="V69" s="76"/>
    </row>
    <row r="70" spans="1:22" x14ac:dyDescent="0.2">
      <c r="A70" s="41"/>
      <c r="B70" s="54" t="s">
        <v>149</v>
      </c>
      <c r="D70" s="57" t="s">
        <v>115</v>
      </c>
      <c r="H70" s="2" t="s">
        <v>33</v>
      </c>
      <c r="J70" s="55">
        <f>SUM(L70:R70)</f>
        <v>105165598.92508918</v>
      </c>
      <c r="L70" s="65">
        <v>2044.9297297296296</v>
      </c>
      <c r="M70" s="65">
        <v>1555755</v>
      </c>
      <c r="N70" s="65">
        <v>1686779.3166402495</v>
      </c>
      <c r="O70" s="65">
        <v>79523128.079999998</v>
      </c>
      <c r="P70" s="65">
        <v>762926.39980043017</v>
      </c>
      <c r="Q70" s="65">
        <v>21608574.178918783</v>
      </c>
      <c r="R70" s="65">
        <v>26391.02</v>
      </c>
      <c r="U70" s="76"/>
      <c r="V70" s="76"/>
    </row>
    <row r="71" spans="1:22" x14ac:dyDescent="0.2">
      <c r="A71" s="41"/>
      <c r="B71" s="54"/>
      <c r="D71" s="57"/>
      <c r="J71" s="63"/>
      <c r="K71" s="63"/>
      <c r="L71" s="63"/>
      <c r="M71" s="63"/>
      <c r="N71" s="63"/>
      <c r="O71" s="63"/>
      <c r="P71" s="63"/>
      <c r="Q71" s="63"/>
      <c r="R71" s="63"/>
      <c r="U71" s="76"/>
      <c r="V71" s="76"/>
    </row>
    <row r="72" spans="1:22" x14ac:dyDescent="0.2">
      <c r="A72" s="41"/>
      <c r="B72" s="54" t="s">
        <v>154</v>
      </c>
      <c r="D72" s="57" t="s">
        <v>105</v>
      </c>
      <c r="H72" s="2" t="s">
        <v>33</v>
      </c>
      <c r="J72" s="55">
        <f>SUM(L72:R72)</f>
        <v>1069670549.2969712</v>
      </c>
      <c r="L72" s="140">
        <v>6182598.1780541595</v>
      </c>
      <c r="M72" s="140">
        <v>27885306.821002152</v>
      </c>
      <c r="N72" s="140">
        <v>378019133.17432755</v>
      </c>
      <c r="O72" s="140">
        <v>343984002.80521101</v>
      </c>
      <c r="P72" s="140">
        <v>4177510.0174368373</v>
      </c>
      <c r="Q72" s="140">
        <v>288530707.55578399</v>
      </c>
      <c r="R72" s="140">
        <v>20891290.745155625</v>
      </c>
      <c r="U72" s="76" t="s">
        <v>360</v>
      </c>
      <c r="V72" s="76"/>
    </row>
    <row r="73" spans="1:22" x14ac:dyDescent="0.2">
      <c r="A73" s="41"/>
      <c r="B73" s="54" t="s">
        <v>154</v>
      </c>
      <c r="D73" s="57" t="s">
        <v>115</v>
      </c>
      <c r="H73" s="2" t="s">
        <v>33</v>
      </c>
      <c r="J73" s="55">
        <f>SUM(L73:R73)</f>
        <v>903285707.55495393</v>
      </c>
      <c r="L73" s="65">
        <v>5284668.9202831648</v>
      </c>
      <c r="M73" s="65">
        <v>23721499.007821374</v>
      </c>
      <c r="N73" s="65">
        <v>323513402.96468759</v>
      </c>
      <c r="O73" s="65">
        <v>286160388.66755414</v>
      </c>
      <c r="P73" s="65">
        <v>3707272.4337752517</v>
      </c>
      <c r="Q73" s="65">
        <v>243753860.87626556</v>
      </c>
      <c r="R73" s="65">
        <v>17144614.684566811</v>
      </c>
    </row>
    <row r="74" spans="1:22" x14ac:dyDescent="0.2">
      <c r="A74" s="41"/>
      <c r="B74" s="54"/>
      <c r="D74" s="57"/>
    </row>
    <row r="75" spans="1:22" x14ac:dyDescent="0.2">
      <c r="A75" s="41"/>
    </row>
    <row r="76" spans="1:22" x14ac:dyDescent="0.2">
      <c r="A76" s="41"/>
      <c r="B76" s="3" t="s">
        <v>181</v>
      </c>
    </row>
    <row r="77" spans="1:22" x14ac:dyDescent="0.2">
      <c r="A77" s="41"/>
      <c r="B77" s="54" t="s">
        <v>42</v>
      </c>
      <c r="D77" s="76" t="s">
        <v>219</v>
      </c>
      <c r="H77" s="2" t="s">
        <v>33</v>
      </c>
      <c r="J77" s="55">
        <f>SUM(L77:R77)</f>
        <v>971525040.26440775</v>
      </c>
      <c r="L77" s="65">
        <v>4560152.2540674517</v>
      </c>
      <c r="M77" s="65">
        <v>24680388.134093139</v>
      </c>
      <c r="N77" s="140">
        <v>275932609.23014396</v>
      </c>
      <c r="O77" s="65">
        <v>431119611.08801156</v>
      </c>
      <c r="P77" s="65">
        <v>2729417.13</v>
      </c>
      <c r="Q77" s="140">
        <v>220538866.67453831</v>
      </c>
      <c r="R77" s="65">
        <v>11963995.753553275</v>
      </c>
      <c r="U77" s="76" t="s">
        <v>361</v>
      </c>
    </row>
    <row r="78" spans="1:22" x14ac:dyDescent="0.2">
      <c r="A78" s="41"/>
      <c r="B78" s="54" t="s">
        <v>154</v>
      </c>
      <c r="D78" s="57" t="s">
        <v>168</v>
      </c>
      <c r="H78" s="2" t="s">
        <v>33</v>
      </c>
      <c r="J78" s="55">
        <f>SUM(L78:R78)</f>
        <v>970477862.81564415</v>
      </c>
      <c r="K78" s="58"/>
      <c r="L78" s="65">
        <v>5643840.6233915631</v>
      </c>
      <c r="M78" s="65">
        <v>25387022.133093685</v>
      </c>
      <c r="N78" s="65">
        <v>345315695.04854357</v>
      </c>
      <c r="O78" s="65">
        <v>309928052.88650018</v>
      </c>
      <c r="P78" s="65">
        <v>3895367.4672398856</v>
      </c>
      <c r="Q78" s="65">
        <v>261664599.54807293</v>
      </c>
      <c r="R78" s="65">
        <v>18643285.108802337</v>
      </c>
    </row>
    <row r="79" spans="1:22" x14ac:dyDescent="0.2">
      <c r="A79" s="41"/>
    </row>
    <row r="80" spans="1:22" x14ac:dyDescent="0.2">
      <c r="A80" s="41"/>
      <c r="B80" s="54" t="s">
        <v>218</v>
      </c>
      <c r="D80" s="57"/>
      <c r="H80" s="2" t="s">
        <v>33</v>
      </c>
      <c r="J80" s="65">
        <v>0</v>
      </c>
    </row>
  </sheetData>
  <pageMargins left="0.7" right="0.7" top="0.75" bottom="0.75" header="0.3" footer="0.3"/>
  <pageSetup paperSize="9" scale="44" orientation="landscape"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Blad5">
    <tabColor rgb="FFCCFFCC"/>
  </sheetPr>
  <dimension ref="A1:T35"/>
  <sheetViews>
    <sheetView showGridLines="0" zoomScale="85" zoomScaleNormal="85" workbookViewId="0"/>
  </sheetViews>
  <sheetFormatPr defaultRowHeight="12.75" x14ac:dyDescent="0.2"/>
  <cols>
    <col min="1" max="1" width="2.7109375" style="2" customWidth="1"/>
    <col min="2" max="2" width="54" style="2" customWidth="1"/>
    <col min="3" max="3" width="3.140625" style="2" customWidth="1"/>
    <col min="4" max="4" width="28.28515625" style="2" customWidth="1"/>
    <col min="5" max="5" width="2.85546875" style="2" customWidth="1"/>
    <col min="6" max="7" width="2.7109375" style="2" customWidth="1"/>
    <col min="8" max="8" width="15.7109375" style="2" customWidth="1"/>
    <col min="9" max="9" width="2.7109375" style="2" customWidth="1"/>
    <col min="10" max="10" width="15.7109375" style="2" customWidth="1"/>
    <col min="11" max="11" width="3.28515625" style="2" customWidth="1"/>
    <col min="12" max="18" width="14.7109375" style="2" customWidth="1"/>
    <col min="19" max="19" width="3.85546875" style="2" customWidth="1"/>
    <col min="20" max="21" width="11.85546875" style="2" customWidth="1"/>
    <col min="22" max="22" width="18.42578125" style="2" customWidth="1"/>
    <col min="23" max="23" width="11.28515625" style="2" customWidth="1"/>
    <col min="24" max="24" width="4.5703125" style="2" customWidth="1"/>
    <col min="25" max="25" width="12.85546875" style="2" customWidth="1"/>
    <col min="26" max="16384" width="9.140625" style="2"/>
  </cols>
  <sheetData>
    <row r="1" spans="1:20" x14ac:dyDescent="0.2">
      <c r="B1" s="76" t="s">
        <v>352</v>
      </c>
    </row>
    <row r="2" spans="1:20" ht="15" x14ac:dyDescent="0.25">
      <c r="B2"/>
      <c r="C2"/>
      <c r="D2"/>
      <c r="E2"/>
    </row>
    <row r="3" spans="1:20" s="13" customFormat="1" ht="18" customHeight="1" x14ac:dyDescent="0.25">
      <c r="B3" s="12" t="s">
        <v>264</v>
      </c>
      <c r="C3" s="12"/>
      <c r="D3" s="12"/>
      <c r="E3" s="12"/>
    </row>
    <row r="5" spans="1:20" x14ac:dyDescent="0.2">
      <c r="A5" s="76"/>
      <c r="B5" s="2" t="s">
        <v>346</v>
      </c>
    </row>
    <row r="6" spans="1:20" x14ac:dyDescent="0.2">
      <c r="A6" s="76"/>
    </row>
    <row r="7" spans="1:20" x14ac:dyDescent="0.2">
      <c r="A7" s="76"/>
    </row>
    <row r="9" spans="1:20" s="8" customFormat="1" x14ac:dyDescent="0.2">
      <c r="D9" s="8" t="s">
        <v>39</v>
      </c>
      <c r="H9" s="8" t="s">
        <v>1</v>
      </c>
      <c r="J9" s="8" t="s">
        <v>10</v>
      </c>
      <c r="L9" s="8" t="s">
        <v>362</v>
      </c>
      <c r="M9" s="8" t="s">
        <v>228</v>
      </c>
      <c r="N9" s="8" t="s">
        <v>5</v>
      </c>
      <c r="O9" s="8" t="s">
        <v>6</v>
      </c>
      <c r="P9" s="8" t="s">
        <v>7</v>
      </c>
      <c r="Q9" s="8" t="s">
        <v>8</v>
      </c>
      <c r="R9" s="8" t="s">
        <v>9</v>
      </c>
      <c r="T9" s="8" t="s">
        <v>283</v>
      </c>
    </row>
    <row r="11" spans="1:20" s="76" customFormat="1" x14ac:dyDescent="0.2">
      <c r="B11" s="3" t="s">
        <v>229</v>
      </c>
    </row>
    <row r="12" spans="1:20" s="76" customFormat="1" x14ac:dyDescent="0.2">
      <c r="B12" s="76" t="s">
        <v>230</v>
      </c>
      <c r="H12" s="76" t="s">
        <v>231</v>
      </c>
      <c r="J12" s="77">
        <f>SUM(L12:R12)</f>
        <v>2658527079.1157727</v>
      </c>
      <c r="K12" s="14"/>
      <c r="L12" s="15">
        <v>16931184.48686526</v>
      </c>
      <c r="M12" s="15">
        <v>69682400.419084921</v>
      </c>
      <c r="N12" s="15">
        <v>880168830.99359012</v>
      </c>
      <c r="O12" s="15">
        <v>979211614.95383453</v>
      </c>
      <c r="P12" s="15">
        <v>10966871.483636236</v>
      </c>
      <c r="Q12" s="15">
        <v>654242045.3673774</v>
      </c>
      <c r="R12" s="15">
        <v>47324131.411383927</v>
      </c>
      <c r="T12" s="76" t="s">
        <v>291</v>
      </c>
    </row>
    <row r="13" spans="1:20" s="76" customFormat="1" x14ac:dyDescent="0.2">
      <c r="J13" s="14"/>
      <c r="K13" s="14"/>
      <c r="L13" s="14"/>
      <c r="M13" s="14"/>
      <c r="N13" s="14"/>
      <c r="O13" s="14"/>
      <c r="P13" s="14"/>
      <c r="Q13" s="14"/>
      <c r="R13" s="14"/>
    </row>
    <row r="14" spans="1:20" s="76" customFormat="1" x14ac:dyDescent="0.2">
      <c r="B14" s="3" t="s">
        <v>284</v>
      </c>
      <c r="J14" s="14"/>
      <c r="K14" s="14"/>
      <c r="L14" s="14"/>
      <c r="M14" s="14"/>
      <c r="N14" s="14"/>
      <c r="O14" s="14"/>
      <c r="P14" s="14"/>
      <c r="Q14" s="14"/>
      <c r="R14" s="14"/>
    </row>
    <row r="15" spans="1:20" s="76" customFormat="1" x14ac:dyDescent="0.2">
      <c r="B15" s="82" t="s">
        <v>234</v>
      </c>
      <c r="D15" s="76" t="s">
        <v>285</v>
      </c>
      <c r="H15" s="76" t="s">
        <v>235</v>
      </c>
      <c r="K15" s="14"/>
      <c r="L15" s="15">
        <v>429051.4236000001</v>
      </c>
      <c r="M15" s="15">
        <v>3482219.77</v>
      </c>
      <c r="N15" s="15">
        <v>35026693.478229277</v>
      </c>
      <c r="O15" s="15">
        <v>48490230.625145093</v>
      </c>
      <c r="P15" s="15">
        <v>388846</v>
      </c>
      <c r="Q15" s="15">
        <v>24193432.66</v>
      </c>
      <c r="R15" s="15">
        <v>1070424.44</v>
      </c>
      <c r="T15" s="76" t="s">
        <v>291</v>
      </c>
    </row>
    <row r="16" spans="1:20" s="76" customFormat="1" x14ac:dyDescent="0.2">
      <c r="B16" s="82" t="s">
        <v>236</v>
      </c>
      <c r="D16" s="76" t="s">
        <v>285</v>
      </c>
      <c r="H16" s="76" t="s">
        <v>237</v>
      </c>
      <c r="K16" s="14"/>
      <c r="L16" s="15">
        <v>361589.46939999994</v>
      </c>
      <c r="M16" s="15">
        <v>2167147.6</v>
      </c>
      <c r="N16" s="15">
        <v>27305914.402912259</v>
      </c>
      <c r="O16" s="15">
        <v>43968111.024925314</v>
      </c>
      <c r="P16" s="15">
        <v>286864.5</v>
      </c>
      <c r="Q16" s="15">
        <v>21761630.309999999</v>
      </c>
      <c r="R16" s="15">
        <v>945623.47933560482</v>
      </c>
    </row>
    <row r="17" spans="2:20" s="76" customFormat="1" x14ac:dyDescent="0.2">
      <c r="B17" s="82" t="s">
        <v>238</v>
      </c>
      <c r="D17" s="76" t="s">
        <v>285</v>
      </c>
      <c r="H17" s="76" t="s">
        <v>239</v>
      </c>
      <c r="K17" s="14"/>
      <c r="L17" s="15">
        <v>376836.85932000005</v>
      </c>
      <c r="M17" s="15">
        <v>3026156.5999999996</v>
      </c>
      <c r="N17" s="15">
        <v>26323657.621003758</v>
      </c>
      <c r="O17" s="15">
        <v>43390314.218996257</v>
      </c>
      <c r="P17" s="15">
        <v>260809.5</v>
      </c>
      <c r="Q17" s="15">
        <v>20465975.860000007</v>
      </c>
      <c r="R17" s="15">
        <v>891546.92999999993</v>
      </c>
    </row>
    <row r="18" spans="2:20" s="76" customFormat="1" x14ac:dyDescent="0.2">
      <c r="J18" s="14"/>
      <c r="K18" s="14"/>
      <c r="L18" s="14"/>
      <c r="M18" s="14"/>
      <c r="N18" s="14"/>
      <c r="O18" s="14"/>
      <c r="P18" s="14"/>
      <c r="Q18" s="14"/>
      <c r="R18" s="14"/>
    </row>
    <row r="19" spans="2:20" s="76" customFormat="1" x14ac:dyDescent="0.2">
      <c r="B19" s="3" t="s">
        <v>286</v>
      </c>
      <c r="J19" s="14"/>
      <c r="K19" s="14"/>
      <c r="L19" s="14"/>
      <c r="M19" s="14"/>
      <c r="N19" s="14"/>
      <c r="O19" s="14"/>
      <c r="P19" s="14"/>
      <c r="Q19" s="14"/>
      <c r="R19" s="14"/>
    </row>
    <row r="20" spans="2:20" s="76" customFormat="1" x14ac:dyDescent="0.2">
      <c r="B20" s="76" t="s">
        <v>232</v>
      </c>
      <c r="D20" s="76" t="s">
        <v>287</v>
      </c>
      <c r="H20" s="76" t="s">
        <v>233</v>
      </c>
      <c r="J20" s="15">
        <v>121407995.93212065</v>
      </c>
      <c r="K20" s="14"/>
      <c r="L20" s="14"/>
      <c r="M20" s="14"/>
      <c r="N20" s="14"/>
      <c r="O20" s="14"/>
      <c r="P20" s="14"/>
      <c r="Q20" s="14"/>
      <c r="R20" s="14"/>
    </row>
    <row r="21" spans="2:20" s="76" customFormat="1" x14ac:dyDescent="0.2">
      <c r="B21" s="82" t="s">
        <v>234</v>
      </c>
      <c r="D21" s="76" t="s">
        <v>287</v>
      </c>
      <c r="H21" s="76" t="s">
        <v>235</v>
      </c>
      <c r="J21" s="15">
        <v>113080898.39697435</v>
      </c>
      <c r="K21" s="14"/>
      <c r="L21" s="14"/>
      <c r="M21" s="14"/>
      <c r="N21" s="14"/>
      <c r="O21" s="14"/>
      <c r="P21" s="14"/>
      <c r="Q21" s="14"/>
      <c r="R21" s="14"/>
    </row>
    <row r="22" spans="2:20" s="76" customFormat="1" x14ac:dyDescent="0.2">
      <c r="B22" s="82" t="s">
        <v>236</v>
      </c>
      <c r="D22" s="76" t="s">
        <v>287</v>
      </c>
      <c r="H22" s="76" t="s">
        <v>237</v>
      </c>
      <c r="J22" s="15">
        <v>96796880.786573187</v>
      </c>
      <c r="K22" s="14"/>
      <c r="L22" s="14"/>
      <c r="M22" s="14"/>
      <c r="N22" s="14"/>
      <c r="O22" s="14"/>
      <c r="P22" s="14"/>
      <c r="Q22" s="14"/>
      <c r="R22" s="14"/>
    </row>
    <row r="23" spans="2:20" s="76" customFormat="1" x14ac:dyDescent="0.2">
      <c r="B23" s="82" t="s">
        <v>238</v>
      </c>
      <c r="D23" s="76" t="s">
        <v>287</v>
      </c>
      <c r="H23" s="76" t="s">
        <v>239</v>
      </c>
      <c r="J23" s="15">
        <v>94735297.589320034</v>
      </c>
      <c r="K23" s="14"/>
      <c r="L23" s="14"/>
      <c r="M23" s="14"/>
      <c r="N23" s="14"/>
      <c r="O23" s="14"/>
      <c r="P23" s="14"/>
      <c r="Q23" s="14"/>
      <c r="R23" s="14"/>
    </row>
    <row r="24" spans="2:20" s="76" customFormat="1" x14ac:dyDescent="0.2">
      <c r="J24" s="14"/>
      <c r="K24" s="14"/>
      <c r="L24" s="14"/>
      <c r="M24" s="14"/>
      <c r="N24" s="14"/>
      <c r="O24" s="14"/>
      <c r="P24" s="14"/>
      <c r="Q24" s="14"/>
      <c r="R24" s="14"/>
    </row>
    <row r="25" spans="2:20" s="76" customFormat="1" x14ac:dyDescent="0.2">
      <c r="B25" s="3" t="s">
        <v>240</v>
      </c>
      <c r="J25" s="14"/>
      <c r="K25" s="14"/>
      <c r="L25" s="14"/>
      <c r="M25" s="14"/>
      <c r="N25" s="14"/>
      <c r="O25" s="14"/>
      <c r="P25" s="14"/>
      <c r="Q25" s="14"/>
      <c r="R25" s="14"/>
    </row>
    <row r="26" spans="2:20" s="76" customFormat="1" x14ac:dyDescent="0.2">
      <c r="B26" s="76" t="s">
        <v>241</v>
      </c>
      <c r="H26" s="76" t="s">
        <v>12</v>
      </c>
      <c r="J26" s="77">
        <f>SUM(L26:R26)</f>
        <v>2650905997.1458387</v>
      </c>
      <c r="K26" s="14"/>
      <c r="L26" s="15">
        <v>16351273.845382512</v>
      </c>
      <c r="M26" s="15">
        <v>71938997.69879815</v>
      </c>
      <c r="N26" s="15">
        <v>887309756.18885088</v>
      </c>
      <c r="O26" s="15">
        <v>980751448.97388494</v>
      </c>
      <c r="P26" s="15">
        <v>10074134.583758729</v>
      </c>
      <c r="Q26" s="15">
        <v>640893609.88980889</v>
      </c>
      <c r="R26" s="15">
        <v>43586775.965354897</v>
      </c>
      <c r="T26" s="76" t="s">
        <v>291</v>
      </c>
    </row>
    <row r="27" spans="2:20" s="76" customFormat="1" x14ac:dyDescent="0.2">
      <c r="J27" s="14"/>
      <c r="K27" s="14"/>
      <c r="L27" s="14"/>
      <c r="M27" s="14"/>
      <c r="N27" s="14"/>
      <c r="O27" s="14"/>
      <c r="P27" s="14"/>
      <c r="Q27" s="14"/>
      <c r="R27" s="14"/>
    </row>
    <row r="28" spans="2:20" s="76" customFormat="1" x14ac:dyDescent="0.2">
      <c r="B28" s="3" t="s">
        <v>242</v>
      </c>
      <c r="J28" s="14"/>
      <c r="K28" s="14"/>
      <c r="L28" s="14"/>
      <c r="M28" s="14"/>
      <c r="N28" s="14"/>
      <c r="O28" s="14"/>
      <c r="P28" s="14"/>
      <c r="Q28" s="14"/>
      <c r="R28" s="14"/>
    </row>
    <row r="29" spans="2:20" s="76" customFormat="1" x14ac:dyDescent="0.2">
      <c r="B29" s="76" t="s">
        <v>243</v>
      </c>
      <c r="D29" s="76" t="s">
        <v>249</v>
      </c>
      <c r="H29" s="76" t="s">
        <v>12</v>
      </c>
      <c r="J29" s="96">
        <v>2664532400.8684244</v>
      </c>
      <c r="K29" s="14"/>
      <c r="L29" s="14"/>
      <c r="M29" s="14"/>
      <c r="N29" s="14"/>
      <c r="O29" s="14"/>
      <c r="P29" s="14"/>
      <c r="Q29" s="14"/>
      <c r="R29" s="14"/>
      <c r="T29" s="76" t="s">
        <v>291</v>
      </c>
    </row>
    <row r="30" spans="2:20" s="76" customFormat="1" x14ac:dyDescent="0.2">
      <c r="B30" s="76" t="s">
        <v>244</v>
      </c>
      <c r="D30" s="76" t="s">
        <v>249</v>
      </c>
      <c r="H30" s="76" t="s">
        <v>12</v>
      </c>
      <c r="J30" s="96">
        <v>2659042704.5729012</v>
      </c>
      <c r="K30" s="14"/>
      <c r="L30" s="14"/>
      <c r="M30" s="14"/>
      <c r="N30" s="14"/>
      <c r="O30" s="14"/>
      <c r="P30" s="14"/>
      <c r="Q30" s="14"/>
      <c r="R30" s="14"/>
    </row>
    <row r="31" spans="2:20" s="76" customFormat="1" x14ac:dyDescent="0.2">
      <c r="B31" s="76" t="s">
        <v>245</v>
      </c>
      <c r="D31" s="76" t="s">
        <v>249</v>
      </c>
      <c r="H31" s="76" t="s">
        <v>12</v>
      </c>
      <c r="J31" s="96">
        <v>2659042704.5729008</v>
      </c>
      <c r="K31" s="14"/>
      <c r="L31" s="14"/>
      <c r="M31" s="14"/>
      <c r="N31" s="14"/>
      <c r="O31" s="14"/>
      <c r="P31" s="14"/>
      <c r="Q31" s="14"/>
      <c r="R31" s="14"/>
    </row>
    <row r="32" spans="2:20" s="76" customFormat="1" x14ac:dyDescent="0.2">
      <c r="B32" s="76" t="s">
        <v>246</v>
      </c>
      <c r="D32" s="76" t="s">
        <v>249</v>
      </c>
      <c r="H32" s="76" t="s">
        <v>12</v>
      </c>
      <c r="J32" s="96">
        <v>2656504161.2731423</v>
      </c>
      <c r="K32" s="14"/>
      <c r="L32" s="14"/>
      <c r="M32" s="14"/>
      <c r="N32" s="14"/>
      <c r="O32" s="14"/>
      <c r="P32" s="14"/>
      <c r="Q32" s="14"/>
      <c r="R32" s="14"/>
    </row>
    <row r="33" spans="2:18" s="76" customFormat="1" x14ac:dyDescent="0.2">
      <c r="B33" s="76" t="s">
        <v>247</v>
      </c>
      <c r="D33" s="76" t="s">
        <v>250</v>
      </c>
      <c r="H33" s="76" t="s">
        <v>12</v>
      </c>
      <c r="J33" s="96">
        <v>2652579936.4713235</v>
      </c>
      <c r="K33" s="14"/>
      <c r="L33" s="14"/>
      <c r="M33" s="14"/>
      <c r="N33" s="14"/>
      <c r="O33" s="14"/>
      <c r="P33" s="14"/>
      <c r="Q33" s="14"/>
      <c r="R33" s="14"/>
    </row>
    <row r="34" spans="2:18" s="76" customFormat="1" x14ac:dyDescent="0.2">
      <c r="B34" s="76" t="s">
        <v>248</v>
      </c>
      <c r="D34" s="76" t="s">
        <v>250</v>
      </c>
      <c r="H34" s="76" t="s">
        <v>12</v>
      </c>
      <c r="J34" s="96">
        <v>2668678868.475174</v>
      </c>
      <c r="K34" s="14"/>
      <c r="L34" s="14"/>
      <c r="M34" s="14"/>
      <c r="N34" s="14"/>
      <c r="O34" s="14"/>
      <c r="P34" s="14"/>
      <c r="Q34" s="14"/>
      <c r="R34" s="14"/>
    </row>
    <row r="35" spans="2:18" s="76" customFormat="1" x14ac:dyDescent="0.2">
      <c r="J35" s="14"/>
      <c r="K35" s="14"/>
      <c r="L35" s="14"/>
      <c r="M35" s="14"/>
      <c r="N35" s="14"/>
      <c r="O35" s="14"/>
      <c r="P35" s="14"/>
      <c r="Q35" s="14"/>
      <c r="R35" s="14"/>
    </row>
  </sheetData>
  <pageMargins left="0.7" right="0.7" top="0.75" bottom="0.75" header="0.3" footer="0.3"/>
  <pageSetup paperSize="9"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Blad6">
    <tabColor rgb="FFFFCCFF"/>
  </sheetPr>
  <dimension ref="A1:R50"/>
  <sheetViews>
    <sheetView showGridLines="0" zoomScale="85" zoomScaleNormal="85" workbookViewId="0">
      <pane xSplit="6" ySplit="8" topLeftCell="G9" activePane="bottomRight" state="frozen"/>
      <selection pane="topRight" activeCell="D1" sqref="D1"/>
      <selection pane="bottomLeft" activeCell="A8" sqref="A8"/>
      <selection pane="bottomRight" activeCell="G9" sqref="G9"/>
    </sheetView>
  </sheetViews>
  <sheetFormatPr defaultRowHeight="12.75" x14ac:dyDescent="0.2"/>
  <cols>
    <col min="1" max="1" width="2.7109375" style="2" customWidth="1"/>
    <col min="2" max="2" width="54" style="2" customWidth="1"/>
    <col min="3" max="3" width="3.140625" style="2" customWidth="1"/>
    <col min="4" max="4" width="18.7109375" style="2" customWidth="1"/>
    <col min="5" max="5" width="2.85546875" style="2" customWidth="1"/>
    <col min="6" max="7" width="2.7109375" style="2" customWidth="1"/>
    <col min="8" max="8" width="15.7109375" style="2" customWidth="1"/>
    <col min="9" max="9" width="2.7109375" style="2" customWidth="1"/>
    <col min="10" max="10" width="15.7109375" style="2" customWidth="1"/>
    <col min="11" max="11" width="3.28515625" style="2" customWidth="1"/>
    <col min="12" max="18" width="14.7109375" style="2" customWidth="1"/>
    <col min="19" max="16384" width="9.140625" style="2"/>
  </cols>
  <sheetData>
    <row r="1" spans="1:18" x14ac:dyDescent="0.2">
      <c r="B1" s="76" t="s">
        <v>352</v>
      </c>
    </row>
    <row r="2" spans="1:18" ht="15" x14ac:dyDescent="0.25">
      <c r="B2"/>
      <c r="C2"/>
      <c r="D2"/>
      <c r="E2"/>
    </row>
    <row r="3" spans="1:18" s="13" customFormat="1" ht="18" customHeight="1" x14ac:dyDescent="0.25">
      <c r="B3" s="12" t="s">
        <v>60</v>
      </c>
      <c r="C3" s="12"/>
      <c r="D3" s="12"/>
      <c r="E3" s="12"/>
    </row>
    <row r="5" spans="1:18" x14ac:dyDescent="0.2">
      <c r="A5" s="76"/>
      <c r="B5" s="2" t="s">
        <v>288</v>
      </c>
    </row>
    <row r="6" spans="1:18" x14ac:dyDescent="0.2">
      <c r="B6" s="2" t="s">
        <v>289</v>
      </c>
    </row>
    <row r="7" spans="1:18" s="76" customFormat="1" x14ac:dyDescent="0.2"/>
    <row r="8" spans="1:18" s="8" customFormat="1" x14ac:dyDescent="0.2">
      <c r="R8" s="8" t="s">
        <v>265</v>
      </c>
    </row>
    <row r="10" spans="1:18" s="8" customFormat="1" x14ac:dyDescent="0.2">
      <c r="B10" s="8" t="s">
        <v>29</v>
      </c>
    </row>
    <row r="12" spans="1:18" x14ac:dyDescent="0.2">
      <c r="A12" s="76"/>
      <c r="B12" s="3" t="s">
        <v>172</v>
      </c>
      <c r="R12" s="76" t="s">
        <v>266</v>
      </c>
    </row>
    <row r="13" spans="1:18" x14ac:dyDescent="0.2">
      <c r="A13" s="76"/>
      <c r="B13" s="2" t="s">
        <v>61</v>
      </c>
      <c r="H13" s="2" t="s">
        <v>28</v>
      </c>
      <c r="J13" s="69">
        <v>6.2E-2</v>
      </c>
    </row>
    <row r="14" spans="1:18" x14ac:dyDescent="0.2">
      <c r="A14" s="76"/>
      <c r="B14" s="2" t="s">
        <v>30</v>
      </c>
      <c r="H14" s="2" t="s">
        <v>28</v>
      </c>
      <c r="J14" s="69">
        <v>3.5999999999999997E-2</v>
      </c>
    </row>
    <row r="15" spans="1:18" x14ac:dyDescent="0.2">
      <c r="A15" s="76"/>
      <c r="J15" s="70"/>
    </row>
    <row r="16" spans="1:18" x14ac:dyDescent="0.2">
      <c r="A16" s="76"/>
      <c r="B16" s="2" t="s">
        <v>99</v>
      </c>
      <c r="H16" s="2" t="s">
        <v>28</v>
      </c>
      <c r="J16" s="141">
        <v>4.4999999999999998E-2</v>
      </c>
      <c r="R16" s="2" t="s">
        <v>357</v>
      </c>
    </row>
    <row r="17" spans="1:18" x14ac:dyDescent="0.2">
      <c r="A17" s="76"/>
      <c r="B17" s="2" t="s">
        <v>106</v>
      </c>
      <c r="H17" s="2" t="s">
        <v>28</v>
      </c>
      <c r="J17" s="141">
        <v>0.03</v>
      </c>
    </row>
    <row r="19" spans="1:18" s="8" customFormat="1" x14ac:dyDescent="0.2">
      <c r="B19" s="8" t="s">
        <v>62</v>
      </c>
    </row>
    <row r="21" spans="1:18" x14ac:dyDescent="0.2">
      <c r="B21" s="3" t="s">
        <v>62</v>
      </c>
    </row>
    <row r="22" spans="1:18" x14ac:dyDescent="0.2">
      <c r="A22" s="76"/>
      <c r="B22" s="2" t="s">
        <v>63</v>
      </c>
      <c r="H22" s="2" t="s">
        <v>28</v>
      </c>
      <c r="J22" s="69">
        <v>2.3E-2</v>
      </c>
      <c r="R22" s="76" t="s">
        <v>267</v>
      </c>
    </row>
    <row r="23" spans="1:18" x14ac:dyDescent="0.2">
      <c r="A23" s="76"/>
      <c r="B23" s="2" t="s">
        <v>64</v>
      </c>
      <c r="H23" s="2" t="s">
        <v>28</v>
      </c>
      <c r="J23" s="69">
        <v>2.8000000000000001E-2</v>
      </c>
    </row>
    <row r="24" spans="1:18" x14ac:dyDescent="0.2">
      <c r="A24" s="76"/>
      <c r="B24" s="2" t="s">
        <v>65</v>
      </c>
      <c r="H24" s="2" t="s">
        <v>28</v>
      </c>
      <c r="J24" s="69">
        <v>0.01</v>
      </c>
    </row>
    <row r="25" spans="1:18" x14ac:dyDescent="0.2">
      <c r="A25" s="76"/>
      <c r="B25" s="2" t="s">
        <v>66</v>
      </c>
      <c r="H25" s="2" t="s">
        <v>28</v>
      </c>
      <c r="J25" s="69">
        <v>8.0000000000000002E-3</v>
      </c>
    </row>
    <row r="26" spans="1:18" x14ac:dyDescent="0.2">
      <c r="A26" s="76"/>
    </row>
    <row r="27" spans="1:18" x14ac:dyDescent="0.2">
      <c r="A27" s="76"/>
      <c r="B27" s="2" t="s">
        <v>107</v>
      </c>
      <c r="H27" s="2" t="s">
        <v>28</v>
      </c>
      <c r="J27" s="37">
        <f>J49</f>
        <v>1.2E-2</v>
      </c>
    </row>
    <row r="28" spans="1:18" x14ac:dyDescent="0.2">
      <c r="A28" s="76"/>
    </row>
    <row r="29" spans="1:18" x14ac:dyDescent="0.2">
      <c r="A29" s="76"/>
    </row>
    <row r="30" spans="1:18" x14ac:dyDescent="0.2">
      <c r="A30" s="76"/>
      <c r="J30" s="46" t="s">
        <v>164</v>
      </c>
      <c r="L30" s="41">
        <v>2012</v>
      </c>
      <c r="M30" s="41">
        <v>2013</v>
      </c>
      <c r="N30" s="41">
        <v>2014</v>
      </c>
      <c r="O30" s="41">
        <v>2015</v>
      </c>
      <c r="P30" s="41"/>
      <c r="Q30" s="41"/>
    </row>
    <row r="31" spans="1:18" x14ac:dyDescent="0.2">
      <c r="A31" s="76"/>
      <c r="J31" s="41" t="s">
        <v>165</v>
      </c>
      <c r="K31" s="41"/>
      <c r="L31" s="41"/>
      <c r="M31" s="41"/>
      <c r="N31" s="41"/>
      <c r="O31" s="41"/>
    </row>
    <row r="32" spans="1:18" x14ac:dyDescent="0.2">
      <c r="A32" s="76"/>
      <c r="J32" s="41">
        <v>2013</v>
      </c>
      <c r="K32" s="45"/>
      <c r="L32" s="47">
        <f>J22</f>
        <v>2.3E-2</v>
      </c>
      <c r="M32" s="44"/>
      <c r="N32" s="44"/>
      <c r="O32" s="44"/>
    </row>
    <row r="33" spans="1:18" x14ac:dyDescent="0.2">
      <c r="A33" s="76"/>
      <c r="J33" s="41">
        <v>2014</v>
      </c>
      <c r="K33" s="41"/>
      <c r="L33" s="42">
        <f>(1+L32)*(1+J23)-1</f>
        <v>5.1644000000000023E-2</v>
      </c>
      <c r="M33" s="47">
        <f>J23</f>
        <v>2.8000000000000001E-2</v>
      </c>
      <c r="N33" s="43"/>
      <c r="O33" s="43"/>
    </row>
    <row r="34" spans="1:18" x14ac:dyDescent="0.2">
      <c r="A34" s="76"/>
      <c r="J34" s="41">
        <v>2015</v>
      </c>
      <c r="K34" s="41"/>
      <c r="L34" s="42">
        <f>(1+L33)*(1+J24)-1</f>
        <v>6.2160439999999983E-2</v>
      </c>
      <c r="M34" s="42">
        <f>(1+M33)*(1+J24)-1</f>
        <v>3.8280000000000092E-2</v>
      </c>
      <c r="N34" s="47">
        <f>J24</f>
        <v>0.01</v>
      </c>
      <c r="O34" s="43"/>
    </row>
    <row r="35" spans="1:18" x14ac:dyDescent="0.2">
      <c r="J35" s="41">
        <v>2016</v>
      </c>
      <c r="K35" s="41"/>
      <c r="L35" s="42">
        <f>(1+L34)*(1+J25)-1</f>
        <v>7.0657723519999882E-2</v>
      </c>
      <c r="M35" s="42">
        <f>(1+M34)*(1+J25)-1</f>
        <v>4.6586240000000112E-2</v>
      </c>
      <c r="N35" s="42">
        <f>(1+N34)*(1+J25)-1</f>
        <v>1.8080000000000096E-2</v>
      </c>
      <c r="O35" s="47">
        <f>J25</f>
        <v>8.0000000000000002E-3</v>
      </c>
    </row>
    <row r="38" spans="1:18" s="8" customFormat="1" x14ac:dyDescent="0.2">
      <c r="B38" s="8" t="s">
        <v>293</v>
      </c>
    </row>
    <row r="40" spans="1:18" x14ac:dyDescent="0.2">
      <c r="A40" s="76"/>
      <c r="B40" s="2" t="s">
        <v>294</v>
      </c>
      <c r="H40" s="76" t="s">
        <v>28</v>
      </c>
      <c r="J40" s="98">
        <v>7.7000000000000002E-3</v>
      </c>
      <c r="R40" s="2" t="s">
        <v>302</v>
      </c>
    </row>
    <row r="41" spans="1:18" x14ac:dyDescent="0.2">
      <c r="A41" s="76"/>
      <c r="B41" s="76" t="s">
        <v>296</v>
      </c>
      <c r="C41" s="76"/>
      <c r="D41" s="76"/>
      <c r="E41" s="76"/>
      <c r="F41" s="76"/>
      <c r="G41" s="76"/>
      <c r="H41" s="76" t="s">
        <v>28</v>
      </c>
      <c r="I41" s="76"/>
      <c r="J41" s="71">
        <f>(4/5)*J40+(1/5)*J45</f>
        <v>9.0000000000000011E-3</v>
      </c>
    </row>
    <row r="42" spans="1:18" x14ac:dyDescent="0.2">
      <c r="A42" s="76"/>
      <c r="B42" s="76" t="s">
        <v>299</v>
      </c>
      <c r="C42" s="76"/>
      <c r="D42" s="76"/>
      <c r="E42" s="76"/>
      <c r="F42" s="76"/>
      <c r="G42" s="76"/>
      <c r="H42" s="76" t="s">
        <v>28</v>
      </c>
      <c r="I42" s="76"/>
      <c r="J42" s="71">
        <f>(3/5)*J40+(2/5)*J45</f>
        <v>1.03E-2</v>
      </c>
    </row>
    <row r="43" spans="1:18" x14ac:dyDescent="0.2">
      <c r="A43" s="76"/>
      <c r="B43" s="76" t="s">
        <v>298</v>
      </c>
      <c r="C43" s="76"/>
      <c r="D43" s="76"/>
      <c r="E43" s="76"/>
      <c r="F43" s="76"/>
      <c r="G43" s="76"/>
      <c r="H43" s="76" t="s">
        <v>28</v>
      </c>
      <c r="I43" s="76"/>
      <c r="J43" s="71">
        <f>(2/5)*J40+(3/5)*J45</f>
        <v>1.1599999999999999E-2</v>
      </c>
    </row>
    <row r="44" spans="1:18" x14ac:dyDescent="0.2">
      <c r="A44" s="76"/>
      <c r="B44" s="76" t="s">
        <v>297</v>
      </c>
      <c r="C44" s="76"/>
      <c r="D44" s="76"/>
      <c r="E44" s="76"/>
      <c r="F44" s="76"/>
      <c r="G44" s="76"/>
      <c r="H44" s="76" t="s">
        <v>28</v>
      </c>
      <c r="I44" s="76"/>
      <c r="J44" s="71">
        <f>(1/5)*J40+(4/5)*J45</f>
        <v>1.2900000000000002E-2</v>
      </c>
    </row>
    <row r="45" spans="1:18" x14ac:dyDescent="0.2">
      <c r="A45" s="76"/>
      <c r="B45" s="76" t="s">
        <v>295</v>
      </c>
      <c r="C45" s="76"/>
      <c r="D45" s="76"/>
      <c r="E45" s="76"/>
      <c r="F45" s="76"/>
      <c r="G45" s="76"/>
      <c r="H45" s="76" t="s">
        <v>28</v>
      </c>
      <c r="I45" s="76"/>
      <c r="J45" s="98">
        <v>1.4200000000000001E-2</v>
      </c>
      <c r="R45" s="76" t="s">
        <v>302</v>
      </c>
    </row>
    <row r="46" spans="1:18" x14ac:dyDescent="0.2">
      <c r="A46" s="76"/>
    </row>
    <row r="47" spans="1:18" x14ac:dyDescent="0.2">
      <c r="A47" s="76"/>
      <c r="B47" s="2" t="s">
        <v>107</v>
      </c>
      <c r="H47" s="76" t="s">
        <v>28</v>
      </c>
      <c r="J47" s="99">
        <f>((1+J41)*(1+J42)*(1+J43)*(1+J44)*(1+J45))^(1/5)-1</f>
        <v>1.1598329375890337E-2</v>
      </c>
    </row>
    <row r="48" spans="1:18" s="9" customFormat="1" x14ac:dyDescent="0.2">
      <c r="A48" s="76"/>
      <c r="J48" s="100"/>
    </row>
    <row r="49" spans="1:10" x14ac:dyDescent="0.2">
      <c r="A49" s="76"/>
      <c r="B49" s="2" t="s">
        <v>300</v>
      </c>
      <c r="H49" s="76" t="s">
        <v>28</v>
      </c>
      <c r="J49" s="99">
        <f>ROUND(J47,3)</f>
        <v>1.2E-2</v>
      </c>
    </row>
    <row r="50" spans="1:10" x14ac:dyDescent="0.2">
      <c r="A50" s="76"/>
    </row>
  </sheetData>
  <pageMargins left="0.7" right="0.7" top="0.75" bottom="0.75" header="0.3" footer="0.3"/>
  <pageSetup paperSize="9" orientation="portrait"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7"/>
  <dimension ref="A1"/>
  <sheetViews>
    <sheetView showGridLines="0" zoomScale="85" zoomScaleNormal="85" workbookViewId="0"/>
  </sheetViews>
  <sheetFormatPr defaultRowHeight="15" x14ac:dyDescent="0.25"/>
  <cols>
    <col min="1" max="16384" width="9.140625" style="7"/>
  </cols>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8">
    <tabColor rgb="FFFFFFCC"/>
  </sheetPr>
  <dimension ref="A1:R58"/>
  <sheetViews>
    <sheetView showGridLines="0" zoomScale="85" zoomScaleNormal="85" workbookViewId="0">
      <pane xSplit="5" ySplit="8" topLeftCell="F9" activePane="bottomRight" state="frozen"/>
      <selection pane="topRight" activeCell="F1" sqref="F1"/>
      <selection pane="bottomLeft" activeCell="A8" sqref="A8"/>
      <selection pane="bottomRight" activeCell="F9" sqref="F9"/>
    </sheetView>
  </sheetViews>
  <sheetFormatPr defaultRowHeight="12.75" customHeight="1" x14ac:dyDescent="0.2"/>
  <cols>
    <col min="1" max="1" width="2.7109375" style="76" customWidth="1"/>
    <col min="2" max="2" width="86" style="76" customWidth="1"/>
    <col min="3" max="3" width="2.7109375" style="76" customWidth="1"/>
    <col min="4" max="4" width="17" style="76" customWidth="1"/>
    <col min="5" max="7" width="2.7109375" style="76" customWidth="1"/>
    <col min="8" max="8" width="14" style="76" customWidth="1"/>
    <col min="9" max="9" width="2.7109375" style="76" customWidth="1"/>
    <col min="10" max="10" width="15.7109375" style="28" customWidth="1"/>
    <col min="11" max="11" width="2.42578125" style="28" customWidth="1"/>
    <col min="12" max="18" width="14.7109375" style="28" customWidth="1"/>
    <col min="19" max="16384" width="9.140625" style="76"/>
  </cols>
  <sheetData>
    <row r="1" spans="2:18" ht="12.75" customHeight="1" x14ac:dyDescent="0.2">
      <c r="B1" s="76" t="s">
        <v>352</v>
      </c>
    </row>
    <row r="3" spans="2:18" s="13" customFormat="1" ht="18" customHeight="1" x14ac:dyDescent="0.25">
      <c r="B3" s="12" t="s">
        <v>27</v>
      </c>
      <c r="J3" s="27"/>
      <c r="K3" s="27"/>
      <c r="L3" s="27"/>
      <c r="M3" s="27"/>
      <c r="N3" s="27"/>
      <c r="O3" s="27"/>
      <c r="P3" s="27"/>
      <c r="Q3" s="27"/>
      <c r="R3" s="27"/>
    </row>
    <row r="5" spans="2:18" ht="12.75" customHeight="1" x14ac:dyDescent="0.2">
      <c r="B5" s="22" t="s">
        <v>268</v>
      </c>
    </row>
    <row r="6" spans="2:18" ht="12.75" customHeight="1" x14ac:dyDescent="0.2">
      <c r="B6" s="22" t="s">
        <v>269</v>
      </c>
    </row>
    <row r="7" spans="2:18" ht="12.75" customHeight="1" x14ac:dyDescent="0.2">
      <c r="B7" s="22"/>
    </row>
    <row r="8" spans="2:18" s="8" customFormat="1" ht="12.75" customHeight="1" x14ac:dyDescent="0.2">
      <c r="D8" s="8" t="s">
        <v>39</v>
      </c>
      <c r="H8" s="8" t="s">
        <v>1</v>
      </c>
      <c r="J8" s="29" t="s">
        <v>10</v>
      </c>
      <c r="K8" s="29"/>
      <c r="L8" s="29"/>
      <c r="M8" s="29"/>
      <c r="N8" s="29"/>
      <c r="O8" s="29"/>
      <c r="P8" s="29"/>
      <c r="Q8" s="29"/>
      <c r="R8" s="29"/>
    </row>
    <row r="10" spans="2:18" s="8" customFormat="1" ht="12.75" customHeight="1" x14ac:dyDescent="0.2">
      <c r="B10" s="8" t="s">
        <v>62</v>
      </c>
      <c r="J10" s="29"/>
      <c r="K10" s="29"/>
      <c r="L10" s="29"/>
      <c r="M10" s="29"/>
      <c r="N10" s="29"/>
      <c r="O10" s="29"/>
      <c r="P10" s="29"/>
      <c r="Q10" s="29"/>
      <c r="R10" s="29"/>
    </row>
    <row r="12" spans="2:18" ht="12.75" customHeight="1" x14ac:dyDescent="0.2">
      <c r="L12" s="28" t="s">
        <v>118</v>
      </c>
      <c r="M12" s="28" t="s">
        <v>119</v>
      </c>
      <c r="N12" s="28" t="s">
        <v>120</v>
      </c>
      <c r="O12" s="28" t="s">
        <v>121</v>
      </c>
    </row>
    <row r="13" spans="2:18" ht="12.75" customHeight="1" x14ac:dyDescent="0.2">
      <c r="D13" s="76" t="s">
        <v>117</v>
      </c>
      <c r="L13" s="84">
        <f>'WACC en CPI'!L35</f>
        <v>7.0657723519999882E-2</v>
      </c>
      <c r="M13" s="84">
        <f>'WACC en CPI'!M35</f>
        <v>4.6586240000000112E-2</v>
      </c>
      <c r="N13" s="84">
        <f>'WACC en CPI'!N35</f>
        <v>1.8080000000000096E-2</v>
      </c>
      <c r="O13" s="84">
        <f>'WACC en CPI'!O35</f>
        <v>8.0000000000000002E-3</v>
      </c>
    </row>
    <row r="16" spans="2:18" s="8" customFormat="1" ht="12.75" customHeight="1" x14ac:dyDescent="0.2">
      <c r="B16" s="8" t="s">
        <v>132</v>
      </c>
      <c r="J16" s="29"/>
      <c r="K16" s="29"/>
      <c r="L16" s="29"/>
      <c r="M16" s="29"/>
      <c r="N16" s="29"/>
      <c r="O16" s="29"/>
      <c r="P16" s="29"/>
      <c r="Q16" s="29"/>
      <c r="R16" s="29"/>
    </row>
    <row r="18" spans="1:18" ht="12.75" customHeight="1" x14ac:dyDescent="0.2">
      <c r="B18" s="31" t="s">
        <v>171</v>
      </c>
      <c r="P18" s="76"/>
      <c r="Q18" s="76"/>
      <c r="R18" s="76"/>
    </row>
    <row r="19" spans="1:18" ht="12.75" customHeight="1" x14ac:dyDescent="0.2">
      <c r="B19" s="32" t="s">
        <v>131</v>
      </c>
      <c r="P19" s="76"/>
      <c r="Q19" s="76"/>
      <c r="R19" s="76"/>
    </row>
    <row r="20" spans="1:18" ht="12.75" customHeight="1" x14ac:dyDescent="0.2">
      <c r="A20" s="9"/>
      <c r="L20" s="85">
        <v>2012</v>
      </c>
      <c r="M20" s="85">
        <v>2013</v>
      </c>
      <c r="N20" s="85">
        <v>2014</v>
      </c>
      <c r="O20" s="85">
        <v>2015</v>
      </c>
      <c r="P20" s="76"/>
      <c r="Q20" s="76"/>
      <c r="R20" s="76"/>
    </row>
    <row r="21" spans="1:18" ht="12.75" customHeight="1" x14ac:dyDescent="0.2">
      <c r="A21" s="9"/>
      <c r="B21" s="76" t="s">
        <v>178</v>
      </c>
      <c r="H21" s="76" t="s">
        <v>208</v>
      </c>
      <c r="L21" s="48">
        <f>'Import kosten 2012-2015'!J15</f>
        <v>1057381092.3412584</v>
      </c>
      <c r="M21" s="48">
        <f>'Import kosten 2012-2015'!J34</f>
        <v>1041876188.0245111</v>
      </c>
      <c r="N21" s="48">
        <f>'Import kosten 2012-2015'!J54</f>
        <v>993126645.51743424</v>
      </c>
      <c r="O21" s="33"/>
      <c r="P21" s="76"/>
      <c r="Q21" s="76"/>
      <c r="R21" s="76"/>
    </row>
    <row r="22" spans="1:18" ht="12.75" customHeight="1" x14ac:dyDescent="0.2">
      <c r="A22" s="9"/>
      <c r="B22" s="76" t="s">
        <v>179</v>
      </c>
      <c r="H22" s="76" t="s">
        <v>208</v>
      </c>
      <c r="L22" s="33"/>
      <c r="M22" s="33"/>
      <c r="N22" s="48">
        <f>'Import kosten 2012-2015'!J58</f>
        <v>985411720.43456352</v>
      </c>
      <c r="O22" s="48">
        <f>'Import kosten 2012-2015'!J77</f>
        <v>971525040.26440775</v>
      </c>
      <c r="P22" s="76"/>
      <c r="Q22" s="76"/>
      <c r="R22" s="76"/>
    </row>
    <row r="23" spans="1:18" ht="12.75" customHeight="1" x14ac:dyDescent="0.2">
      <c r="A23" s="9"/>
      <c r="B23" s="76" t="s">
        <v>192</v>
      </c>
      <c r="H23" s="76" t="s">
        <v>208</v>
      </c>
      <c r="L23" s="48">
        <f>'Import kosten 2012-2015'!J18</f>
        <v>19915034.972114258</v>
      </c>
      <c r="M23" s="48">
        <f>'Import kosten 2012-2015'!J38</f>
        <v>18632929.294842675</v>
      </c>
      <c r="N23" s="48">
        <f>'Import kosten 2012-2015'!J61</f>
        <v>2655324</v>
      </c>
      <c r="O23" s="48">
        <f>'Import kosten 2012-2015'!J80</f>
        <v>0</v>
      </c>
      <c r="P23" s="76"/>
      <c r="Q23" s="76"/>
      <c r="R23" s="76"/>
    </row>
    <row r="24" spans="1:18" ht="12.75" customHeight="1" x14ac:dyDescent="0.2">
      <c r="A24" s="9"/>
      <c r="B24" s="76" t="s">
        <v>133</v>
      </c>
      <c r="H24" s="76" t="s">
        <v>208</v>
      </c>
      <c r="L24" s="74">
        <f>'Import EAV, BI en SO'!J20</f>
        <v>121407995.93212065</v>
      </c>
      <c r="M24" s="74">
        <f>'Import EAV, BI en SO'!J21</f>
        <v>113080898.39697435</v>
      </c>
      <c r="N24" s="74">
        <f>'Import EAV, BI en SO'!J22</f>
        <v>96796880.786573187</v>
      </c>
      <c r="O24" s="74">
        <f>'Import EAV, BI en SO'!J23</f>
        <v>94735297.589320034</v>
      </c>
      <c r="P24" s="80"/>
      <c r="Q24" s="76"/>
      <c r="R24" s="76"/>
    </row>
    <row r="25" spans="1:18" ht="12.75" customHeight="1" x14ac:dyDescent="0.2">
      <c r="A25" s="9"/>
      <c r="B25" s="79" t="s">
        <v>210</v>
      </c>
      <c r="D25" s="76" t="s">
        <v>61</v>
      </c>
      <c r="H25" s="76" t="s">
        <v>208</v>
      </c>
      <c r="L25" s="48">
        <f>'Import kosten 2012-2015'!J16</f>
        <v>1143773194.2309031</v>
      </c>
      <c r="M25" s="48">
        <f>'Import kosten 2012-2015'!J35</f>
        <v>1192748964.2994838</v>
      </c>
      <c r="N25" s="33"/>
      <c r="O25" s="33"/>
      <c r="P25" s="76"/>
      <c r="Q25" s="76"/>
      <c r="R25" s="76"/>
    </row>
    <row r="26" spans="1:18" ht="12.75" customHeight="1" x14ac:dyDescent="0.2">
      <c r="A26" s="9"/>
      <c r="B26" s="79" t="s">
        <v>210</v>
      </c>
      <c r="D26" s="76" t="s">
        <v>209</v>
      </c>
      <c r="H26" s="76" t="s">
        <v>208</v>
      </c>
      <c r="L26" s="33"/>
      <c r="M26" s="48">
        <f>'Import kosten 2012-2015'!J36</f>
        <v>1052638864.4598897</v>
      </c>
      <c r="N26" s="48">
        <f>'Import kosten 2012-2015'!J55</f>
        <v>1100087217.9881408</v>
      </c>
      <c r="O26" s="33"/>
      <c r="P26" s="76"/>
      <c r="Q26" s="76"/>
      <c r="R26" s="76"/>
    </row>
    <row r="27" spans="1:18" ht="12.75" customHeight="1" x14ac:dyDescent="0.2">
      <c r="A27" s="9"/>
      <c r="B27" s="79" t="s">
        <v>210</v>
      </c>
      <c r="D27" s="76" t="s">
        <v>30</v>
      </c>
      <c r="H27" s="76" t="s">
        <v>208</v>
      </c>
      <c r="L27" s="33"/>
      <c r="M27" s="33"/>
      <c r="N27" s="48">
        <f>'Import kosten 2012-2015'!J59</f>
        <v>948591365.74417543</v>
      </c>
      <c r="O27" s="48">
        <f>'Import kosten 2012-2015'!J78</f>
        <v>970477862.81564415</v>
      </c>
      <c r="P27" s="76"/>
      <c r="Q27" s="76"/>
      <c r="R27" s="76"/>
    </row>
    <row r="28" spans="1:18" ht="12.75" customHeight="1" x14ac:dyDescent="0.2">
      <c r="A28" s="9"/>
      <c r="L28" s="34"/>
      <c r="M28" s="34"/>
      <c r="N28" s="34"/>
      <c r="O28" s="34"/>
      <c r="P28" s="76"/>
      <c r="Q28" s="76"/>
      <c r="R28" s="76"/>
    </row>
    <row r="29" spans="1:18" ht="12.75" customHeight="1" x14ac:dyDescent="0.2">
      <c r="A29" s="9"/>
      <c r="B29" s="76" t="s">
        <v>134</v>
      </c>
      <c r="H29" s="76" t="s">
        <v>2</v>
      </c>
      <c r="L29" s="35">
        <f>(L21-L23+L24+L25)*(1+L13)</f>
        <v>2465347060.1123848</v>
      </c>
      <c r="M29" s="35">
        <f>(M21-M23+M24+M25)*(1+M13)</f>
        <v>2437575880.8384333</v>
      </c>
      <c r="N29" s="33"/>
      <c r="O29" s="33"/>
      <c r="P29" s="76"/>
      <c r="Q29" s="76"/>
      <c r="R29" s="76"/>
    </row>
    <row r="30" spans="1:18" ht="12.75" customHeight="1" x14ac:dyDescent="0.2">
      <c r="A30" s="9"/>
      <c r="B30" s="76" t="s">
        <v>135</v>
      </c>
      <c r="H30" s="76" t="s">
        <v>2</v>
      </c>
      <c r="L30" s="33"/>
      <c r="M30" s="35">
        <f>(M21-M23+M24+M26)*(1+M13)</f>
        <v>2290938578.2612882</v>
      </c>
      <c r="N30" s="35">
        <f>(N21-N23+N24+N26)*(1+N13)</f>
        <v>2226902806.2910309</v>
      </c>
      <c r="O30" s="33"/>
      <c r="P30" s="76"/>
      <c r="Q30" s="76"/>
      <c r="R30" s="76"/>
    </row>
    <row r="31" spans="1:18" ht="12.75" customHeight="1" x14ac:dyDescent="0.2">
      <c r="A31" s="9"/>
      <c r="B31" s="76" t="s">
        <v>136</v>
      </c>
      <c r="H31" s="76" t="s">
        <v>2</v>
      </c>
      <c r="L31" s="33"/>
      <c r="M31" s="33"/>
      <c r="N31" s="35">
        <f>(N22-N23+N24+N27)*(1+N13)</f>
        <v>2064813498.1101253</v>
      </c>
      <c r="O31" s="35">
        <f>(O22-O23+O24+O27)*(1+O13)</f>
        <v>2053032106.2747271</v>
      </c>
      <c r="P31" s="76"/>
      <c r="Q31" s="76"/>
      <c r="R31" s="76"/>
    </row>
    <row r="32" spans="1:18" ht="12.75" customHeight="1" x14ac:dyDescent="0.2">
      <c r="A32" s="9"/>
      <c r="B32" s="76" t="s">
        <v>251</v>
      </c>
      <c r="H32" s="76" t="s">
        <v>12</v>
      </c>
      <c r="L32" s="74">
        <f>'Import EAV, BI en SO'!J29</f>
        <v>2664532400.8684244</v>
      </c>
      <c r="M32" s="74">
        <f>'Import EAV, BI en SO'!J30</f>
        <v>2659042704.5729012</v>
      </c>
      <c r="N32" s="33"/>
      <c r="O32" s="33"/>
      <c r="P32" s="80"/>
      <c r="Q32" s="76"/>
      <c r="R32" s="76"/>
    </row>
    <row r="33" spans="1:18" ht="12.75" customHeight="1" x14ac:dyDescent="0.2">
      <c r="A33" s="9"/>
      <c r="B33" s="76" t="s">
        <v>252</v>
      </c>
      <c r="H33" s="76" t="s">
        <v>12</v>
      </c>
      <c r="L33" s="33"/>
      <c r="M33" s="74">
        <f>'Import EAV, BI en SO'!J31</f>
        <v>2659042704.5729008</v>
      </c>
      <c r="N33" s="74">
        <f>'Import EAV, BI en SO'!J32</f>
        <v>2656504161.2731423</v>
      </c>
      <c r="O33" s="33"/>
      <c r="P33" s="80"/>
      <c r="Q33" s="76"/>
      <c r="R33" s="76"/>
    </row>
    <row r="34" spans="1:18" ht="12.75" customHeight="1" x14ac:dyDescent="0.2">
      <c r="A34" s="9"/>
      <c r="B34" s="76" t="s">
        <v>253</v>
      </c>
      <c r="H34" s="76" t="s">
        <v>12</v>
      </c>
      <c r="L34" s="33"/>
      <c r="M34" s="33"/>
      <c r="N34" s="74">
        <f>'Import EAV, BI en SO'!J33</f>
        <v>2652579936.4713235</v>
      </c>
      <c r="O34" s="74">
        <f>'Import EAV, BI en SO'!J34</f>
        <v>2668678868.475174</v>
      </c>
      <c r="P34" s="80"/>
      <c r="Q34" s="76"/>
      <c r="R34" s="76"/>
    </row>
    <row r="35" spans="1:18" ht="12.75" customHeight="1" x14ac:dyDescent="0.2">
      <c r="A35" s="9"/>
      <c r="B35" s="76" t="s">
        <v>122</v>
      </c>
      <c r="H35" s="76" t="s">
        <v>28</v>
      </c>
      <c r="L35" s="16"/>
      <c r="M35" s="86">
        <f>1-(M29/M32)/(L29/L32)</f>
        <v>9.2233301152407909E-3</v>
      </c>
      <c r="N35" s="86">
        <f>1-(N30/N33)/(M30/M33)</f>
        <v>2.7022878029008823E-2</v>
      </c>
      <c r="O35" s="86">
        <f>1-(O31/O34)/(N31/N34)</f>
        <v>1.1703916858672003E-2</v>
      </c>
      <c r="P35" s="76"/>
      <c r="Q35" s="76" t="s">
        <v>276</v>
      </c>
    </row>
    <row r="36" spans="1:18" ht="12.75" customHeight="1" x14ac:dyDescent="0.2">
      <c r="A36" s="9"/>
    </row>
    <row r="38" spans="1:18" s="8" customFormat="1" ht="12.75" customHeight="1" x14ac:dyDescent="0.2">
      <c r="B38" s="8" t="s">
        <v>137</v>
      </c>
      <c r="J38" s="29"/>
      <c r="K38" s="29"/>
      <c r="L38" s="29"/>
      <c r="M38" s="29"/>
      <c r="N38" s="29"/>
      <c r="O38" s="29"/>
      <c r="P38" s="29"/>
      <c r="Q38" s="29"/>
      <c r="R38" s="29"/>
    </row>
    <row r="40" spans="1:18" ht="12.75" customHeight="1" x14ac:dyDescent="0.2">
      <c r="B40" s="31" t="s">
        <v>213</v>
      </c>
    </row>
    <row r="41" spans="1:18" ht="12.75" customHeight="1" x14ac:dyDescent="0.2">
      <c r="B41" s="31" t="s">
        <v>212</v>
      </c>
    </row>
    <row r="42" spans="1:18" ht="12.75" customHeight="1" x14ac:dyDescent="0.2">
      <c r="B42" s="31" t="s">
        <v>211</v>
      </c>
    </row>
    <row r="44" spans="1:18" ht="12.75" customHeight="1" x14ac:dyDescent="0.2">
      <c r="A44" s="9"/>
      <c r="J44" s="28" t="s">
        <v>142</v>
      </c>
      <c r="L44" s="87" t="s">
        <v>143</v>
      </c>
      <c r="Q44" s="28" t="s">
        <v>276</v>
      </c>
    </row>
    <row r="45" spans="1:18" ht="12.75" customHeight="1" x14ac:dyDescent="0.2">
      <c r="A45" s="9"/>
      <c r="B45" s="76" t="s">
        <v>123</v>
      </c>
      <c r="H45" s="76" t="s">
        <v>28</v>
      </c>
      <c r="J45" s="88">
        <v>3.425995973882974E-2</v>
      </c>
      <c r="L45" s="89">
        <f>J45+1</f>
        <v>1.0342599597388298</v>
      </c>
      <c r="Q45" s="28" t="s">
        <v>338</v>
      </c>
    </row>
    <row r="46" spans="1:18" ht="12.75" customHeight="1" x14ac:dyDescent="0.2">
      <c r="A46" s="9"/>
      <c r="B46" s="76" t="s">
        <v>124</v>
      </c>
      <c r="H46" s="76" t="s">
        <v>28</v>
      </c>
      <c r="J46" s="88">
        <v>1.7300488701200271E-2</v>
      </c>
      <c r="L46" s="89">
        <f t="shared" ref="L46:L55" si="0">J46+1</f>
        <v>1.0173004887012003</v>
      </c>
      <c r="Q46" s="28" t="s">
        <v>338</v>
      </c>
    </row>
    <row r="47" spans="1:18" ht="12.75" customHeight="1" x14ac:dyDescent="0.2">
      <c r="A47" s="9"/>
      <c r="B47" s="76" t="s">
        <v>125</v>
      </c>
      <c r="H47" s="76" t="s">
        <v>28</v>
      </c>
      <c r="J47" s="88">
        <v>-5.3188850905792244E-3</v>
      </c>
      <c r="L47" s="89">
        <f t="shared" si="0"/>
        <v>0.99468111490942079</v>
      </c>
      <c r="Q47" s="28" t="s">
        <v>338</v>
      </c>
    </row>
    <row r="48" spans="1:18" ht="12.75" customHeight="1" x14ac:dyDescent="0.2">
      <c r="A48" s="9"/>
      <c r="B48" s="76" t="s">
        <v>126</v>
      </c>
      <c r="H48" s="76" t="s">
        <v>28</v>
      </c>
      <c r="J48" s="88">
        <v>-2.0735154963991833E-2</v>
      </c>
      <c r="L48" s="89">
        <f t="shared" si="0"/>
        <v>0.97926484503600819</v>
      </c>
      <c r="Q48" s="28" t="s">
        <v>338</v>
      </c>
    </row>
    <row r="49" spans="1:18" ht="12.75" customHeight="1" x14ac:dyDescent="0.2">
      <c r="A49" s="9"/>
      <c r="B49" s="76" t="s">
        <v>127</v>
      </c>
      <c r="H49" s="76" t="s">
        <v>28</v>
      </c>
      <c r="J49" s="88">
        <v>-3.5343875767043995E-2</v>
      </c>
      <c r="L49" s="89">
        <f t="shared" si="0"/>
        <v>0.96465612423295599</v>
      </c>
      <c r="Q49" s="28" t="s">
        <v>338</v>
      </c>
    </row>
    <row r="50" spans="1:18" ht="12.75" customHeight="1" x14ac:dyDescent="0.2">
      <c r="A50" s="9"/>
      <c r="B50" s="76" t="s">
        <v>128</v>
      </c>
      <c r="H50" s="76" t="s">
        <v>28</v>
      </c>
      <c r="J50" s="88">
        <v>6.7434039535301471E-2</v>
      </c>
      <c r="L50" s="89">
        <f t="shared" si="0"/>
        <v>1.0674340395353015</v>
      </c>
      <c r="Q50" s="28" t="s">
        <v>338</v>
      </c>
    </row>
    <row r="51" spans="1:18" ht="12.75" customHeight="1" x14ac:dyDescent="0.2">
      <c r="A51" s="9"/>
      <c r="B51" s="76" t="s">
        <v>129</v>
      </c>
      <c r="H51" s="76" t="s">
        <v>28</v>
      </c>
      <c r="J51" s="88">
        <v>-2.4818831350901238E-3</v>
      </c>
      <c r="L51" s="89">
        <f t="shared" si="0"/>
        <v>0.99751811686490988</v>
      </c>
      <c r="Q51" s="28" t="s">
        <v>338</v>
      </c>
    </row>
    <row r="52" spans="1:18" ht="12.75" customHeight="1" x14ac:dyDescent="0.2">
      <c r="A52" s="9"/>
      <c r="B52" s="76" t="s">
        <v>130</v>
      </c>
      <c r="H52" s="76" t="s">
        <v>28</v>
      </c>
      <c r="J52" s="88">
        <v>-2.4930310753759732E-2</v>
      </c>
      <c r="L52" s="89">
        <f t="shared" si="0"/>
        <v>0.97506968924624027</v>
      </c>
      <c r="Q52" s="28" t="s">
        <v>338</v>
      </c>
    </row>
    <row r="53" spans="1:18" ht="12.75" customHeight="1" x14ac:dyDescent="0.2">
      <c r="A53" s="9"/>
      <c r="B53" s="76" t="s">
        <v>138</v>
      </c>
      <c r="H53" s="76" t="s">
        <v>28</v>
      </c>
      <c r="J53" s="122">
        <f>M35</f>
        <v>9.2233301152407909E-3</v>
      </c>
      <c r="L53" s="89">
        <f t="shared" si="0"/>
        <v>1.0092233301152409</v>
      </c>
    </row>
    <row r="54" spans="1:18" ht="12.75" customHeight="1" x14ac:dyDescent="0.2">
      <c r="A54" s="9"/>
      <c r="B54" s="76" t="s">
        <v>139</v>
      </c>
      <c r="H54" s="76" t="s">
        <v>28</v>
      </c>
      <c r="J54" s="122">
        <f>N35</f>
        <v>2.7022878029008823E-2</v>
      </c>
      <c r="L54" s="89">
        <f t="shared" si="0"/>
        <v>1.0270228780290087</v>
      </c>
    </row>
    <row r="55" spans="1:18" ht="12.75" customHeight="1" x14ac:dyDescent="0.2">
      <c r="A55" s="9"/>
      <c r="B55" s="76" t="s">
        <v>140</v>
      </c>
      <c r="H55" s="76" t="s">
        <v>28</v>
      </c>
      <c r="J55" s="122">
        <f>O35</f>
        <v>1.1703916858672003E-2</v>
      </c>
      <c r="L55" s="89">
        <f t="shared" si="0"/>
        <v>1.0117039168586719</v>
      </c>
    </row>
    <row r="56" spans="1:18" ht="12.75" customHeight="1" x14ac:dyDescent="0.2">
      <c r="A56" s="9"/>
    </row>
    <row r="57" spans="1:18" ht="12.75" customHeight="1" x14ac:dyDescent="0.2">
      <c r="A57" s="9"/>
      <c r="B57" s="76" t="s">
        <v>141</v>
      </c>
      <c r="L57" s="90">
        <f>GEOMEAN(L45:L55)-1</f>
        <v>6.7111896632041645E-3</v>
      </c>
      <c r="M57" s="76"/>
      <c r="N57" s="76"/>
      <c r="O57" s="76"/>
      <c r="P57" s="76"/>
      <c r="Q57" s="76" t="s">
        <v>277</v>
      </c>
      <c r="R57" s="76"/>
    </row>
    <row r="58" spans="1:18" ht="12.75" customHeight="1" x14ac:dyDescent="0.2">
      <c r="A58" s="9"/>
    </row>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Blad9">
    <tabColor rgb="FFFFFFCC"/>
  </sheetPr>
  <dimension ref="A1:U177"/>
  <sheetViews>
    <sheetView showGridLines="0" zoomScale="85" zoomScaleNormal="85" workbookViewId="0">
      <pane xSplit="6" ySplit="7" topLeftCell="G8" activePane="bottomRight" state="frozen"/>
      <selection pane="topRight" activeCell="D1" sqref="D1"/>
      <selection pane="bottomLeft" activeCell="A8" sqref="A8"/>
      <selection pane="bottomRight" activeCell="G8" sqref="G8"/>
    </sheetView>
  </sheetViews>
  <sheetFormatPr defaultRowHeight="12.75" x14ac:dyDescent="0.2"/>
  <cols>
    <col min="1" max="1" width="2.7109375" style="2" customWidth="1"/>
    <col min="2" max="2" width="60.85546875" style="2" customWidth="1"/>
    <col min="3" max="3" width="3.140625" style="2" customWidth="1"/>
    <col min="4" max="4" width="18.7109375" style="2" customWidth="1"/>
    <col min="5" max="5" width="2.85546875" style="2" customWidth="1"/>
    <col min="6" max="7" width="2.7109375" style="2" customWidth="1"/>
    <col min="8" max="8" width="15.7109375" style="2" customWidth="1"/>
    <col min="9" max="9" width="2.7109375" style="2" customWidth="1"/>
    <col min="10" max="10" width="15.7109375" style="2" customWidth="1"/>
    <col min="11" max="11" width="3.28515625" style="2" customWidth="1"/>
    <col min="12" max="18" width="14.7109375" style="2" customWidth="1"/>
    <col min="19" max="16384" width="9.140625" style="2"/>
  </cols>
  <sheetData>
    <row r="1" spans="2:20" x14ac:dyDescent="0.2">
      <c r="B1" s="76" t="s">
        <v>352</v>
      </c>
    </row>
    <row r="2" spans="2:20" ht="15" x14ac:dyDescent="0.25">
      <c r="B2"/>
      <c r="C2"/>
      <c r="D2"/>
      <c r="E2"/>
    </row>
    <row r="3" spans="2:20" s="13" customFormat="1" ht="18" customHeight="1" x14ac:dyDescent="0.25">
      <c r="B3" s="12" t="s">
        <v>49</v>
      </c>
      <c r="C3" s="12"/>
      <c r="D3" s="12"/>
      <c r="E3" s="12"/>
    </row>
    <row r="5" spans="2:20" x14ac:dyDescent="0.2">
      <c r="B5" s="79" t="s">
        <v>347</v>
      </c>
    </row>
    <row r="7" spans="2:20" s="8" customFormat="1" x14ac:dyDescent="0.2">
      <c r="D7" s="8" t="s">
        <v>39</v>
      </c>
      <c r="H7" s="8" t="s">
        <v>1</v>
      </c>
      <c r="J7" s="8" t="s">
        <v>10</v>
      </c>
      <c r="L7" s="8" t="s">
        <v>362</v>
      </c>
      <c r="M7" s="8" t="s">
        <v>228</v>
      </c>
      <c r="N7" s="8" t="s">
        <v>5</v>
      </c>
      <c r="O7" s="8" t="s">
        <v>6</v>
      </c>
      <c r="P7" s="8" t="s">
        <v>7</v>
      </c>
      <c r="Q7" s="8" t="s">
        <v>8</v>
      </c>
      <c r="R7" s="8" t="s">
        <v>9</v>
      </c>
    </row>
    <row r="10" spans="2:20" s="1" customFormat="1" x14ac:dyDescent="0.2">
      <c r="B10" s="8" t="s">
        <v>227</v>
      </c>
      <c r="C10" s="8"/>
      <c r="D10" s="8"/>
      <c r="E10" s="8"/>
      <c r="J10" s="1" t="s">
        <v>10</v>
      </c>
      <c r="L10" s="1" t="s">
        <v>362</v>
      </c>
      <c r="M10" s="1" t="s">
        <v>228</v>
      </c>
      <c r="N10" s="1" t="s">
        <v>5</v>
      </c>
      <c r="O10" s="1" t="s">
        <v>6</v>
      </c>
      <c r="P10" s="1" t="s">
        <v>7</v>
      </c>
      <c r="Q10" s="1" t="s">
        <v>8</v>
      </c>
      <c r="R10" s="1" t="s">
        <v>9</v>
      </c>
    </row>
    <row r="11" spans="2:20" s="76" customFormat="1" x14ac:dyDescent="0.2"/>
    <row r="12" spans="2:20" s="76" customFormat="1" x14ac:dyDescent="0.2">
      <c r="B12" s="3" t="s">
        <v>303</v>
      </c>
    </row>
    <row r="13" spans="2:20" s="76" customFormat="1" x14ac:dyDescent="0.2">
      <c r="B13" s="76" t="s">
        <v>304</v>
      </c>
      <c r="J13" s="137">
        <v>17.593082428225056</v>
      </c>
      <c r="T13" s="76" t="s">
        <v>291</v>
      </c>
    </row>
    <row r="14" spans="2:20" s="76" customFormat="1" x14ac:dyDescent="0.2">
      <c r="B14" s="76" t="s">
        <v>305</v>
      </c>
      <c r="J14" s="137">
        <v>35.512763441469843</v>
      </c>
      <c r="T14" s="76" t="s">
        <v>291</v>
      </c>
    </row>
    <row r="15" spans="2:20" s="76" customFormat="1" x14ac:dyDescent="0.2">
      <c r="B15" s="76" t="s">
        <v>306</v>
      </c>
      <c r="J15" s="24">
        <f>J13/J14</f>
        <v>0.49540167318212208</v>
      </c>
    </row>
    <row r="16" spans="2:20" s="76" customFormat="1" x14ac:dyDescent="0.2"/>
    <row r="17" spans="1:20" s="76" customFormat="1" x14ac:dyDescent="0.2">
      <c r="A17" s="9"/>
      <c r="B17" s="3" t="s">
        <v>307</v>
      </c>
    </row>
    <row r="18" spans="1:20" s="76" customFormat="1" x14ac:dyDescent="0.2">
      <c r="A18" s="9"/>
      <c r="B18" s="76" t="s">
        <v>145</v>
      </c>
      <c r="H18" s="2" t="s">
        <v>31</v>
      </c>
      <c r="I18" s="2"/>
      <c r="J18" s="5">
        <f>SUM(L18:R18)</f>
        <v>374209921.39598978</v>
      </c>
      <c r="K18" s="2"/>
      <c r="L18" s="50">
        <f>'Import kosten 2012-2015'!L25</f>
        <v>3296524.649999999</v>
      </c>
      <c r="M18" s="50">
        <f>'Import kosten 2012-2015'!M25</f>
        <v>8215832.6700000409</v>
      </c>
      <c r="N18" s="50">
        <f>'Import kosten 2012-2015'!N25</f>
        <v>140687234.04887578</v>
      </c>
      <c r="O18" s="50">
        <f>'Import kosten 2012-2015'!O25</f>
        <v>128895445.00927062</v>
      </c>
      <c r="P18" s="50">
        <f>'Import kosten 2012-2015'!P25</f>
        <v>2088919.51</v>
      </c>
      <c r="Q18" s="50">
        <f>'Import kosten 2012-2015'!Q25</f>
        <v>82937171.410332486</v>
      </c>
      <c r="R18" s="50">
        <f>'Import kosten 2012-2015'!R25</f>
        <v>8088794.0975107905</v>
      </c>
    </row>
    <row r="19" spans="1:20" s="76" customFormat="1" x14ac:dyDescent="0.2">
      <c r="A19" s="9"/>
      <c r="B19" s="76" t="s">
        <v>309</v>
      </c>
      <c r="J19" s="77">
        <f>SUM(L19:R19)</f>
        <v>10747393.233330756</v>
      </c>
      <c r="L19" s="96">
        <v>3296524.649999999</v>
      </c>
      <c r="M19" s="96">
        <v>0</v>
      </c>
      <c r="N19" s="96">
        <v>0</v>
      </c>
      <c r="O19" s="96">
        <v>1144703.2781671223</v>
      </c>
      <c r="P19" s="96">
        <v>2088919.51</v>
      </c>
      <c r="Q19" s="96">
        <v>4013382.7863636371</v>
      </c>
      <c r="R19" s="96">
        <v>203863.00879999885</v>
      </c>
      <c r="T19" s="76" t="s">
        <v>290</v>
      </c>
    </row>
    <row r="20" spans="1:20" s="76" customFormat="1" x14ac:dyDescent="0.2">
      <c r="A20" s="9"/>
      <c r="B20" s="76" t="s">
        <v>224</v>
      </c>
      <c r="H20" s="76" t="s">
        <v>31</v>
      </c>
      <c r="J20" s="15">
        <v>122124212</v>
      </c>
      <c r="T20" s="76" t="s">
        <v>202</v>
      </c>
    </row>
    <row r="21" spans="1:20" s="76" customFormat="1" x14ac:dyDescent="0.2">
      <c r="A21" s="9"/>
      <c r="B21" s="76" t="s">
        <v>201</v>
      </c>
      <c r="H21" s="76" t="s">
        <v>31</v>
      </c>
      <c r="J21" s="15">
        <v>-3794470</v>
      </c>
      <c r="T21" s="76" t="s">
        <v>198</v>
      </c>
    </row>
    <row r="22" spans="1:20" s="76" customFormat="1" x14ac:dyDescent="0.2">
      <c r="A22" s="9"/>
      <c r="B22" s="76" t="s">
        <v>223</v>
      </c>
      <c r="H22" s="76" t="s">
        <v>31</v>
      </c>
      <c r="J22" s="77">
        <f>J20-J21</f>
        <v>125918682</v>
      </c>
    </row>
    <row r="23" spans="1:20" s="76" customFormat="1" x14ac:dyDescent="0.2">
      <c r="A23" s="9"/>
      <c r="B23" s="76" t="s">
        <v>199</v>
      </c>
      <c r="H23" s="76" t="s">
        <v>28</v>
      </c>
      <c r="J23" s="72">
        <v>0.84409806383667796</v>
      </c>
      <c r="T23" s="76" t="s">
        <v>200</v>
      </c>
    </row>
    <row r="24" spans="1:20" s="76" customFormat="1" x14ac:dyDescent="0.2">
      <c r="A24" s="9"/>
      <c r="B24" s="76" t="s">
        <v>343</v>
      </c>
      <c r="J24" s="77">
        <f>J22*J23</f>
        <v>106287715.67706636</v>
      </c>
      <c r="L24" s="102"/>
      <c r="M24" s="102"/>
      <c r="N24" s="102"/>
      <c r="O24" s="102"/>
      <c r="P24" s="102"/>
      <c r="Q24" s="102"/>
      <c r="R24" s="102"/>
    </row>
    <row r="25" spans="1:20" s="76" customFormat="1" x14ac:dyDescent="0.2">
      <c r="A25" s="9"/>
      <c r="B25" s="76" t="s">
        <v>310</v>
      </c>
      <c r="H25" s="76" t="s">
        <v>28</v>
      </c>
      <c r="J25" s="81">
        <f>SUM(L25:R25)</f>
        <v>0.99999999999999967</v>
      </c>
      <c r="L25" s="71">
        <f>(L18-L19)/($J$18-$J$19)</f>
        <v>0</v>
      </c>
      <c r="M25" s="71">
        <f>(M18-M19)/($J$18-$J$19)</f>
        <v>2.2604345794687366E-2</v>
      </c>
      <c r="N25" s="71">
        <f t="shared" ref="N25:R25" si="0">(N18-N19)/($J$18-$J$19)</f>
        <v>0.38707493385924652</v>
      </c>
      <c r="O25" s="71">
        <f t="shared" si="0"/>
        <v>0.35148256514061244</v>
      </c>
      <c r="P25" s="71">
        <f t="shared" si="0"/>
        <v>0</v>
      </c>
      <c r="Q25" s="71">
        <f t="shared" si="0"/>
        <v>0.2171442239807686</v>
      </c>
      <c r="R25" s="71">
        <f t="shared" si="0"/>
        <v>2.1693931224684812E-2</v>
      </c>
    </row>
    <row r="26" spans="1:20" s="76" customFormat="1" x14ac:dyDescent="0.2">
      <c r="A26" s="9"/>
      <c r="B26" s="76" t="s">
        <v>311</v>
      </c>
      <c r="H26" s="76" t="s">
        <v>28</v>
      </c>
      <c r="J26" s="71">
        <f>SUM(L26:R26)</f>
        <v>1.4648763428387095E-2</v>
      </c>
      <c r="L26" s="71">
        <f>L19*$J$15/($J$18-$J$19)</f>
        <v>4.493183480430896E-3</v>
      </c>
      <c r="M26" s="71">
        <f t="shared" ref="M26:R26" si="1">M19*$J$15/($J$18-$J$19)</f>
        <v>0</v>
      </c>
      <c r="N26" s="71">
        <f t="shared" si="1"/>
        <v>0</v>
      </c>
      <c r="O26" s="71">
        <f t="shared" si="1"/>
        <v>1.5602376458661116E-3</v>
      </c>
      <c r="P26" s="71">
        <f t="shared" si="1"/>
        <v>2.8472102079630454E-3</v>
      </c>
      <c r="Q26" s="71">
        <f t="shared" si="1"/>
        <v>5.4702655526433939E-3</v>
      </c>
      <c r="R26" s="71">
        <f t="shared" si="1"/>
        <v>2.7786654148364805E-4</v>
      </c>
    </row>
    <row r="27" spans="1:20" s="76" customFormat="1" x14ac:dyDescent="0.2">
      <c r="A27" s="9"/>
      <c r="J27" s="102"/>
      <c r="K27" s="9"/>
      <c r="L27" s="102"/>
      <c r="M27" s="102"/>
      <c r="N27" s="102"/>
      <c r="O27" s="102"/>
      <c r="P27" s="102"/>
      <c r="Q27" s="102"/>
      <c r="R27" s="102"/>
    </row>
    <row r="28" spans="1:20" s="76" customFormat="1" x14ac:dyDescent="0.2">
      <c r="A28" s="9"/>
      <c r="B28" s="73" t="s">
        <v>203</v>
      </c>
      <c r="H28" s="76" t="s">
        <v>31</v>
      </c>
      <c r="L28" s="78">
        <f>(L25+L26)*$J$24</f>
        <v>477570.20825293049</v>
      </c>
      <c r="M28" s="78">
        <f t="shared" ref="M28:R28" si="2">(M25+M26)*$J$24</f>
        <v>2402564.2788918214</v>
      </c>
      <c r="N28" s="78">
        <f t="shared" si="2"/>
        <v>41141310.515750855</v>
      </c>
      <c r="O28" s="78">
        <f t="shared" si="2"/>
        <v>37524113.044403844</v>
      </c>
      <c r="P28" s="78">
        <f t="shared" si="2"/>
        <v>302623.46905681712</v>
      </c>
      <c r="Q28" s="78">
        <f t="shared" si="2"/>
        <v>23661185.56912256</v>
      </c>
      <c r="R28" s="78">
        <f t="shared" si="2"/>
        <v>2335332.1938845147</v>
      </c>
    </row>
    <row r="29" spans="1:20" s="76" customFormat="1" x14ac:dyDescent="0.2">
      <c r="A29" s="9"/>
      <c r="B29" s="76" t="s">
        <v>220</v>
      </c>
      <c r="D29" s="76" t="s">
        <v>221</v>
      </c>
      <c r="H29" s="76" t="s">
        <v>31</v>
      </c>
      <c r="J29" s="77">
        <f>SUM(L29:R29)</f>
        <v>482054620.67535311</v>
      </c>
      <c r="L29" s="78">
        <f>L18+L28</f>
        <v>3774094.8582529295</v>
      </c>
      <c r="M29" s="78">
        <f t="shared" ref="M29:R29" si="3">M18+M28</f>
        <v>10618396.948891863</v>
      </c>
      <c r="N29" s="78">
        <f t="shared" si="3"/>
        <v>181828544.56462663</v>
      </c>
      <c r="O29" s="78">
        <f t="shared" si="3"/>
        <v>166419558.05367446</v>
      </c>
      <c r="P29" s="78">
        <f t="shared" si="3"/>
        <v>2391542.979056817</v>
      </c>
      <c r="Q29" s="78">
        <f t="shared" si="3"/>
        <v>106598356.97945505</v>
      </c>
      <c r="R29" s="78">
        <f t="shared" si="3"/>
        <v>10424126.291395305</v>
      </c>
    </row>
    <row r="30" spans="1:20" s="76" customFormat="1" x14ac:dyDescent="0.2">
      <c r="A30" s="9"/>
      <c r="J30" s="6"/>
      <c r="L30" s="14"/>
      <c r="M30" s="14"/>
      <c r="N30" s="14"/>
      <c r="O30" s="14"/>
      <c r="P30" s="14"/>
      <c r="Q30" s="14"/>
      <c r="R30" s="14"/>
    </row>
    <row r="31" spans="1:20" s="76" customFormat="1" x14ac:dyDescent="0.2">
      <c r="A31" s="9"/>
      <c r="B31" s="3" t="s">
        <v>308</v>
      </c>
      <c r="J31" s="6"/>
    </row>
    <row r="32" spans="1:20" s="76" customFormat="1" x14ac:dyDescent="0.2">
      <c r="A32" s="9"/>
      <c r="B32" s="2" t="s">
        <v>146</v>
      </c>
      <c r="C32" s="2"/>
      <c r="D32" s="2"/>
      <c r="E32" s="2"/>
      <c r="F32" s="2"/>
      <c r="G32" s="2"/>
      <c r="H32" s="2" t="s">
        <v>32</v>
      </c>
      <c r="I32" s="2"/>
      <c r="J32" s="5">
        <f>SUM(L32:R32)</f>
        <v>411307962.64864647</v>
      </c>
      <c r="K32" s="2"/>
      <c r="L32" s="50">
        <f>'Import kosten 2012-2015'!L45</f>
        <v>3337227</v>
      </c>
      <c r="M32" s="50">
        <f>'Import kosten 2012-2015'!M45</f>
        <v>8687193.3200000022</v>
      </c>
      <c r="N32" s="50">
        <f>'Import kosten 2012-2015'!N45</f>
        <v>149594463.25280273</v>
      </c>
      <c r="O32" s="50">
        <f>'Import kosten 2012-2015'!O45</f>
        <v>138270874.77618</v>
      </c>
      <c r="P32" s="50">
        <f>'Import kosten 2012-2015'!P45</f>
        <v>2286987.17</v>
      </c>
      <c r="Q32" s="50">
        <f>'Import kosten 2012-2015'!Q45</f>
        <v>100276103.52500001</v>
      </c>
      <c r="R32" s="50">
        <f>'Import kosten 2012-2015'!R45</f>
        <v>8855113.6046637092</v>
      </c>
    </row>
    <row r="33" spans="1:21" s="76" customFormat="1" x14ac:dyDescent="0.2">
      <c r="A33" s="9"/>
      <c r="B33" s="76" t="s">
        <v>309</v>
      </c>
      <c r="J33" s="77">
        <f>SUM(L33:R33)</f>
        <v>11902575.587898877</v>
      </c>
      <c r="L33" s="96">
        <v>3337227</v>
      </c>
      <c r="M33" s="96">
        <v>0</v>
      </c>
      <c r="N33" s="96">
        <v>0</v>
      </c>
      <c r="O33" s="96">
        <v>1169137.9780988758</v>
      </c>
      <c r="P33" s="96">
        <v>2286987.17</v>
      </c>
      <c r="Q33" s="96">
        <v>4928024.4050000003</v>
      </c>
      <c r="R33" s="96">
        <v>181199.03480000034</v>
      </c>
      <c r="T33" s="76" t="s">
        <v>290</v>
      </c>
    </row>
    <row r="34" spans="1:21" s="76" customFormat="1" x14ac:dyDescent="0.2">
      <c r="A34" s="9"/>
      <c r="B34" s="2" t="s">
        <v>225</v>
      </c>
      <c r="C34" s="2"/>
      <c r="D34" s="2"/>
      <c r="E34" s="2"/>
      <c r="F34" s="2"/>
      <c r="G34" s="2"/>
      <c r="H34" s="2" t="s">
        <v>32</v>
      </c>
      <c r="I34" s="2"/>
      <c r="J34" s="15">
        <v>116698789.66653775</v>
      </c>
      <c r="K34" s="2"/>
      <c r="L34" s="2"/>
      <c r="M34" s="2"/>
      <c r="N34" s="2"/>
      <c r="O34" s="2"/>
      <c r="P34" s="2"/>
      <c r="Q34" s="2"/>
      <c r="R34" s="2"/>
      <c r="S34" s="2"/>
      <c r="T34" s="2" t="s">
        <v>206</v>
      </c>
      <c r="U34" s="2"/>
    </row>
    <row r="35" spans="1:21" s="76" customFormat="1" x14ac:dyDescent="0.2">
      <c r="A35" s="9"/>
      <c r="B35" s="2" t="s">
        <v>204</v>
      </c>
      <c r="C35" s="2"/>
      <c r="D35" s="2"/>
      <c r="E35" s="2"/>
      <c r="F35" s="2"/>
      <c r="G35" s="2"/>
      <c r="H35" s="2" t="s">
        <v>32</v>
      </c>
      <c r="I35" s="2"/>
      <c r="J35" s="15">
        <v>14026002</v>
      </c>
      <c r="K35" s="2"/>
      <c r="L35" s="2"/>
      <c r="M35" s="2"/>
      <c r="N35" s="2"/>
      <c r="O35" s="2"/>
      <c r="P35" s="2"/>
      <c r="Q35" s="2"/>
      <c r="R35" s="2"/>
      <c r="S35" s="2"/>
      <c r="T35" s="2" t="s">
        <v>207</v>
      </c>
      <c r="U35" s="2"/>
    </row>
    <row r="36" spans="1:21" s="76" customFormat="1" x14ac:dyDescent="0.2">
      <c r="A36" s="9"/>
      <c r="B36" s="2" t="s">
        <v>226</v>
      </c>
      <c r="C36" s="2"/>
      <c r="D36" s="2"/>
      <c r="E36" s="2"/>
      <c r="F36" s="2"/>
      <c r="G36" s="2"/>
      <c r="H36" s="2" t="s">
        <v>32</v>
      </c>
      <c r="I36" s="2"/>
      <c r="J36" s="5">
        <f>J34-J35</f>
        <v>102672787.66653775</v>
      </c>
      <c r="K36" s="2"/>
      <c r="L36" s="2"/>
      <c r="M36" s="2"/>
      <c r="N36" s="2"/>
      <c r="O36" s="2"/>
      <c r="P36" s="2"/>
      <c r="Q36" s="2"/>
      <c r="R36" s="2"/>
      <c r="S36" s="2"/>
      <c r="T36" s="2"/>
      <c r="U36" s="2"/>
    </row>
    <row r="37" spans="1:21" s="76" customFormat="1" x14ac:dyDescent="0.2">
      <c r="A37" s="9"/>
      <c r="B37" s="2" t="s">
        <v>199</v>
      </c>
      <c r="C37" s="2"/>
      <c r="D37" s="2"/>
      <c r="E37" s="2"/>
      <c r="F37" s="2"/>
      <c r="G37" s="2"/>
      <c r="H37" s="2" t="s">
        <v>28</v>
      </c>
      <c r="I37" s="2"/>
      <c r="J37" s="72">
        <v>0.84409806383667796</v>
      </c>
      <c r="K37" s="2"/>
      <c r="L37" s="2"/>
      <c r="M37" s="2"/>
      <c r="N37" s="2"/>
      <c r="O37" s="2"/>
      <c r="P37" s="2"/>
      <c r="Q37" s="2"/>
      <c r="R37" s="2"/>
      <c r="S37" s="2"/>
      <c r="T37" s="2" t="s">
        <v>257</v>
      </c>
      <c r="U37" s="2"/>
    </row>
    <row r="38" spans="1:21" s="76" customFormat="1" x14ac:dyDescent="0.2">
      <c r="A38" s="9"/>
      <c r="B38" s="76" t="s">
        <v>344</v>
      </c>
      <c r="J38" s="51">
        <f>J36*J37</f>
        <v>86665901.278038859</v>
      </c>
    </row>
    <row r="39" spans="1:21" s="76" customFormat="1" x14ac:dyDescent="0.2">
      <c r="A39" s="9"/>
      <c r="B39" s="2" t="s">
        <v>310</v>
      </c>
      <c r="C39" s="2"/>
      <c r="D39" s="2"/>
      <c r="E39" s="2"/>
      <c r="F39" s="2"/>
      <c r="G39" s="2"/>
      <c r="H39" s="2" t="s">
        <v>28</v>
      </c>
      <c r="I39" s="2"/>
      <c r="J39" s="99">
        <f>SUM(L39:R39)</f>
        <v>0.99999999999999989</v>
      </c>
      <c r="K39" s="2"/>
      <c r="L39" s="71">
        <f>(L32-L33)/($J$32-$J$33)</f>
        <v>0</v>
      </c>
      <c r="M39" s="71">
        <f t="shared" ref="M39:R39" si="4">(M32-M33)/($J$32-$J$33)</f>
        <v>2.1750315848090257E-2</v>
      </c>
      <c r="N39" s="71">
        <f t="shared" si="4"/>
        <v>0.37454292831070435</v>
      </c>
      <c r="O39" s="71">
        <f t="shared" si="4"/>
        <v>0.34326461595078239</v>
      </c>
      <c r="P39" s="71">
        <f t="shared" si="4"/>
        <v>0</v>
      </c>
      <c r="Q39" s="71">
        <f t="shared" si="4"/>
        <v>0.23872507033936932</v>
      </c>
      <c r="R39" s="71">
        <f t="shared" si="4"/>
        <v>2.1717069551053521E-2</v>
      </c>
      <c r="S39" s="2"/>
      <c r="T39" s="2"/>
      <c r="U39" s="2"/>
    </row>
    <row r="40" spans="1:21" s="76" customFormat="1" x14ac:dyDescent="0.2">
      <c r="A40" s="9"/>
      <c r="B40" s="76" t="s">
        <v>311</v>
      </c>
      <c r="H40" s="76" t="s">
        <v>28</v>
      </c>
      <c r="J40" s="99">
        <f>SUM(L40:R40)</f>
        <v>1.4763335829831824E-2</v>
      </c>
      <c r="L40" s="71">
        <f>(L33*$J$15)/($J$32-$J$33)</f>
        <v>4.1393228362668517E-3</v>
      </c>
      <c r="M40" s="71">
        <f t="shared" ref="M40:R40" si="5">(M33*$J$15)/($J$32-$J$33)</f>
        <v>0</v>
      </c>
      <c r="N40" s="71">
        <f t="shared" si="5"/>
        <v>0</v>
      </c>
      <c r="O40" s="71">
        <f t="shared" si="5"/>
        <v>1.4501379533042049E-3</v>
      </c>
      <c r="P40" s="71">
        <f t="shared" si="5"/>
        <v>2.8366599632060692E-3</v>
      </c>
      <c r="Q40" s="71">
        <f t="shared" si="5"/>
        <v>6.1124652165695853E-3</v>
      </c>
      <c r="R40" s="71">
        <f t="shared" si="5"/>
        <v>2.2474986048511339E-4</v>
      </c>
    </row>
    <row r="41" spans="1:21" s="76" customFormat="1" x14ac:dyDescent="0.2">
      <c r="A41" s="9"/>
      <c r="J41" s="99"/>
      <c r="K41" s="9"/>
      <c r="L41" s="102"/>
      <c r="M41" s="102"/>
      <c r="N41" s="102"/>
      <c r="O41" s="102"/>
      <c r="P41" s="102"/>
      <c r="Q41" s="102"/>
      <c r="R41" s="102"/>
    </row>
    <row r="42" spans="1:21" s="76" customFormat="1" x14ac:dyDescent="0.2">
      <c r="A42" s="9"/>
      <c r="B42" s="73" t="s">
        <v>205</v>
      </c>
      <c r="C42" s="2"/>
      <c r="D42" s="2"/>
      <c r="E42" s="2"/>
      <c r="F42" s="2"/>
      <c r="G42" s="2"/>
      <c r="H42" s="2" t="s">
        <v>32</v>
      </c>
      <c r="I42" s="2"/>
      <c r="K42" s="2"/>
      <c r="L42" s="11">
        <f>(L39+L40)*$J$38</f>
        <v>358738.1442858348</v>
      </c>
      <c r="M42" s="78">
        <f t="shared" ref="M42:R42" si="6">(M39+M40)*$J$38</f>
        <v>1885010.7260567544</v>
      </c>
      <c r="N42" s="78">
        <f t="shared" si="6"/>
        <v>32460100.44936309</v>
      </c>
      <c r="O42" s="78">
        <f t="shared" si="6"/>
        <v>29875014.830935031</v>
      </c>
      <c r="P42" s="78">
        <f t="shared" si="6"/>
        <v>245841.69233058253</v>
      </c>
      <c r="Q42" s="78">
        <f t="shared" si="6"/>
        <v>21219065.685649332</v>
      </c>
      <c r="R42" s="78">
        <f t="shared" si="6"/>
        <v>1901607.5549809639</v>
      </c>
      <c r="S42" s="2"/>
      <c r="T42" s="2"/>
      <c r="U42" s="2"/>
    </row>
    <row r="43" spans="1:21" s="76" customFormat="1" x14ac:dyDescent="0.2">
      <c r="A43" s="9"/>
      <c r="B43" s="76" t="s">
        <v>222</v>
      </c>
      <c r="D43" s="76" t="s">
        <v>221</v>
      </c>
      <c r="H43" s="76" t="s">
        <v>32</v>
      </c>
      <c r="J43" s="77">
        <f>SUM(L43:R43)</f>
        <v>499253341.73224801</v>
      </c>
      <c r="L43" s="78">
        <f t="shared" ref="L43:R43" si="7">L32+L42</f>
        <v>3695965.1442858349</v>
      </c>
      <c r="M43" s="78">
        <f t="shared" si="7"/>
        <v>10572204.046056757</v>
      </c>
      <c r="N43" s="78">
        <f t="shared" si="7"/>
        <v>182054563.70216581</v>
      </c>
      <c r="O43" s="78">
        <f t="shared" si="7"/>
        <v>168145889.60711503</v>
      </c>
      <c r="P43" s="78">
        <f t="shared" si="7"/>
        <v>2532828.8623305825</v>
      </c>
      <c r="Q43" s="78">
        <f t="shared" si="7"/>
        <v>121495169.21064934</v>
      </c>
      <c r="R43" s="78">
        <f t="shared" si="7"/>
        <v>10756721.159644673</v>
      </c>
    </row>
    <row r="44" spans="1:21" x14ac:dyDescent="0.2">
      <c r="A44" s="76"/>
    </row>
    <row r="45" spans="1:21" s="75" customFormat="1" x14ac:dyDescent="0.2">
      <c r="B45" s="8" t="s">
        <v>51</v>
      </c>
      <c r="C45" s="8"/>
      <c r="D45" s="8"/>
      <c r="E45" s="8"/>
      <c r="J45" s="75" t="s">
        <v>10</v>
      </c>
      <c r="L45" s="75" t="s">
        <v>362</v>
      </c>
      <c r="M45" s="75" t="s">
        <v>228</v>
      </c>
      <c r="N45" s="75" t="s">
        <v>5</v>
      </c>
      <c r="O45" s="75" t="s">
        <v>6</v>
      </c>
      <c r="P45" s="75" t="s">
        <v>7</v>
      </c>
      <c r="Q45" s="75" t="s">
        <v>8</v>
      </c>
      <c r="R45" s="75" t="s">
        <v>9</v>
      </c>
    </row>
    <row r="46" spans="1:21" s="76" customFormat="1" x14ac:dyDescent="0.2"/>
    <row r="47" spans="1:21" x14ac:dyDescent="0.2">
      <c r="A47" s="9"/>
      <c r="B47" s="3" t="s">
        <v>50</v>
      </c>
    </row>
    <row r="48" spans="1:21" x14ac:dyDescent="0.2">
      <c r="A48" s="9"/>
      <c r="L48" s="10"/>
    </row>
    <row r="49" spans="1:20" x14ac:dyDescent="0.2">
      <c r="A49" s="9"/>
      <c r="B49" s="2" t="s">
        <v>40</v>
      </c>
      <c r="D49" s="2" t="s">
        <v>219</v>
      </c>
      <c r="H49" s="2" t="s">
        <v>31</v>
      </c>
      <c r="J49" s="5">
        <f>SUM(L49:R49)</f>
        <v>1034333329.8031039</v>
      </c>
      <c r="L49" s="50">
        <f>'Import kosten 2012-2015'!L24</f>
        <v>5628636.2748313686</v>
      </c>
      <c r="M49" s="50">
        <f>'Import kosten 2012-2015'!M24</f>
        <v>29497000.733443245</v>
      </c>
      <c r="N49" s="50">
        <f>'Import kosten 2012-2015'!N24</f>
        <v>284604327.52079904</v>
      </c>
      <c r="O49" s="50">
        <f>'Import kosten 2012-2015'!O24</f>
        <v>444083050.28319532</v>
      </c>
      <c r="P49" s="50">
        <f>'Import kosten 2012-2015'!P24</f>
        <v>2807603.7800000003</v>
      </c>
      <c r="Q49" s="50">
        <f>'Import kosten 2012-2015'!Q24</f>
        <v>254285489.3382417</v>
      </c>
      <c r="R49" s="50">
        <f>'Import kosten 2012-2015'!R24</f>
        <v>13427221.87259323</v>
      </c>
    </row>
    <row r="50" spans="1:20" x14ac:dyDescent="0.2">
      <c r="A50" s="9"/>
      <c r="B50" s="76" t="s">
        <v>220</v>
      </c>
      <c r="C50" s="76"/>
      <c r="D50" s="76" t="s">
        <v>221</v>
      </c>
      <c r="H50" s="76" t="s">
        <v>31</v>
      </c>
      <c r="J50" s="77">
        <f>SUM(L50:R50)</f>
        <v>482054620.67535311</v>
      </c>
      <c r="K50" s="76"/>
      <c r="L50" s="50">
        <f t="shared" ref="L50:R50" si="8">L29</f>
        <v>3774094.8582529295</v>
      </c>
      <c r="M50" s="50">
        <f t="shared" si="8"/>
        <v>10618396.948891863</v>
      </c>
      <c r="N50" s="50">
        <f t="shared" si="8"/>
        <v>181828544.56462663</v>
      </c>
      <c r="O50" s="50">
        <f t="shared" si="8"/>
        <v>166419558.05367446</v>
      </c>
      <c r="P50" s="50">
        <f t="shared" si="8"/>
        <v>2391542.979056817</v>
      </c>
      <c r="Q50" s="50">
        <f t="shared" si="8"/>
        <v>106598356.97945505</v>
      </c>
      <c r="R50" s="50">
        <f t="shared" si="8"/>
        <v>10424126.291395305</v>
      </c>
    </row>
    <row r="51" spans="1:20" x14ac:dyDescent="0.2">
      <c r="A51" s="9"/>
      <c r="B51" s="2" t="s">
        <v>144</v>
      </c>
      <c r="D51" s="19" t="s">
        <v>105</v>
      </c>
      <c r="H51" s="2" t="s">
        <v>31</v>
      </c>
      <c r="J51" s="5">
        <f>SUM(L51:R51)</f>
        <v>60120215.514494687</v>
      </c>
      <c r="L51" s="50">
        <f>'Import kosten 2012-2015'!L26</f>
        <v>551.77859999986151</v>
      </c>
      <c r="M51" s="50">
        <f>'Import kosten 2012-2015'!M26</f>
        <v>991640</v>
      </c>
      <c r="N51" s="50">
        <f>'Import kosten 2012-2015'!N26</f>
        <v>1480866.7443985795</v>
      </c>
      <c r="O51" s="50">
        <f>'Import kosten 2012-2015'!O26</f>
        <v>41444801.299999997</v>
      </c>
      <c r="P51" s="50">
        <f>'Import kosten 2012-2015'!P26</f>
        <v>825805.45149611123</v>
      </c>
      <c r="Q51" s="50">
        <f>'Import kosten 2012-2015'!Q26</f>
        <v>15344818.800000001</v>
      </c>
      <c r="R51" s="50">
        <f>'Import kosten 2012-2015'!R26</f>
        <v>31731.439999999999</v>
      </c>
    </row>
    <row r="52" spans="1:20" x14ac:dyDescent="0.2">
      <c r="A52" s="9"/>
      <c r="B52" s="2" t="s">
        <v>144</v>
      </c>
      <c r="D52" s="19" t="s">
        <v>115</v>
      </c>
      <c r="H52" s="2" t="s">
        <v>31</v>
      </c>
      <c r="J52" s="5">
        <f>SUM(L52:R52)</f>
        <v>60069655.997056141</v>
      </c>
      <c r="L52" s="50">
        <f>'Import kosten 2012-2015'!L27</f>
        <v>551.77859999990335</v>
      </c>
      <c r="M52" s="50">
        <f>'Import kosten 2012-2015'!M27</f>
        <v>991640</v>
      </c>
      <c r="N52" s="50">
        <f>'Import kosten 2012-2015'!N27</f>
        <v>1480866.7443985795</v>
      </c>
      <c r="O52" s="50">
        <f>'Import kosten 2012-2015'!O27</f>
        <v>41444801.299999997</v>
      </c>
      <c r="P52" s="50">
        <f>'Import kosten 2012-2015'!P27</f>
        <v>775245.9340575739</v>
      </c>
      <c r="Q52" s="50">
        <f>'Import kosten 2012-2015'!Q27</f>
        <v>15344818.800000001</v>
      </c>
      <c r="R52" s="50">
        <f>'Import kosten 2012-2015'!R27</f>
        <v>31731.439999999999</v>
      </c>
    </row>
    <row r="53" spans="1:20" x14ac:dyDescent="0.2">
      <c r="A53" s="9"/>
      <c r="L53" s="10"/>
    </row>
    <row r="54" spans="1:20" x14ac:dyDescent="0.2">
      <c r="A54" s="9"/>
      <c r="B54" s="2" t="s">
        <v>110</v>
      </c>
      <c r="D54" s="19" t="s">
        <v>105</v>
      </c>
      <c r="H54" s="2" t="s">
        <v>31</v>
      </c>
      <c r="J54" s="51">
        <f>SUM(L54:R54)</f>
        <v>1000751562.175869</v>
      </c>
      <c r="L54" s="4">
        <f>'Import kosten 2012-2015'!L29</f>
        <v>5905712.8264779747</v>
      </c>
      <c r="M54" s="4">
        <f>'Import kosten 2012-2015'!M29</f>
        <v>25659834.565828182</v>
      </c>
      <c r="N54" s="4">
        <f>'Import kosten 2012-2015'!N29</f>
        <v>361479541.62352782</v>
      </c>
      <c r="O54" s="4">
        <f>'Import kosten 2012-2015'!O29</f>
        <v>317882660.43436575</v>
      </c>
      <c r="P54" s="4">
        <f>'Import kosten 2012-2015'!P29</f>
        <v>4183575.1662596446</v>
      </c>
      <c r="Q54" s="4">
        <f>'Import kosten 2012-2015'!Q29</f>
        <v>265625001.29586321</v>
      </c>
      <c r="R54" s="4">
        <f>'Import kosten 2012-2015'!R29</f>
        <v>20015236.263546497</v>
      </c>
    </row>
    <row r="55" spans="1:20" x14ac:dyDescent="0.2">
      <c r="A55" s="9"/>
      <c r="B55" s="2" t="s">
        <v>114</v>
      </c>
      <c r="D55" s="19" t="s">
        <v>115</v>
      </c>
      <c r="H55" s="2" t="s">
        <v>31</v>
      </c>
      <c r="J55" s="51">
        <f>SUM(L55:R55)</f>
        <v>840610798.49010861</v>
      </c>
      <c r="L55" s="4">
        <f>'Import kosten 2012-2015'!L30</f>
        <v>5005546.1645129137</v>
      </c>
      <c r="M55" s="4">
        <f>'Import kosten 2012-2015'!M30</f>
        <v>21724085.811463889</v>
      </c>
      <c r="N55" s="4">
        <f>'Import kosten 2012-2015'!N30</f>
        <v>308252921.99951208</v>
      </c>
      <c r="O55" s="4">
        <f>'Import kosten 2012-2015'!O30</f>
        <v>263087095.00369456</v>
      </c>
      <c r="P55" s="4">
        <f>'Import kosten 2012-2015'!P30</f>
        <v>3696941.5862952676</v>
      </c>
      <c r="Q55" s="4">
        <f>'Import kosten 2012-2015'!Q30</f>
        <v>222534512.84635231</v>
      </c>
      <c r="R55" s="4">
        <f>'Import kosten 2012-2015'!R30</f>
        <v>16309695.078277543</v>
      </c>
    </row>
    <row r="56" spans="1:20" x14ac:dyDescent="0.2">
      <c r="A56" s="9"/>
      <c r="T56" s="76"/>
    </row>
    <row r="57" spans="1:20" x14ac:dyDescent="0.2">
      <c r="A57" s="9"/>
      <c r="B57" s="2" t="s">
        <v>41</v>
      </c>
      <c r="H57" s="2" t="s">
        <v>31</v>
      </c>
      <c r="J57" s="5">
        <f>SUM(L57:R57)</f>
        <v>113080898.39697435</v>
      </c>
      <c r="L57" s="4">
        <f>'Import EAV, BI en SO'!L15</f>
        <v>429051.4236000001</v>
      </c>
      <c r="M57" s="4">
        <f>'Import EAV, BI en SO'!M15</f>
        <v>3482219.77</v>
      </c>
      <c r="N57" s="4">
        <f>'Import EAV, BI en SO'!N15</f>
        <v>35026693.478229277</v>
      </c>
      <c r="O57" s="4">
        <f>'Import EAV, BI en SO'!O15</f>
        <v>48490230.625145093</v>
      </c>
      <c r="P57" s="4">
        <f>'Import EAV, BI en SO'!P15</f>
        <v>388846</v>
      </c>
      <c r="Q57" s="4">
        <f>'Import EAV, BI en SO'!Q15</f>
        <v>24193432.66</v>
      </c>
      <c r="R57" s="4">
        <f>'Import EAV, BI en SO'!R15</f>
        <v>1070424.44</v>
      </c>
      <c r="T57" s="76"/>
    </row>
    <row r="58" spans="1:20" x14ac:dyDescent="0.2">
      <c r="A58" s="9"/>
      <c r="T58" s="76"/>
    </row>
    <row r="59" spans="1:20" x14ac:dyDescent="0.2">
      <c r="A59" s="9"/>
      <c r="T59" s="76"/>
    </row>
    <row r="60" spans="1:20" x14ac:dyDescent="0.2">
      <c r="A60" s="9"/>
      <c r="B60" s="3" t="s">
        <v>52</v>
      </c>
      <c r="T60" s="76"/>
    </row>
    <row r="61" spans="1:20" x14ac:dyDescent="0.2">
      <c r="A61" s="9"/>
      <c r="T61" s="76"/>
    </row>
    <row r="62" spans="1:20" x14ac:dyDescent="0.2">
      <c r="A62" s="9"/>
      <c r="B62" s="2" t="s">
        <v>44</v>
      </c>
      <c r="D62" s="76" t="s">
        <v>219</v>
      </c>
      <c r="H62" s="2" t="s">
        <v>32</v>
      </c>
      <c r="J62" s="5">
        <f>SUM(L62:R62)</f>
        <v>985410858.43456352</v>
      </c>
      <c r="L62" s="50">
        <f>'Import kosten 2012-2015'!L44</f>
        <v>5244846.5850730799</v>
      </c>
      <c r="M62" s="50">
        <f>'Import kosten 2012-2015'!M44</f>
        <v>28179611.24844493</v>
      </c>
      <c r="N62" s="50">
        <f>'Import kosten 2012-2015'!N44</f>
        <v>282318517.11333233</v>
      </c>
      <c r="O62" s="50">
        <f>'Import kosten 2012-2015'!O44</f>
        <v>431411580.70108992</v>
      </c>
      <c r="P62" s="50">
        <f>'Import kosten 2012-2015'!P44</f>
        <v>2778726.4000000008</v>
      </c>
      <c r="Q62" s="50">
        <f>'Import kosten 2012-2015'!Q44</f>
        <v>223367317.64133099</v>
      </c>
      <c r="R62" s="50">
        <f>'Import kosten 2012-2015'!R44</f>
        <v>12110258.74529228</v>
      </c>
      <c r="T62" s="76"/>
    </row>
    <row r="63" spans="1:20" x14ac:dyDescent="0.2">
      <c r="A63" s="9"/>
      <c r="B63" s="76" t="s">
        <v>222</v>
      </c>
      <c r="C63" s="76"/>
      <c r="D63" s="76" t="s">
        <v>221</v>
      </c>
      <c r="E63" s="76"/>
      <c r="F63" s="76"/>
      <c r="G63" s="76"/>
      <c r="H63" s="76" t="s">
        <v>32</v>
      </c>
      <c r="J63" s="77">
        <f>SUM(L63:R63)</f>
        <v>499253341.73224801</v>
      </c>
      <c r="K63" s="76"/>
      <c r="L63" s="50">
        <f>L43</f>
        <v>3695965.1442858349</v>
      </c>
      <c r="M63" s="50">
        <f t="shared" ref="M63:R63" si="9">M43</f>
        <v>10572204.046056757</v>
      </c>
      <c r="N63" s="50">
        <f t="shared" si="9"/>
        <v>182054563.70216581</v>
      </c>
      <c r="O63" s="50">
        <f t="shared" si="9"/>
        <v>168145889.60711503</v>
      </c>
      <c r="P63" s="50">
        <f t="shared" si="9"/>
        <v>2532828.8623305825</v>
      </c>
      <c r="Q63" s="50">
        <f t="shared" si="9"/>
        <v>121495169.21064934</v>
      </c>
      <c r="R63" s="50">
        <f t="shared" si="9"/>
        <v>10756721.159644673</v>
      </c>
      <c r="T63" s="76"/>
    </row>
    <row r="64" spans="1:20" x14ac:dyDescent="0.2">
      <c r="A64" s="9"/>
      <c r="B64" s="2" t="s">
        <v>147</v>
      </c>
      <c r="D64" s="19" t="s">
        <v>105</v>
      </c>
      <c r="H64" s="2" t="s">
        <v>32</v>
      </c>
      <c r="J64" s="5">
        <f>SUM(L64:R64)</f>
        <v>76960020.72910814</v>
      </c>
      <c r="L64" s="50">
        <f>'Import kosten 2012-2015'!L46</f>
        <v>1875.1104999998579</v>
      </c>
      <c r="M64" s="50">
        <f>'Import kosten 2012-2015'!M46</f>
        <v>949986</v>
      </c>
      <c r="N64" s="50">
        <f>'Import kosten 2012-2015'!N46</f>
        <v>1400613.9848262288</v>
      </c>
      <c r="O64" s="50">
        <f>'Import kosten 2012-2015'!O46</f>
        <v>55143670.659999996</v>
      </c>
      <c r="P64" s="50">
        <f>'Import kosten 2012-2015'!P46</f>
        <v>817742.8937819124</v>
      </c>
      <c r="Q64" s="50">
        <f>'Import kosten 2012-2015'!Q46</f>
        <v>18607492.699999999</v>
      </c>
      <c r="R64" s="50">
        <f>'Import kosten 2012-2015'!R46</f>
        <v>38639.379999999997</v>
      </c>
      <c r="T64" s="76"/>
    </row>
    <row r="65" spans="1:20" x14ac:dyDescent="0.2">
      <c r="A65" s="9"/>
      <c r="B65" s="2" t="s">
        <v>147</v>
      </c>
      <c r="D65" s="19" t="s">
        <v>115</v>
      </c>
      <c r="H65" s="2" t="s">
        <v>32</v>
      </c>
      <c r="J65" s="5">
        <f>SUM(L65:R65)</f>
        <v>76918440.581966683</v>
      </c>
      <c r="L65" s="50">
        <f>'Import kosten 2012-2015'!L47</f>
        <v>1875.1104999999009</v>
      </c>
      <c r="M65" s="50">
        <f>'Import kosten 2012-2015'!M47</f>
        <v>949986</v>
      </c>
      <c r="N65" s="50">
        <f>'Import kosten 2012-2015'!N47</f>
        <v>1400613.9848262288</v>
      </c>
      <c r="O65" s="50">
        <f>'Import kosten 2012-2015'!O47</f>
        <v>55143670.659999996</v>
      </c>
      <c r="P65" s="50">
        <f>'Import kosten 2012-2015'!P47</f>
        <v>776162.7466404594</v>
      </c>
      <c r="Q65" s="50">
        <f>'Import kosten 2012-2015'!Q47</f>
        <v>18607492.699999999</v>
      </c>
      <c r="R65" s="50">
        <f>'Import kosten 2012-2015'!R47</f>
        <v>38639.379999999997</v>
      </c>
      <c r="T65" s="76"/>
    </row>
    <row r="66" spans="1:20" x14ac:dyDescent="0.2">
      <c r="A66" s="9"/>
      <c r="T66" s="76"/>
    </row>
    <row r="67" spans="1:20" x14ac:dyDescent="0.2">
      <c r="A67" s="9"/>
      <c r="B67" s="2" t="s">
        <v>109</v>
      </c>
      <c r="D67" s="19" t="s">
        <v>105</v>
      </c>
      <c r="H67" s="2" t="s">
        <v>32</v>
      </c>
      <c r="J67" s="51">
        <f>SUM(L67:R67)</f>
        <v>1046693397.7746994</v>
      </c>
      <c r="L67" s="4">
        <f>'Import kosten 2012-2015'!L49</f>
        <v>6160954.6656007525</v>
      </c>
      <c r="M67" s="4">
        <f>'Import kosten 2012-2015'!M49</f>
        <v>26791114.266675711</v>
      </c>
      <c r="N67" s="4">
        <f>'Import kosten 2012-2015'!N49</f>
        <v>374930121.77050281</v>
      </c>
      <c r="O67" s="4">
        <f>'Import kosten 2012-2015'!O49</f>
        <v>333172926.49706161</v>
      </c>
      <c r="P67" s="4">
        <f>'Import kosten 2012-2015'!P49</f>
        <v>4161082.9961445616</v>
      </c>
      <c r="Q67" s="4">
        <f>'Import kosten 2012-2015'!Q49</f>
        <v>280855566.92302603</v>
      </c>
      <c r="R67" s="4">
        <f>'Import kosten 2012-2015'!R49</f>
        <v>20621630.655688085</v>
      </c>
      <c r="T67" s="76"/>
    </row>
    <row r="68" spans="1:20" x14ac:dyDescent="0.2">
      <c r="A68" s="9"/>
      <c r="B68" s="2" t="s">
        <v>113</v>
      </c>
      <c r="D68" s="19" t="s">
        <v>115</v>
      </c>
      <c r="H68" s="2" t="s">
        <v>32</v>
      </c>
      <c r="J68" s="51">
        <f>SUM(L68:R68)</f>
        <v>882031194.00352764</v>
      </c>
      <c r="L68" s="4">
        <f>'Import kosten 2012-2015'!L50</f>
        <v>5242671.8164216196</v>
      </c>
      <c r="M68" s="4">
        <f>'Import kosten 2012-2015'!M50</f>
        <v>22777039.882075332</v>
      </c>
      <c r="N68" s="4">
        <f>'Import kosten 2012-2015'!N50</f>
        <v>320549148.00615966</v>
      </c>
      <c r="O68" s="4">
        <f>'Import kosten 2012-2015'!O50</f>
        <v>276772217.94727683</v>
      </c>
      <c r="P68" s="4">
        <f>'Import kosten 2012-2015'!P50</f>
        <v>3684072.6052945121</v>
      </c>
      <c r="Q68" s="4">
        <f>'Import kosten 2012-2015'!Q50</f>
        <v>236140835.31226271</v>
      </c>
      <c r="R68" s="4">
        <f>'Import kosten 2012-2015'!R50</f>
        <v>16865208.43403694</v>
      </c>
      <c r="T68" s="76"/>
    </row>
    <row r="69" spans="1:20" x14ac:dyDescent="0.2">
      <c r="A69" s="9"/>
      <c r="T69" s="76"/>
    </row>
    <row r="70" spans="1:20" x14ac:dyDescent="0.2">
      <c r="A70" s="9"/>
      <c r="B70" s="2" t="s">
        <v>45</v>
      </c>
      <c r="H70" s="2" t="s">
        <v>32</v>
      </c>
      <c r="J70" s="5">
        <f>SUM(L70:R70)</f>
        <v>96796880.786573187</v>
      </c>
      <c r="L70" s="4">
        <f>'Import EAV, BI en SO'!L16</f>
        <v>361589.46939999994</v>
      </c>
      <c r="M70" s="4">
        <f>'Import EAV, BI en SO'!M16</f>
        <v>2167147.6</v>
      </c>
      <c r="N70" s="4">
        <f>'Import EAV, BI en SO'!N16</f>
        <v>27305914.402912259</v>
      </c>
      <c r="O70" s="4">
        <f>'Import EAV, BI en SO'!O16</f>
        <v>43968111.024925314</v>
      </c>
      <c r="P70" s="4">
        <f>'Import EAV, BI en SO'!P16</f>
        <v>286864.5</v>
      </c>
      <c r="Q70" s="4">
        <f>'Import EAV, BI en SO'!Q16</f>
        <v>21761630.309999999</v>
      </c>
      <c r="R70" s="4">
        <f>'Import EAV, BI en SO'!R16</f>
        <v>945623.47933560482</v>
      </c>
      <c r="T70" s="76"/>
    </row>
    <row r="71" spans="1:20" x14ac:dyDescent="0.2">
      <c r="A71" s="9"/>
      <c r="T71" s="76"/>
    </row>
    <row r="72" spans="1:20" x14ac:dyDescent="0.2">
      <c r="A72" s="9"/>
      <c r="T72" s="76"/>
    </row>
    <row r="73" spans="1:20" x14ac:dyDescent="0.2">
      <c r="A73" s="9"/>
      <c r="B73" s="3" t="s">
        <v>53</v>
      </c>
      <c r="T73" s="76"/>
    </row>
    <row r="74" spans="1:20" x14ac:dyDescent="0.2">
      <c r="A74" s="9"/>
      <c r="T74" s="76"/>
    </row>
    <row r="75" spans="1:20" x14ac:dyDescent="0.2">
      <c r="A75" s="9"/>
      <c r="B75" s="2" t="s">
        <v>42</v>
      </c>
      <c r="D75" s="76" t="s">
        <v>219</v>
      </c>
      <c r="H75" s="2" t="s">
        <v>33</v>
      </c>
      <c r="J75" s="5">
        <f>SUM(L75:R75)</f>
        <v>971524045.26440775</v>
      </c>
      <c r="L75" s="50">
        <f>'Import kosten 2012-2015'!L67</f>
        <v>4560152.2540674517</v>
      </c>
      <c r="M75" s="50">
        <f>'Import kosten 2012-2015'!M67</f>
        <v>24680388.134093139</v>
      </c>
      <c r="N75" s="50">
        <f>'Import kosten 2012-2015'!N67</f>
        <v>275932609.23014396</v>
      </c>
      <c r="O75" s="50">
        <f>'Import kosten 2012-2015'!O67</f>
        <v>431118616.08801156</v>
      </c>
      <c r="P75" s="50">
        <f>'Import kosten 2012-2015'!P67</f>
        <v>2729417.13</v>
      </c>
      <c r="Q75" s="50">
        <f>'Import kosten 2012-2015'!Q67</f>
        <v>220538866.67453831</v>
      </c>
      <c r="R75" s="50">
        <f>'Import kosten 2012-2015'!R67</f>
        <v>11963995.753553275</v>
      </c>
      <c r="T75" s="76"/>
    </row>
    <row r="76" spans="1:20" x14ac:dyDescent="0.2">
      <c r="A76" s="9"/>
      <c r="B76" s="2" t="s">
        <v>148</v>
      </c>
      <c r="H76" s="2" t="s">
        <v>33</v>
      </c>
      <c r="J76" s="5">
        <f>SUM(L76:R76)</f>
        <v>445282663.53530109</v>
      </c>
      <c r="L76" s="50">
        <f>'Import kosten 2012-2015'!L68</f>
        <v>3321046.5</v>
      </c>
      <c r="M76" s="50">
        <f>'Import kosten 2012-2015'!M68</f>
        <v>8791419.5600000024</v>
      </c>
      <c r="N76" s="50">
        <f>'Import kosten 2012-2015'!N68</f>
        <v>162038366.07091805</v>
      </c>
      <c r="O76" s="50">
        <f>'Import kosten 2012-2015'!O68</f>
        <v>156180148.72153479</v>
      </c>
      <c r="P76" s="50">
        <f>'Import kosten 2012-2015'!P68</f>
        <v>2205049.6699999995</v>
      </c>
      <c r="Q76" s="50">
        <f>'Import kosten 2012-2015'!Q68</f>
        <v>103096026.971</v>
      </c>
      <c r="R76" s="50">
        <f>'Import kosten 2012-2015'!R68</f>
        <v>9650606.041848205</v>
      </c>
      <c r="T76" s="76"/>
    </row>
    <row r="77" spans="1:20" x14ac:dyDescent="0.2">
      <c r="A77" s="9"/>
      <c r="B77" s="2" t="s">
        <v>149</v>
      </c>
      <c r="D77" s="19" t="s">
        <v>105</v>
      </c>
      <c r="H77" s="2" t="s">
        <v>33</v>
      </c>
      <c r="J77" s="5">
        <f>SUM(L77:R77)</f>
        <v>105197095.88654883</v>
      </c>
      <c r="L77" s="50">
        <f>'Import kosten 2012-2015'!L69</f>
        <v>2044.9297297295861</v>
      </c>
      <c r="M77" s="50">
        <f>'Import kosten 2012-2015'!M69</f>
        <v>1555755</v>
      </c>
      <c r="N77" s="50">
        <f>'Import kosten 2012-2015'!N69</f>
        <v>1686779.3166402495</v>
      </c>
      <c r="O77" s="50">
        <f>'Import kosten 2012-2015'!O69</f>
        <v>79523128.079999998</v>
      </c>
      <c r="P77" s="50">
        <f>'Import kosten 2012-2015'!P69</f>
        <v>794423.36126008083</v>
      </c>
      <c r="Q77" s="50">
        <f>'Import kosten 2012-2015'!Q69</f>
        <v>21608574.178918783</v>
      </c>
      <c r="R77" s="50">
        <f>'Import kosten 2012-2015'!R69</f>
        <v>26391.02</v>
      </c>
      <c r="T77" s="76"/>
    </row>
    <row r="78" spans="1:20" x14ac:dyDescent="0.2">
      <c r="A78" s="9"/>
      <c r="B78" s="2" t="s">
        <v>149</v>
      </c>
      <c r="D78" s="19" t="s">
        <v>115</v>
      </c>
      <c r="H78" s="2" t="s">
        <v>33</v>
      </c>
      <c r="J78" s="5">
        <f>SUM(L78:R78)</f>
        <v>105165598.92508918</v>
      </c>
      <c r="L78" s="50">
        <f>'Import kosten 2012-2015'!L70</f>
        <v>2044.9297297296296</v>
      </c>
      <c r="M78" s="50">
        <f>'Import kosten 2012-2015'!M70</f>
        <v>1555755</v>
      </c>
      <c r="N78" s="50">
        <f>'Import kosten 2012-2015'!N70</f>
        <v>1686779.3166402495</v>
      </c>
      <c r="O78" s="50">
        <f>'Import kosten 2012-2015'!O70</f>
        <v>79523128.079999998</v>
      </c>
      <c r="P78" s="50">
        <f>'Import kosten 2012-2015'!P70</f>
        <v>762926.39980043017</v>
      </c>
      <c r="Q78" s="50">
        <f>'Import kosten 2012-2015'!Q70</f>
        <v>21608574.178918783</v>
      </c>
      <c r="R78" s="50">
        <f>'Import kosten 2012-2015'!R70</f>
        <v>26391.02</v>
      </c>
      <c r="T78" s="76"/>
    </row>
    <row r="79" spans="1:20" x14ac:dyDescent="0.2">
      <c r="A79" s="9"/>
      <c r="T79" s="76"/>
    </row>
    <row r="80" spans="1:20" x14ac:dyDescent="0.2">
      <c r="A80" s="9"/>
      <c r="B80" s="2" t="s">
        <v>108</v>
      </c>
      <c r="D80" s="19" t="s">
        <v>105</v>
      </c>
      <c r="H80" s="2" t="s">
        <v>33</v>
      </c>
      <c r="J80" s="51">
        <f>SUM(L80:R80)</f>
        <v>1069670549.2969712</v>
      </c>
      <c r="L80" s="4">
        <f>'Import kosten 2012-2015'!L72</f>
        <v>6182598.1780541595</v>
      </c>
      <c r="M80" s="4">
        <f>'Import kosten 2012-2015'!M72</f>
        <v>27885306.821002152</v>
      </c>
      <c r="N80" s="4">
        <f>'Import kosten 2012-2015'!N72</f>
        <v>378019133.17432755</v>
      </c>
      <c r="O80" s="4">
        <f>'Import kosten 2012-2015'!O72</f>
        <v>343984002.80521101</v>
      </c>
      <c r="P80" s="4">
        <f>'Import kosten 2012-2015'!P72</f>
        <v>4177510.0174368373</v>
      </c>
      <c r="Q80" s="4">
        <f>'Import kosten 2012-2015'!Q72</f>
        <v>288530707.55578399</v>
      </c>
      <c r="R80" s="4">
        <f>'Import kosten 2012-2015'!R72</f>
        <v>20891290.745155625</v>
      </c>
      <c r="T80" s="76"/>
    </row>
    <row r="81" spans="1:20" x14ac:dyDescent="0.2">
      <c r="A81" s="9"/>
      <c r="B81" s="2" t="s">
        <v>112</v>
      </c>
      <c r="D81" s="19" t="s">
        <v>115</v>
      </c>
      <c r="H81" s="2" t="s">
        <v>33</v>
      </c>
      <c r="J81" s="51">
        <f>SUM(L81:R81)</f>
        <v>903285707.55495393</v>
      </c>
      <c r="L81" s="4">
        <f>'Import kosten 2012-2015'!L73</f>
        <v>5284668.9202831648</v>
      </c>
      <c r="M81" s="4">
        <f>'Import kosten 2012-2015'!M73</f>
        <v>23721499.007821374</v>
      </c>
      <c r="N81" s="4">
        <f>'Import kosten 2012-2015'!N73</f>
        <v>323513402.96468759</v>
      </c>
      <c r="O81" s="4">
        <f>'Import kosten 2012-2015'!O73</f>
        <v>286160388.66755414</v>
      </c>
      <c r="P81" s="4">
        <f>'Import kosten 2012-2015'!P73</f>
        <v>3707272.4337752517</v>
      </c>
      <c r="Q81" s="4">
        <f>'Import kosten 2012-2015'!Q73</f>
        <v>243753860.87626556</v>
      </c>
      <c r="R81" s="4">
        <f>'Import kosten 2012-2015'!R73</f>
        <v>17144614.684566811</v>
      </c>
      <c r="T81" s="76"/>
    </row>
    <row r="82" spans="1:20" x14ac:dyDescent="0.2">
      <c r="A82" s="9"/>
      <c r="T82" s="76"/>
    </row>
    <row r="83" spans="1:20" x14ac:dyDescent="0.2">
      <c r="A83" s="9"/>
      <c r="B83" s="2" t="s">
        <v>43</v>
      </c>
      <c r="H83" s="2" t="s">
        <v>33</v>
      </c>
      <c r="J83" s="5">
        <f>SUM(L83:R83)</f>
        <v>94735297.589320034</v>
      </c>
      <c r="L83" s="4">
        <f>'Import EAV, BI en SO'!L17</f>
        <v>376836.85932000005</v>
      </c>
      <c r="M83" s="4">
        <f>'Import EAV, BI en SO'!M17</f>
        <v>3026156.5999999996</v>
      </c>
      <c r="N83" s="4">
        <f>'Import EAV, BI en SO'!N17</f>
        <v>26323657.621003758</v>
      </c>
      <c r="O83" s="4">
        <f>'Import EAV, BI en SO'!O17</f>
        <v>43390314.218996257</v>
      </c>
      <c r="P83" s="4">
        <f>'Import EAV, BI en SO'!P17</f>
        <v>260809.5</v>
      </c>
      <c r="Q83" s="4">
        <f>'Import EAV, BI en SO'!Q17</f>
        <v>20465975.860000007</v>
      </c>
      <c r="R83" s="4">
        <f>'Import EAV, BI en SO'!R17</f>
        <v>891546.92999999993</v>
      </c>
      <c r="T83" s="76"/>
    </row>
    <row r="84" spans="1:20" x14ac:dyDescent="0.2">
      <c r="A84" s="9"/>
    </row>
    <row r="86" spans="1:20" s="1" customFormat="1" x14ac:dyDescent="0.2">
      <c r="B86" s="8" t="s">
        <v>155</v>
      </c>
      <c r="C86" s="8"/>
      <c r="D86" s="8"/>
      <c r="E86" s="8"/>
      <c r="J86" s="1" t="s">
        <v>10</v>
      </c>
      <c r="L86" s="1" t="s">
        <v>362</v>
      </c>
      <c r="M86" s="1" t="s">
        <v>228</v>
      </c>
      <c r="N86" s="1" t="s">
        <v>5</v>
      </c>
      <c r="O86" s="1" t="s">
        <v>6</v>
      </c>
      <c r="P86" s="1" t="s">
        <v>7</v>
      </c>
      <c r="Q86" s="1" t="s">
        <v>8</v>
      </c>
      <c r="R86" s="1" t="s">
        <v>9</v>
      </c>
    </row>
    <row r="88" spans="1:20" x14ac:dyDescent="0.2">
      <c r="B88" s="3" t="s">
        <v>34</v>
      </c>
    </row>
    <row r="89" spans="1:20" x14ac:dyDescent="0.2">
      <c r="A89" s="9"/>
      <c r="B89" s="2" t="s">
        <v>46</v>
      </c>
      <c r="D89" s="10"/>
      <c r="H89" s="2" t="s">
        <v>28</v>
      </c>
      <c r="J89" s="37">
        <f>Productiviteitsverandering!L57</f>
        <v>6.7111896632041645E-3</v>
      </c>
    </row>
    <row r="90" spans="1:20" s="9" customFormat="1" x14ac:dyDescent="0.2">
      <c r="J90" s="36"/>
    </row>
    <row r="91" spans="1:20" x14ac:dyDescent="0.2">
      <c r="A91" s="9"/>
      <c r="B91" s="2" t="s">
        <v>35</v>
      </c>
      <c r="H91" s="2" t="s">
        <v>28</v>
      </c>
      <c r="J91" s="37">
        <f>'WACC en CPI'!M35</f>
        <v>4.6586240000000112E-2</v>
      </c>
    </row>
    <row r="92" spans="1:20" x14ac:dyDescent="0.2">
      <c r="A92" s="9"/>
      <c r="B92" s="2" t="s">
        <v>36</v>
      </c>
      <c r="H92" s="2" t="s">
        <v>28</v>
      </c>
      <c r="J92" s="37">
        <f>'WACC en CPI'!N35</f>
        <v>1.8080000000000096E-2</v>
      </c>
    </row>
    <row r="93" spans="1:20" x14ac:dyDescent="0.2">
      <c r="A93" s="9"/>
      <c r="B93" s="2" t="s">
        <v>37</v>
      </c>
      <c r="H93" s="2" t="s">
        <v>28</v>
      </c>
      <c r="J93" s="37">
        <f>'WACC en CPI'!O35</f>
        <v>8.0000000000000002E-3</v>
      </c>
    </row>
    <row r="94" spans="1:20" x14ac:dyDescent="0.2">
      <c r="A94" s="9"/>
    </row>
    <row r="95" spans="1:20" x14ac:dyDescent="0.2">
      <c r="A95" s="9"/>
    </row>
    <row r="96" spans="1:20" x14ac:dyDescent="0.2">
      <c r="A96" s="9"/>
      <c r="B96" s="3" t="s">
        <v>54</v>
      </c>
    </row>
    <row r="97" spans="1:18" x14ac:dyDescent="0.2">
      <c r="A97" s="9"/>
    </row>
    <row r="98" spans="1:18" x14ac:dyDescent="0.2">
      <c r="A98" s="9"/>
      <c r="B98" s="2" t="s">
        <v>191</v>
      </c>
      <c r="H98" s="2" t="s">
        <v>31</v>
      </c>
      <c r="J98" s="56">
        <f>'Import kosten 2012-2015'!J38</f>
        <v>18632929.294842675</v>
      </c>
    </row>
    <row r="99" spans="1:18" x14ac:dyDescent="0.2">
      <c r="A99" s="9"/>
    </row>
    <row r="100" spans="1:18" x14ac:dyDescent="0.2">
      <c r="A100" s="9"/>
      <c r="B100" s="2" t="s">
        <v>40</v>
      </c>
      <c r="D100" s="76" t="s">
        <v>219</v>
      </c>
      <c r="H100" s="2" t="s">
        <v>2</v>
      </c>
      <c r="J100" s="5">
        <f>(J49-J98)*(1-$J$89)^3*(1+$J$91)</f>
        <v>1041759029.515447</v>
      </c>
    </row>
    <row r="101" spans="1:18" x14ac:dyDescent="0.2">
      <c r="A101" s="9"/>
      <c r="B101" s="2" t="s">
        <v>145</v>
      </c>
      <c r="H101" s="2" t="s">
        <v>2</v>
      </c>
      <c r="J101" s="5">
        <f>SUM(L101:R101)</f>
        <v>504511732.92724407</v>
      </c>
      <c r="L101" s="5">
        <f>L50*(1+$J$91)</f>
        <v>3949915.7471022671</v>
      </c>
      <c r="M101" s="77">
        <f t="shared" ref="M101:R101" si="10">M50*(1+$J$91)</f>
        <v>11113068.137568209</v>
      </c>
      <c r="N101" s="77">
        <f t="shared" si="10"/>
        <v>190299252.78056505</v>
      </c>
      <c r="O101" s="77">
        <f t="shared" si="10"/>
        <v>174172419.52585688</v>
      </c>
      <c r="P101" s="77">
        <f t="shared" si="10"/>
        <v>2502955.9742494733</v>
      </c>
      <c r="Q101" s="77">
        <f t="shared" si="10"/>
        <v>111564373.62130563</v>
      </c>
      <c r="R101" s="77">
        <f t="shared" si="10"/>
        <v>10909747.140596557</v>
      </c>
    </row>
    <row r="102" spans="1:18" x14ac:dyDescent="0.2">
      <c r="A102" s="9"/>
      <c r="B102" s="2" t="s">
        <v>144</v>
      </c>
      <c r="D102" s="19" t="s">
        <v>105</v>
      </c>
      <c r="H102" s="2" t="s">
        <v>2</v>
      </c>
      <c r="J102" s="5">
        <f>SUM(L102:R102)</f>
        <v>62920990.303304665</v>
      </c>
      <c r="L102" s="5">
        <f t="shared" ref="L102:R103" si="11">L51*(1+$J$91)</f>
        <v>577.48389028631914</v>
      </c>
      <c r="M102" s="5">
        <f t="shared" si="11"/>
        <v>1037836.7790336001</v>
      </c>
      <c r="N102" s="5">
        <f t="shared" si="11"/>
        <v>1549854.7579611505</v>
      </c>
      <c r="O102" s="5">
        <f t="shared" si="11"/>
        <v>43375558.760114111</v>
      </c>
      <c r="P102" s="5">
        <f t="shared" si="11"/>
        <v>864276.62245281751</v>
      </c>
      <c r="Q102" s="5">
        <f t="shared" si="11"/>
        <v>16059676.211373314</v>
      </c>
      <c r="R102" s="5">
        <f t="shared" si="11"/>
        <v>33209.688479385601</v>
      </c>
    </row>
    <row r="103" spans="1:18" x14ac:dyDescent="0.2">
      <c r="A103" s="9"/>
      <c r="B103" s="2" t="s">
        <v>144</v>
      </c>
      <c r="D103" s="19" t="s">
        <v>115</v>
      </c>
      <c r="H103" s="2" t="s">
        <v>2</v>
      </c>
      <c r="J103" s="5">
        <f>SUM(L103:R103)</f>
        <v>62868075.408052452</v>
      </c>
      <c r="L103" s="5">
        <f t="shared" si="11"/>
        <v>577.48389028636291</v>
      </c>
      <c r="M103" s="5">
        <f t="shared" si="11"/>
        <v>1037836.7790336001</v>
      </c>
      <c r="N103" s="5">
        <f t="shared" si="11"/>
        <v>1549854.7579611505</v>
      </c>
      <c r="O103" s="5">
        <f t="shared" si="11"/>
        <v>43375558.760114111</v>
      </c>
      <c r="P103" s="5">
        <f t="shared" si="11"/>
        <v>811361.72720060428</v>
      </c>
      <c r="Q103" s="5">
        <f t="shared" si="11"/>
        <v>16059676.211373314</v>
      </c>
      <c r="R103" s="5">
        <f t="shared" si="11"/>
        <v>33209.688479385601</v>
      </c>
    </row>
    <row r="104" spans="1:18" x14ac:dyDescent="0.2">
      <c r="A104" s="9"/>
    </row>
    <row r="105" spans="1:18" x14ac:dyDescent="0.2">
      <c r="A105" s="9"/>
      <c r="B105" s="2" t="s">
        <v>153</v>
      </c>
      <c r="D105" s="19" t="s">
        <v>105</v>
      </c>
      <c r="H105" s="2" t="s">
        <v>2</v>
      </c>
      <c r="J105" s="5">
        <f>J54*(1-$J$89)^3*(1+$J$91)</f>
        <v>1026426666.4428881</v>
      </c>
    </row>
    <row r="106" spans="1:18" x14ac:dyDescent="0.2">
      <c r="A106" s="9"/>
      <c r="B106" s="2" t="s">
        <v>153</v>
      </c>
      <c r="D106" s="19" t="s">
        <v>115</v>
      </c>
      <c r="H106" s="2" t="s">
        <v>2</v>
      </c>
      <c r="J106" s="5">
        <f>J55*(1-$J$89)^3*(1+$J$91)</f>
        <v>862177359.77759707</v>
      </c>
    </row>
    <row r="107" spans="1:18" x14ac:dyDescent="0.2">
      <c r="A107" s="9"/>
    </row>
    <row r="108" spans="1:18" x14ac:dyDescent="0.2">
      <c r="A108" s="9"/>
      <c r="B108" s="2" t="s">
        <v>41</v>
      </c>
      <c r="H108" s="2" t="s">
        <v>2</v>
      </c>
      <c r="J108" s="5">
        <f>J57*(1-$J$89)^3*(1+$J$91)</f>
        <v>115982081.83418821</v>
      </c>
    </row>
    <row r="109" spans="1:18" x14ac:dyDescent="0.2">
      <c r="A109" s="9"/>
    </row>
    <row r="110" spans="1:18" x14ac:dyDescent="0.2">
      <c r="A110" s="9"/>
    </row>
    <row r="111" spans="1:18" x14ac:dyDescent="0.2">
      <c r="A111" s="9"/>
      <c r="B111" s="3" t="s">
        <v>55</v>
      </c>
    </row>
    <row r="112" spans="1:18" x14ac:dyDescent="0.2">
      <c r="A112" s="9"/>
    </row>
    <row r="113" spans="1:18" x14ac:dyDescent="0.2">
      <c r="A113" s="9"/>
      <c r="B113" s="2" t="s">
        <v>339</v>
      </c>
      <c r="H113" s="2" t="s">
        <v>32</v>
      </c>
      <c r="J113" s="56">
        <f>'Import kosten 2012-2015'!J61</f>
        <v>2655324</v>
      </c>
    </row>
    <row r="114" spans="1:18" x14ac:dyDescent="0.2">
      <c r="A114" s="9"/>
    </row>
    <row r="115" spans="1:18" x14ac:dyDescent="0.2">
      <c r="A115" s="9"/>
      <c r="B115" s="2" t="s">
        <v>44</v>
      </c>
      <c r="D115" s="76" t="s">
        <v>219</v>
      </c>
      <c r="H115" s="2" t="s">
        <v>2</v>
      </c>
      <c r="J115" s="5">
        <f>(J62-J113)*(1-$J$89)^2*(1+$J$92)</f>
        <v>987139408.79583061</v>
      </c>
    </row>
    <row r="116" spans="1:18" x14ac:dyDescent="0.2">
      <c r="A116" s="9"/>
      <c r="B116" s="2" t="s">
        <v>146</v>
      </c>
      <c r="H116" s="2" t="s">
        <v>2</v>
      </c>
      <c r="J116" s="5">
        <f>SUM(L116:R116)</f>
        <v>508279842.15076709</v>
      </c>
      <c r="L116" s="5">
        <f>L63*(1+$J$92)</f>
        <v>3762788.1940945233</v>
      </c>
      <c r="M116" s="77">
        <f t="shared" ref="M116:R116" si="12">M63*(1+$J$92)</f>
        <v>10763349.495209465</v>
      </c>
      <c r="N116" s="77">
        <f t="shared" si="12"/>
        <v>185346110.21390098</v>
      </c>
      <c r="O116" s="77">
        <f t="shared" si="12"/>
        <v>171185967.29121169</v>
      </c>
      <c r="P116" s="77">
        <f t="shared" si="12"/>
        <v>2578622.4081615196</v>
      </c>
      <c r="Q116" s="77">
        <f t="shared" si="12"/>
        <v>123691801.86997789</v>
      </c>
      <c r="R116" s="77">
        <f t="shared" si="12"/>
        <v>10951202.67821105</v>
      </c>
    </row>
    <row r="117" spans="1:18" x14ac:dyDescent="0.2">
      <c r="A117" s="9"/>
      <c r="B117" s="2" t="s">
        <v>147</v>
      </c>
      <c r="D117" s="19" t="s">
        <v>105</v>
      </c>
      <c r="H117" s="2" t="s">
        <v>2</v>
      </c>
      <c r="J117" s="5">
        <f>SUM(L117:R117)</f>
        <v>78351457.903890401</v>
      </c>
      <c r="L117" s="5">
        <f t="shared" ref="L117:R118" si="13">L64*(1+$J$92)</f>
        <v>1909.0124978398555</v>
      </c>
      <c r="M117" s="5">
        <f t="shared" si="13"/>
        <v>967161.74688000011</v>
      </c>
      <c r="N117" s="5">
        <f t="shared" si="13"/>
        <v>1425937.0856718873</v>
      </c>
      <c r="O117" s="5">
        <f t="shared" si="13"/>
        <v>56140668.2255328</v>
      </c>
      <c r="P117" s="5">
        <f t="shared" si="13"/>
        <v>832527.68530148943</v>
      </c>
      <c r="Q117" s="5">
        <f t="shared" si="13"/>
        <v>18943916.168016002</v>
      </c>
      <c r="R117" s="5">
        <f t="shared" si="13"/>
        <v>39337.979990400003</v>
      </c>
    </row>
    <row r="118" spans="1:18" x14ac:dyDescent="0.2">
      <c r="A118" s="9"/>
      <c r="B118" s="2" t="s">
        <v>147</v>
      </c>
      <c r="D118" s="19" t="s">
        <v>115</v>
      </c>
      <c r="H118" s="2" t="s">
        <v>2</v>
      </c>
      <c r="J118" s="5">
        <f>SUM(L118:R118)</f>
        <v>78309125.987688631</v>
      </c>
      <c r="L118" s="5">
        <f t="shared" si="13"/>
        <v>1909.0124978398992</v>
      </c>
      <c r="M118" s="5">
        <f t="shared" si="13"/>
        <v>967161.74688000011</v>
      </c>
      <c r="N118" s="5">
        <f t="shared" si="13"/>
        <v>1425937.0856718873</v>
      </c>
      <c r="O118" s="5">
        <f t="shared" si="13"/>
        <v>56140668.2255328</v>
      </c>
      <c r="P118" s="5">
        <f t="shared" si="13"/>
        <v>790195.76909971901</v>
      </c>
      <c r="Q118" s="5">
        <f t="shared" si="13"/>
        <v>18943916.168016002</v>
      </c>
      <c r="R118" s="5">
        <f t="shared" si="13"/>
        <v>39337.979990400003</v>
      </c>
    </row>
    <row r="119" spans="1:18" x14ac:dyDescent="0.2">
      <c r="A119" s="9"/>
    </row>
    <row r="120" spans="1:18" x14ac:dyDescent="0.2">
      <c r="A120" s="9"/>
      <c r="B120" s="2" t="s">
        <v>152</v>
      </c>
      <c r="D120" s="19" t="s">
        <v>105</v>
      </c>
      <c r="H120" s="2" t="s">
        <v>2</v>
      </c>
      <c r="J120" s="5">
        <f>J67*(1-$J$89)^2*(1+$J$92)</f>
        <v>1051362486.057425</v>
      </c>
    </row>
    <row r="121" spans="1:18" x14ac:dyDescent="0.2">
      <c r="A121" s="9"/>
      <c r="B121" s="2" t="s">
        <v>152</v>
      </c>
      <c r="D121" s="19" t="s">
        <v>115</v>
      </c>
      <c r="H121" s="2" t="s">
        <v>2</v>
      </c>
      <c r="J121" s="5">
        <f>J68*(1-$J$89)^2*(1+$J$92)</f>
        <v>885965757.38347816</v>
      </c>
    </row>
    <row r="122" spans="1:18" x14ac:dyDescent="0.2">
      <c r="A122" s="9"/>
    </row>
    <row r="123" spans="1:18" x14ac:dyDescent="0.2">
      <c r="A123" s="9"/>
      <c r="B123" s="2" t="s">
        <v>45</v>
      </c>
      <c r="H123" s="2" t="s">
        <v>2</v>
      </c>
      <c r="J123" s="5">
        <f>J70*(1-$J$89)^2*(1+$J$92)</f>
        <v>97228672.162009239</v>
      </c>
    </row>
    <row r="124" spans="1:18" x14ac:dyDescent="0.2">
      <c r="A124" s="9"/>
    </row>
    <row r="125" spans="1:18" x14ac:dyDescent="0.2">
      <c r="A125" s="9"/>
    </row>
    <row r="126" spans="1:18" x14ac:dyDescent="0.2">
      <c r="A126" s="9"/>
      <c r="B126" s="3" t="s">
        <v>56</v>
      </c>
    </row>
    <row r="127" spans="1:18" x14ac:dyDescent="0.2">
      <c r="A127" s="9"/>
    </row>
    <row r="128" spans="1:18" x14ac:dyDescent="0.2">
      <c r="A128" s="9"/>
      <c r="B128" s="2" t="s">
        <v>340</v>
      </c>
      <c r="H128" s="2" t="s">
        <v>33</v>
      </c>
      <c r="J128" s="56">
        <f>'Import kosten 2012-2015'!J80</f>
        <v>0</v>
      </c>
    </row>
    <row r="129" spans="1:18" x14ac:dyDescent="0.2">
      <c r="A129" s="9"/>
    </row>
    <row r="130" spans="1:18" x14ac:dyDescent="0.2">
      <c r="A130" s="9"/>
      <c r="B130" s="2" t="s">
        <v>42</v>
      </c>
      <c r="D130" s="76" t="s">
        <v>219</v>
      </c>
      <c r="H130" s="2" t="s">
        <v>2</v>
      </c>
      <c r="J130" s="5">
        <f>(J75-J128)*(1-$J$89)*(1+$J$93)</f>
        <v>972723994.83934915</v>
      </c>
    </row>
    <row r="131" spans="1:18" x14ac:dyDescent="0.2">
      <c r="A131" s="9"/>
      <c r="B131" s="2" t="s">
        <v>148</v>
      </c>
      <c r="H131" s="2" t="s">
        <v>2</v>
      </c>
      <c r="J131" s="5">
        <f>SUM(L131:R131)</f>
        <v>448844924.84358346</v>
      </c>
      <c r="L131" s="5">
        <f t="shared" ref="L131:R133" si="14">L76*(1+$J$93)</f>
        <v>3347614.872</v>
      </c>
      <c r="M131" s="5">
        <f t="shared" si="14"/>
        <v>8861750.9164800029</v>
      </c>
      <c r="N131" s="5">
        <f t="shared" si="14"/>
        <v>163334672.9994854</v>
      </c>
      <c r="O131" s="5">
        <f t="shared" si="14"/>
        <v>157429589.91130707</v>
      </c>
      <c r="P131" s="5">
        <f t="shared" si="14"/>
        <v>2222690.0673599993</v>
      </c>
      <c r="Q131" s="5">
        <f t="shared" si="14"/>
        <v>103920795.186768</v>
      </c>
      <c r="R131" s="5">
        <f t="shared" si="14"/>
        <v>9727810.8901829906</v>
      </c>
    </row>
    <row r="132" spans="1:18" x14ac:dyDescent="0.2">
      <c r="A132" s="9"/>
      <c r="B132" s="2" t="s">
        <v>149</v>
      </c>
      <c r="D132" s="19" t="s">
        <v>105</v>
      </c>
      <c r="H132" s="2" t="s">
        <v>2</v>
      </c>
      <c r="J132" s="5">
        <f>SUM(L132:R132)</f>
        <v>106038672.65364121</v>
      </c>
      <c r="L132" s="5">
        <f t="shared" si="14"/>
        <v>2061.2891675674227</v>
      </c>
      <c r="M132" s="5">
        <f t="shared" si="14"/>
        <v>1568201.04</v>
      </c>
      <c r="N132" s="5">
        <f t="shared" si="14"/>
        <v>1700273.5511733715</v>
      </c>
      <c r="O132" s="5">
        <f t="shared" si="14"/>
        <v>80159313.104639992</v>
      </c>
      <c r="P132" s="5">
        <f t="shared" si="14"/>
        <v>800778.74815016147</v>
      </c>
      <c r="Q132" s="5">
        <f t="shared" si="14"/>
        <v>21781442.772350132</v>
      </c>
      <c r="R132" s="5">
        <f t="shared" si="14"/>
        <v>26602.148160000001</v>
      </c>
    </row>
    <row r="133" spans="1:18" x14ac:dyDescent="0.2">
      <c r="A133" s="9"/>
      <c r="B133" s="2" t="s">
        <v>149</v>
      </c>
      <c r="D133" s="19" t="s">
        <v>115</v>
      </c>
      <c r="H133" s="2" t="s">
        <v>2</v>
      </c>
      <c r="J133" s="5">
        <f>SUM(L133:R133)</f>
        <v>106006923.71648988</v>
      </c>
      <c r="L133" s="5">
        <f t="shared" si="14"/>
        <v>2061.2891675674668</v>
      </c>
      <c r="M133" s="5">
        <f t="shared" si="14"/>
        <v>1568201.04</v>
      </c>
      <c r="N133" s="5">
        <f t="shared" si="14"/>
        <v>1700273.5511733715</v>
      </c>
      <c r="O133" s="5">
        <f t="shared" si="14"/>
        <v>80159313.104639992</v>
      </c>
      <c r="P133" s="5">
        <f t="shared" si="14"/>
        <v>769029.81099883362</v>
      </c>
      <c r="Q133" s="5">
        <f t="shared" si="14"/>
        <v>21781442.772350132</v>
      </c>
      <c r="R133" s="5">
        <f t="shared" si="14"/>
        <v>26602.148160000001</v>
      </c>
    </row>
    <row r="134" spans="1:18" x14ac:dyDescent="0.2">
      <c r="A134" s="9"/>
    </row>
    <row r="135" spans="1:18" x14ac:dyDescent="0.2">
      <c r="A135" s="9"/>
      <c r="B135" s="2" t="s">
        <v>154</v>
      </c>
      <c r="D135" s="19" t="s">
        <v>105</v>
      </c>
      <c r="H135" s="2" t="s">
        <v>2</v>
      </c>
      <c r="J135" s="5">
        <f>J80*(1-$J$89)*(1+$J$93)</f>
        <v>1070991721.6624035</v>
      </c>
    </row>
    <row r="136" spans="1:18" x14ac:dyDescent="0.2">
      <c r="A136" s="9"/>
      <c r="B136" s="2" t="s">
        <v>154</v>
      </c>
      <c r="D136" s="19" t="s">
        <v>115</v>
      </c>
      <c r="H136" s="2" t="s">
        <v>2</v>
      </c>
      <c r="J136" s="5">
        <f>J81*(1-$J$89)*(1+$J$93)</f>
        <v>904401374.53830302</v>
      </c>
    </row>
    <row r="137" spans="1:18" x14ac:dyDescent="0.2">
      <c r="A137" s="9"/>
    </row>
    <row r="138" spans="1:18" x14ac:dyDescent="0.2">
      <c r="A138" s="9"/>
      <c r="B138" s="2" t="s">
        <v>43</v>
      </c>
      <c r="H138" s="2" t="s">
        <v>2</v>
      </c>
      <c r="J138" s="5">
        <f>J83*(1-$J$89)*(1+$J$93)</f>
        <v>94852307.127713203</v>
      </c>
    </row>
    <row r="139" spans="1:18" x14ac:dyDescent="0.2">
      <c r="A139" s="9"/>
    </row>
    <row r="141" spans="1:18" s="1" customFormat="1" x14ac:dyDescent="0.2">
      <c r="B141" s="8" t="s">
        <v>57</v>
      </c>
      <c r="C141" s="8"/>
      <c r="D141" s="8"/>
      <c r="E141" s="8"/>
      <c r="J141" s="1" t="s">
        <v>10</v>
      </c>
      <c r="L141" s="1" t="s">
        <v>362</v>
      </c>
      <c r="M141" s="1" t="s">
        <v>228</v>
      </c>
      <c r="N141" s="1" t="s">
        <v>5</v>
      </c>
      <c r="O141" s="1" t="s">
        <v>6</v>
      </c>
      <c r="P141" s="1" t="s">
        <v>7</v>
      </c>
      <c r="Q141" s="1" t="s">
        <v>8</v>
      </c>
      <c r="R141" s="1" t="s">
        <v>9</v>
      </c>
    </row>
    <row r="143" spans="1:18" x14ac:dyDescent="0.2">
      <c r="B143" s="3" t="s">
        <v>38</v>
      </c>
    </row>
    <row r="144" spans="1:18" x14ac:dyDescent="0.2">
      <c r="A144" s="9"/>
    </row>
    <row r="145" spans="1:18" x14ac:dyDescent="0.2">
      <c r="A145" s="9"/>
      <c r="B145" s="2" t="s">
        <v>47</v>
      </c>
      <c r="D145" s="76" t="s">
        <v>219</v>
      </c>
      <c r="H145" s="2" t="s">
        <v>2</v>
      </c>
      <c r="J145" s="5">
        <f>AVERAGE(J100,J115,J130)</f>
        <v>1000540811.0502089</v>
      </c>
    </row>
    <row r="146" spans="1:18" x14ac:dyDescent="0.2">
      <c r="A146" s="9"/>
      <c r="B146" s="2" t="s">
        <v>150</v>
      </c>
      <c r="H146" s="2" t="s">
        <v>2</v>
      </c>
      <c r="J146" s="5">
        <f>SUM(L146:R146)</f>
        <v>487212166.64053154</v>
      </c>
      <c r="L146" s="11">
        <f t="shared" ref="L146:R146" si="15">AVERAGE(L101,L116,L131)</f>
        <v>3686772.937732263</v>
      </c>
      <c r="M146" s="11">
        <f t="shared" si="15"/>
        <v>10246056.183085894</v>
      </c>
      <c r="N146" s="11">
        <f t="shared" si="15"/>
        <v>179660011.99798381</v>
      </c>
      <c r="O146" s="11">
        <f t="shared" si="15"/>
        <v>167595992.24279189</v>
      </c>
      <c r="P146" s="11">
        <f t="shared" si="15"/>
        <v>2434756.1499236641</v>
      </c>
      <c r="Q146" s="11">
        <f t="shared" si="15"/>
        <v>113058990.22601718</v>
      </c>
      <c r="R146" s="11">
        <f t="shared" si="15"/>
        <v>10529586.902996866</v>
      </c>
    </row>
    <row r="147" spans="1:18" x14ac:dyDescent="0.2">
      <c r="A147" s="9"/>
      <c r="B147" s="2" t="s">
        <v>151</v>
      </c>
      <c r="D147" s="19" t="s">
        <v>115</v>
      </c>
      <c r="H147" s="2" t="s">
        <v>2</v>
      </c>
      <c r="J147" s="5">
        <f>SUM(L147:R147)</f>
        <v>82394708.370743662</v>
      </c>
      <c r="L147" s="11">
        <f t="shared" ref="L147:R147" si="16">AVERAGE(L103,L118,L133)</f>
        <v>1515.9285185645761</v>
      </c>
      <c r="M147" s="11">
        <f t="shared" si="16"/>
        <v>1191066.5219712001</v>
      </c>
      <c r="N147" s="11">
        <f t="shared" si="16"/>
        <v>1558688.4649354697</v>
      </c>
      <c r="O147" s="11">
        <f t="shared" si="16"/>
        <v>59891846.696762301</v>
      </c>
      <c r="P147" s="11">
        <f t="shared" si="16"/>
        <v>790195.76909971901</v>
      </c>
      <c r="Q147" s="11">
        <f t="shared" si="16"/>
        <v>18928345.050579816</v>
      </c>
      <c r="R147" s="11">
        <f t="shared" si="16"/>
        <v>33049.938876595195</v>
      </c>
    </row>
    <row r="148" spans="1:18" x14ac:dyDescent="0.2">
      <c r="A148" s="9"/>
    </row>
    <row r="149" spans="1:18" x14ac:dyDescent="0.2">
      <c r="A149" s="9"/>
      <c r="B149" s="2" t="s">
        <v>111</v>
      </c>
      <c r="D149" s="19" t="s">
        <v>115</v>
      </c>
      <c r="H149" s="2" t="s">
        <v>2</v>
      </c>
      <c r="J149" s="5">
        <f>AVERAGE(J106,J121,J136)</f>
        <v>884181497.23312604</v>
      </c>
    </row>
    <row r="150" spans="1:18" x14ac:dyDescent="0.2">
      <c r="A150" s="9"/>
    </row>
    <row r="151" spans="1:18" x14ac:dyDescent="0.2">
      <c r="A151" s="9"/>
      <c r="B151" s="2" t="s">
        <v>48</v>
      </c>
      <c r="H151" s="2" t="s">
        <v>2</v>
      </c>
      <c r="J151" s="5">
        <f>AVERAGE(J108,J123,J138)</f>
        <v>102687687.04130356</v>
      </c>
    </row>
    <row r="152" spans="1:18" x14ac:dyDescent="0.2">
      <c r="A152" s="9"/>
    </row>
    <row r="153" spans="1:18" x14ac:dyDescent="0.2">
      <c r="A153" s="9"/>
      <c r="B153" s="3" t="s">
        <v>58</v>
      </c>
      <c r="L153" s="6"/>
      <c r="M153" s="6"/>
      <c r="N153" s="6"/>
      <c r="O153" s="6"/>
      <c r="P153" s="6"/>
      <c r="Q153" s="6"/>
      <c r="R153" s="6"/>
    </row>
    <row r="154" spans="1:18" x14ac:dyDescent="0.2">
      <c r="A154" s="9"/>
      <c r="B154" s="2" t="s">
        <v>156</v>
      </c>
      <c r="D154" s="19" t="s">
        <v>115</v>
      </c>
      <c r="H154" s="2" t="s">
        <v>2</v>
      </c>
      <c r="J154" s="11">
        <f>SUM($J$145,J149,$J$151)</f>
        <v>1987409995.3246386</v>
      </c>
    </row>
    <row r="155" spans="1:18" x14ac:dyDescent="0.2">
      <c r="A155" s="9"/>
    </row>
    <row r="157" spans="1:18" s="1" customFormat="1" x14ac:dyDescent="0.2">
      <c r="B157" s="8" t="s">
        <v>159</v>
      </c>
      <c r="C157" s="8"/>
      <c r="D157" s="8"/>
      <c r="E157" s="8"/>
      <c r="J157" s="1" t="s">
        <v>10</v>
      </c>
      <c r="L157" s="1" t="s">
        <v>362</v>
      </c>
      <c r="M157" s="1" t="s">
        <v>228</v>
      </c>
      <c r="N157" s="1" t="s">
        <v>5</v>
      </c>
      <c r="O157" s="1" t="s">
        <v>6</v>
      </c>
      <c r="P157" s="1" t="s">
        <v>7</v>
      </c>
      <c r="Q157" s="1" t="s">
        <v>8</v>
      </c>
      <c r="R157" s="1" t="s">
        <v>9</v>
      </c>
    </row>
    <row r="159" spans="1:18" x14ac:dyDescent="0.2">
      <c r="B159" s="3" t="s">
        <v>38</v>
      </c>
    </row>
    <row r="161" spans="1:20" x14ac:dyDescent="0.2">
      <c r="A161" s="9"/>
      <c r="B161" s="2" t="s">
        <v>47</v>
      </c>
      <c r="D161" s="76" t="s">
        <v>219</v>
      </c>
      <c r="H161" s="2" t="s">
        <v>2</v>
      </c>
      <c r="J161" s="5">
        <f>AVERAGE(J100,J115,J130)</f>
        <v>1000540811.0502089</v>
      </c>
      <c r="T161" s="2" t="s">
        <v>270</v>
      </c>
    </row>
    <row r="162" spans="1:20" x14ac:dyDescent="0.2">
      <c r="A162" s="9"/>
      <c r="B162" s="2" t="s">
        <v>150</v>
      </c>
      <c r="H162" s="2" t="s">
        <v>2</v>
      </c>
      <c r="J162" s="11">
        <f>AVERAGE(J101,J116,J131)</f>
        <v>487212166.64053154</v>
      </c>
      <c r="L162" s="17"/>
      <c r="M162" s="17"/>
      <c r="N162" s="17"/>
      <c r="O162" s="17"/>
      <c r="P162" s="17"/>
      <c r="Q162" s="17"/>
      <c r="R162" s="17"/>
      <c r="T162" s="2" t="s">
        <v>271</v>
      </c>
    </row>
    <row r="163" spans="1:20" x14ac:dyDescent="0.2">
      <c r="A163" s="9"/>
      <c r="B163" s="2" t="s">
        <v>151</v>
      </c>
      <c r="D163" s="19" t="s">
        <v>105</v>
      </c>
      <c r="H163" s="2" t="s">
        <v>2</v>
      </c>
      <c r="J163" s="5">
        <f>SUM(L163:R163)</f>
        <v>82437040.286945432</v>
      </c>
      <c r="L163" s="11">
        <f>AVERAGE(L102,L117,L132)</f>
        <v>1515.9285185645324</v>
      </c>
      <c r="M163" s="11">
        <f t="shared" ref="M163:R163" si="17">AVERAGE(M102,M117,M132)</f>
        <v>1191066.5219712001</v>
      </c>
      <c r="N163" s="11">
        <f t="shared" si="17"/>
        <v>1558688.4649354697</v>
      </c>
      <c r="O163" s="11">
        <f t="shared" si="17"/>
        <v>59891846.696762301</v>
      </c>
      <c r="P163" s="11">
        <f t="shared" si="17"/>
        <v>832527.68530148955</v>
      </c>
      <c r="Q163" s="11">
        <f t="shared" si="17"/>
        <v>18928345.050579816</v>
      </c>
      <c r="R163" s="11">
        <f t="shared" si="17"/>
        <v>33049.938876595195</v>
      </c>
      <c r="T163" s="2" t="s">
        <v>272</v>
      </c>
    </row>
    <row r="164" spans="1:20" x14ac:dyDescent="0.2">
      <c r="A164" s="9"/>
    </row>
    <row r="165" spans="1:20" x14ac:dyDescent="0.2">
      <c r="A165" s="9"/>
      <c r="B165" s="2" t="s">
        <v>176</v>
      </c>
      <c r="D165" s="19" t="s">
        <v>105</v>
      </c>
      <c r="H165" s="2" t="s">
        <v>2</v>
      </c>
      <c r="J165" s="5">
        <f>AVERAGE(J105,J120,J135)</f>
        <v>1049593624.7209057</v>
      </c>
    </row>
    <row r="166" spans="1:20" x14ac:dyDescent="0.2">
      <c r="A166" s="9"/>
    </row>
    <row r="167" spans="1:20" x14ac:dyDescent="0.2">
      <c r="A167" s="9"/>
      <c r="B167" s="2" t="s">
        <v>48</v>
      </c>
      <c r="H167" s="2" t="s">
        <v>2</v>
      </c>
      <c r="J167" s="5">
        <f>AVERAGE(J108,J123,J138)</f>
        <v>102687687.04130356</v>
      </c>
    </row>
    <row r="168" spans="1:20" x14ac:dyDescent="0.2">
      <c r="A168" s="9"/>
    </row>
    <row r="169" spans="1:20" x14ac:dyDescent="0.2">
      <c r="A169" s="9"/>
      <c r="B169" s="3" t="s">
        <v>158</v>
      </c>
      <c r="L169" s="6"/>
      <c r="M169" s="6"/>
      <c r="N169" s="6"/>
      <c r="O169" s="6"/>
      <c r="P169" s="6"/>
      <c r="Q169" s="6"/>
      <c r="R169" s="6"/>
    </row>
    <row r="170" spans="1:20" x14ac:dyDescent="0.2">
      <c r="A170" s="9"/>
      <c r="B170" s="2" t="s">
        <v>160</v>
      </c>
      <c r="D170" s="19" t="s">
        <v>105</v>
      </c>
      <c r="H170" s="2" t="s">
        <v>2</v>
      </c>
      <c r="J170" s="11">
        <f>J161+J162+J165+J167</f>
        <v>2640034289.45295</v>
      </c>
    </row>
    <row r="171" spans="1:20" x14ac:dyDescent="0.2">
      <c r="A171" s="9"/>
      <c r="B171" s="2" t="s">
        <v>254</v>
      </c>
      <c r="D171" s="19"/>
      <c r="H171" s="2" t="s">
        <v>12</v>
      </c>
      <c r="J171" s="5">
        <f>SUM(L171:R171)</f>
        <v>2650905997.1458387</v>
      </c>
      <c r="L171" s="50">
        <f>'Import EAV, BI en SO'!L26</f>
        <v>16351273.845382512</v>
      </c>
      <c r="M171" s="50">
        <f>'Import EAV, BI en SO'!M26</f>
        <v>71938997.69879815</v>
      </c>
      <c r="N171" s="50">
        <f>'Import EAV, BI en SO'!N26</f>
        <v>887309756.18885088</v>
      </c>
      <c r="O171" s="50">
        <f>'Import EAV, BI en SO'!O26</f>
        <v>980751448.97388494</v>
      </c>
      <c r="P171" s="50">
        <f>'Import EAV, BI en SO'!P26</f>
        <v>10074134.583758729</v>
      </c>
      <c r="Q171" s="50">
        <f>'Import EAV, BI en SO'!Q26</f>
        <v>640893609.88980889</v>
      </c>
      <c r="R171" s="50">
        <f>'Import EAV, BI en SO'!R26</f>
        <v>43586775.965354897</v>
      </c>
    </row>
    <row r="172" spans="1:20" x14ac:dyDescent="0.2">
      <c r="A172" s="9"/>
      <c r="B172" s="2" t="s">
        <v>161</v>
      </c>
      <c r="D172" s="19" t="s">
        <v>105</v>
      </c>
      <c r="H172" s="2" t="s">
        <v>157</v>
      </c>
      <c r="J172" s="39">
        <f>J170/J171</f>
        <v>0.99589887091258833</v>
      </c>
    </row>
    <row r="173" spans="1:20" x14ac:dyDescent="0.2">
      <c r="A173" s="9"/>
    </row>
    <row r="174" spans="1:20" x14ac:dyDescent="0.2">
      <c r="A174" s="9"/>
      <c r="B174" s="19" t="s">
        <v>162</v>
      </c>
      <c r="D174" s="19" t="s">
        <v>105</v>
      </c>
      <c r="H174" s="2" t="s">
        <v>2</v>
      </c>
      <c r="J174" s="5">
        <f>SUM(L174:R174)</f>
        <v>2640034289.45295</v>
      </c>
      <c r="L174" s="11">
        <f>L171*$J$172</f>
        <v>16284215.16059898</v>
      </c>
      <c r="M174" s="11">
        <f t="shared" ref="M174:R174" si="18">M171*$J$172</f>
        <v>71643966.582816362</v>
      </c>
      <c r="N174" s="11">
        <f t="shared" si="18"/>
        <v>883670784.33820057</v>
      </c>
      <c r="O174" s="11">
        <f t="shared" si="18"/>
        <v>976729260.67897701</v>
      </c>
      <c r="P174" s="11">
        <f t="shared" si="18"/>
        <v>10032819.257386776</v>
      </c>
      <c r="Q174" s="11">
        <f t="shared" si="18"/>
        <v>638265222.46435356</v>
      </c>
      <c r="R174" s="11">
        <f t="shared" si="18"/>
        <v>43408020.970616885</v>
      </c>
      <c r="T174" s="2" t="s">
        <v>273</v>
      </c>
    </row>
    <row r="175" spans="1:20" x14ac:dyDescent="0.2">
      <c r="A175" s="9"/>
      <c r="B175" s="2" t="s">
        <v>163</v>
      </c>
      <c r="D175" s="19" t="s">
        <v>105</v>
      </c>
      <c r="H175" s="2" t="s">
        <v>2</v>
      </c>
      <c r="J175" s="5">
        <f>SUM(L175:R175)</f>
        <v>82437040.286945432</v>
      </c>
      <c r="L175" s="83">
        <f>L163</f>
        <v>1515.9285185645324</v>
      </c>
      <c r="M175" s="83">
        <f t="shared" ref="M175:R175" si="19">M163</f>
        <v>1191066.5219712001</v>
      </c>
      <c r="N175" s="83">
        <f t="shared" si="19"/>
        <v>1558688.4649354697</v>
      </c>
      <c r="O175" s="83">
        <f t="shared" si="19"/>
        <v>59891846.696762301</v>
      </c>
      <c r="P175" s="83">
        <f t="shared" si="19"/>
        <v>832527.68530148955</v>
      </c>
      <c r="Q175" s="83">
        <f t="shared" si="19"/>
        <v>18928345.050579816</v>
      </c>
      <c r="R175" s="83">
        <f t="shared" si="19"/>
        <v>33049.938876595195</v>
      </c>
    </row>
    <row r="176" spans="1:20" x14ac:dyDescent="0.2">
      <c r="A176" s="9"/>
      <c r="B176" s="19" t="s">
        <v>175</v>
      </c>
      <c r="D176" s="19" t="s">
        <v>105</v>
      </c>
      <c r="H176" s="2" t="s">
        <v>2</v>
      </c>
      <c r="J176" s="5">
        <f>SUM(L176:R176)</f>
        <v>2722471329.7398953</v>
      </c>
      <c r="L176" s="21">
        <f>L174+L175</f>
        <v>16285731.089117546</v>
      </c>
      <c r="M176" s="21">
        <f t="shared" ref="M176:R176" si="20">M174+M175</f>
        <v>72835033.104787558</v>
      </c>
      <c r="N176" s="21">
        <f t="shared" si="20"/>
        <v>885229472.80313599</v>
      </c>
      <c r="O176" s="21">
        <f t="shared" si="20"/>
        <v>1036621107.3757393</v>
      </c>
      <c r="P176" s="21">
        <f t="shared" si="20"/>
        <v>10865346.942688266</v>
      </c>
      <c r="Q176" s="21">
        <f t="shared" si="20"/>
        <v>657193567.51493335</v>
      </c>
      <c r="R176" s="21">
        <f t="shared" si="20"/>
        <v>43441070.909493476</v>
      </c>
      <c r="T176" s="2" t="s">
        <v>274</v>
      </c>
    </row>
    <row r="177" spans="1:1" x14ac:dyDescent="0.2">
      <c r="A177" s="9"/>
    </row>
  </sheetData>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0">
    <tabColor rgb="FFFFFFCC"/>
  </sheetPr>
  <dimension ref="A1:T29"/>
  <sheetViews>
    <sheetView showGridLines="0" zoomScale="85" zoomScaleNormal="85" workbookViewId="0">
      <pane xSplit="5" ySplit="8" topLeftCell="F9" activePane="bottomRight" state="frozen"/>
      <selection pane="topRight" activeCell="F1" sqref="F1"/>
      <selection pane="bottomLeft" activeCell="A8" sqref="A8"/>
      <selection pane="bottomRight" activeCell="F9" sqref="F9"/>
    </sheetView>
  </sheetViews>
  <sheetFormatPr defaultRowHeight="12.75" customHeight="1" x14ac:dyDescent="0.25"/>
  <cols>
    <col min="1" max="1" width="2.7109375" customWidth="1"/>
    <col min="2" max="2" width="86" customWidth="1"/>
    <col min="3" max="3" width="2.7109375" customWidth="1"/>
    <col min="4" max="4" width="17" customWidth="1"/>
    <col min="5" max="7" width="2.7109375" customWidth="1"/>
    <col min="8" max="8" width="14" customWidth="1"/>
    <col min="9" max="9" width="2.7109375" customWidth="1"/>
    <col min="10" max="10" width="15.7109375" style="30" customWidth="1"/>
    <col min="11" max="11" width="2.42578125" style="30" customWidth="1"/>
    <col min="12" max="18" width="14.7109375" style="30" customWidth="1"/>
  </cols>
  <sheetData>
    <row r="1" spans="1:18" ht="12.75" customHeight="1" x14ac:dyDescent="0.25">
      <c r="B1" s="76" t="s">
        <v>352</v>
      </c>
    </row>
    <row r="3" spans="1:18" s="13" customFormat="1" ht="18" customHeight="1" x14ac:dyDescent="0.25">
      <c r="B3" s="12" t="s">
        <v>104</v>
      </c>
      <c r="J3" s="27"/>
      <c r="K3" s="27"/>
      <c r="L3" s="27"/>
      <c r="M3" s="27"/>
      <c r="N3" s="27"/>
      <c r="O3" s="27"/>
      <c r="P3" s="27"/>
      <c r="Q3" s="27"/>
      <c r="R3" s="27"/>
    </row>
    <row r="4" spans="1:18" s="2" customFormat="1" ht="12.75" customHeight="1" x14ac:dyDescent="0.2">
      <c r="J4" s="28"/>
      <c r="K4" s="28"/>
      <c r="L4" s="28"/>
      <c r="M4" s="28"/>
      <c r="N4" s="28"/>
      <c r="O4" s="28"/>
      <c r="P4" s="28"/>
      <c r="Q4" s="28"/>
      <c r="R4" s="28"/>
    </row>
    <row r="5" spans="1:18" s="2" customFormat="1" ht="12.75" customHeight="1" x14ac:dyDescent="0.2">
      <c r="B5" s="79" t="s">
        <v>348</v>
      </c>
      <c r="J5" s="28"/>
      <c r="K5" s="28"/>
      <c r="L5" s="28"/>
      <c r="M5" s="28"/>
      <c r="N5" s="28"/>
      <c r="O5" s="28"/>
      <c r="P5" s="28"/>
      <c r="Q5" s="28"/>
      <c r="R5" s="28"/>
    </row>
    <row r="6" spans="1:18" s="2" customFormat="1" ht="12.75" customHeight="1" x14ac:dyDescent="0.2">
      <c r="B6" s="79"/>
      <c r="J6" s="28"/>
      <c r="K6" s="28"/>
      <c r="L6" s="28"/>
      <c r="M6" s="28"/>
      <c r="N6" s="28"/>
      <c r="O6" s="28"/>
      <c r="P6" s="28"/>
      <c r="Q6" s="28"/>
      <c r="R6" s="28"/>
    </row>
    <row r="7" spans="1:18" s="76" customFormat="1" ht="12.75" customHeight="1" x14ac:dyDescent="0.2">
      <c r="B7" s="79"/>
      <c r="J7" s="28"/>
      <c r="K7" s="28"/>
      <c r="L7" s="28"/>
      <c r="M7" s="28"/>
      <c r="N7" s="28"/>
      <c r="O7" s="28"/>
      <c r="P7" s="28"/>
      <c r="Q7" s="28"/>
      <c r="R7" s="28"/>
    </row>
    <row r="8" spans="1:18" s="8" customFormat="1" ht="12.75" customHeight="1" x14ac:dyDescent="0.2">
      <c r="H8" s="8" t="s">
        <v>1</v>
      </c>
      <c r="J8" s="29" t="s">
        <v>10</v>
      </c>
      <c r="K8" s="29"/>
      <c r="L8" s="29" t="s">
        <v>362</v>
      </c>
      <c r="M8" s="29" t="s">
        <v>228</v>
      </c>
      <c r="N8" s="29" t="s">
        <v>5</v>
      </c>
      <c r="O8" s="29" t="s">
        <v>6</v>
      </c>
      <c r="P8" s="29" t="s">
        <v>7</v>
      </c>
      <c r="Q8" s="29" t="s">
        <v>8</v>
      </c>
      <c r="R8" s="29" t="s">
        <v>9</v>
      </c>
    </row>
    <row r="9" spans="1:18" s="2" customFormat="1" ht="12.75" customHeight="1" x14ac:dyDescent="0.2">
      <c r="J9" s="28"/>
      <c r="K9" s="28"/>
      <c r="L9" s="28"/>
      <c r="M9" s="28"/>
      <c r="N9" s="28"/>
      <c r="O9" s="28"/>
      <c r="P9" s="28"/>
      <c r="Q9" s="28"/>
      <c r="R9" s="28"/>
    </row>
    <row r="10" spans="1:18" s="8" customFormat="1" ht="12.75" customHeight="1" x14ac:dyDescent="0.2">
      <c r="B10" s="8" t="s">
        <v>0</v>
      </c>
      <c r="D10" s="8" t="s">
        <v>39</v>
      </c>
      <c r="J10" s="29"/>
      <c r="K10" s="29"/>
      <c r="L10" s="29"/>
      <c r="M10" s="29"/>
      <c r="N10" s="29"/>
      <c r="O10" s="29"/>
      <c r="P10" s="29"/>
      <c r="Q10" s="29"/>
      <c r="R10" s="29"/>
    </row>
    <row r="11" spans="1:18" ht="12.75" customHeight="1" x14ac:dyDescent="0.25">
      <c r="A11" s="53"/>
    </row>
    <row r="12" spans="1:18" ht="12.75" customHeight="1" x14ac:dyDescent="0.25">
      <c r="A12" s="53"/>
      <c r="B12" s="2" t="s">
        <v>101</v>
      </c>
      <c r="D12" s="49" t="s">
        <v>30</v>
      </c>
      <c r="H12" t="s">
        <v>2</v>
      </c>
      <c r="J12" s="55">
        <f>SUM(L12:R12)</f>
        <v>2658527079.1157727</v>
      </c>
      <c r="K12" s="91"/>
      <c r="L12" s="92">
        <f>'Import EAV, BI en SO'!L12</f>
        <v>16931184.48686526</v>
      </c>
      <c r="M12" s="92">
        <f>'Import EAV, BI en SO'!M12</f>
        <v>69682400.419084921</v>
      </c>
      <c r="N12" s="92">
        <f>'Import EAV, BI en SO'!N12</f>
        <v>880168830.99359012</v>
      </c>
      <c r="O12" s="92">
        <f>'Import EAV, BI en SO'!O12</f>
        <v>979211614.95383453</v>
      </c>
      <c r="P12" s="92">
        <f>'Import EAV, BI en SO'!P12</f>
        <v>10966871.483636236</v>
      </c>
      <c r="Q12" s="92">
        <f>'Import EAV, BI en SO'!Q12</f>
        <v>654242045.3673774</v>
      </c>
      <c r="R12" s="92">
        <f>'Import EAV, BI en SO'!R12</f>
        <v>47324131.411383927</v>
      </c>
    </row>
    <row r="13" spans="1:18" ht="12.75" customHeight="1" x14ac:dyDescent="0.25">
      <c r="A13" s="53"/>
      <c r="B13" s="2" t="s">
        <v>102</v>
      </c>
      <c r="D13" s="76" t="s">
        <v>99</v>
      </c>
      <c r="H13" t="s">
        <v>2</v>
      </c>
      <c r="J13" s="55">
        <f>SUM(L13:R13)</f>
        <v>2722471329.7398953</v>
      </c>
      <c r="K13" s="91"/>
      <c r="L13" s="92">
        <f>'Totale kosten maatstaf'!L176</f>
        <v>16285731.089117546</v>
      </c>
      <c r="M13" s="92">
        <f>'Totale kosten maatstaf'!M176</f>
        <v>72835033.104787558</v>
      </c>
      <c r="N13" s="92">
        <f>'Totale kosten maatstaf'!N176</f>
        <v>885229472.80313599</v>
      </c>
      <c r="O13" s="92">
        <f>'Totale kosten maatstaf'!O176</f>
        <v>1036621107.3757393</v>
      </c>
      <c r="P13" s="92">
        <f>'Totale kosten maatstaf'!P176</f>
        <v>10865346.942688266</v>
      </c>
      <c r="Q13" s="92">
        <f>'Totale kosten maatstaf'!Q176</f>
        <v>657193567.51493335</v>
      </c>
      <c r="R13" s="92">
        <f>'Totale kosten maatstaf'!R176</f>
        <v>43441070.909493476</v>
      </c>
    </row>
    <row r="14" spans="1:18" ht="12.75" customHeight="1" x14ac:dyDescent="0.25">
      <c r="A14" s="53"/>
      <c r="B14" s="2"/>
      <c r="J14" s="28"/>
      <c r="K14" s="28"/>
      <c r="L14" s="28"/>
      <c r="M14" s="28"/>
      <c r="N14" s="28"/>
      <c r="O14" s="28"/>
      <c r="P14" s="28"/>
      <c r="Q14" s="28"/>
      <c r="R14" s="28"/>
    </row>
    <row r="15" spans="1:18" ht="12.75" customHeight="1" x14ac:dyDescent="0.25">
      <c r="B15" s="2"/>
      <c r="J15" s="28"/>
      <c r="K15" s="28"/>
      <c r="L15" s="28"/>
      <c r="M15" s="28"/>
      <c r="N15" s="28"/>
      <c r="O15" s="28"/>
      <c r="P15" s="28"/>
      <c r="Q15" s="28"/>
      <c r="R15" s="28"/>
    </row>
    <row r="16" spans="1:18" s="8" customFormat="1" ht="12.75" customHeight="1" x14ac:dyDescent="0.2">
      <c r="B16" s="8" t="s">
        <v>174</v>
      </c>
      <c r="J16" s="29"/>
      <c r="K16" s="29"/>
      <c r="L16" s="29"/>
      <c r="M16" s="29"/>
      <c r="N16" s="29"/>
      <c r="O16" s="29"/>
      <c r="P16" s="29"/>
      <c r="Q16" s="29"/>
      <c r="R16" s="29"/>
    </row>
    <row r="17" spans="1:20" ht="12.75" customHeight="1" x14ac:dyDescent="0.25">
      <c r="A17" s="53"/>
      <c r="B17" s="2"/>
      <c r="J17" s="28"/>
      <c r="K17" s="28"/>
      <c r="L17" s="28"/>
      <c r="M17" s="28"/>
      <c r="N17" s="28"/>
      <c r="O17" s="28"/>
      <c r="P17" s="28"/>
      <c r="Q17" s="28"/>
      <c r="R17" s="28"/>
    </row>
    <row r="18" spans="1:20" ht="12.75" customHeight="1" x14ac:dyDescent="0.25">
      <c r="A18" s="53"/>
      <c r="B18" s="2" t="s">
        <v>260</v>
      </c>
      <c r="H18" t="s">
        <v>2</v>
      </c>
      <c r="J18" s="55">
        <f>SUM(L18:R18)</f>
        <v>-63944250.624123126</v>
      </c>
      <c r="K18" s="91"/>
      <c r="L18" s="55">
        <f>L12-L13</f>
        <v>645453.39774771407</v>
      </c>
      <c r="M18" s="55">
        <f t="shared" ref="M18:R18" si="0">M12-M13</f>
        <v>-3152632.6857026368</v>
      </c>
      <c r="N18" s="55">
        <f t="shared" si="0"/>
        <v>-5060641.8095458746</v>
      </c>
      <c r="O18" s="55">
        <f t="shared" si="0"/>
        <v>-57409492.421904802</v>
      </c>
      <c r="P18" s="55">
        <f t="shared" si="0"/>
        <v>101524.54094797</v>
      </c>
      <c r="Q18" s="55">
        <f t="shared" si="0"/>
        <v>-2951522.1475559473</v>
      </c>
      <c r="R18" s="55">
        <f t="shared" si="0"/>
        <v>3883060.5018904507</v>
      </c>
      <c r="T18" s="76" t="s">
        <v>278</v>
      </c>
    </row>
    <row r="19" spans="1:20" s="53" customFormat="1" ht="12.75" customHeight="1" x14ac:dyDescent="0.25">
      <c r="B19" s="9"/>
      <c r="J19" s="93"/>
      <c r="K19" s="93"/>
      <c r="L19" s="93"/>
      <c r="M19" s="93"/>
      <c r="N19" s="93"/>
      <c r="O19" s="93"/>
      <c r="P19" s="93"/>
      <c r="Q19" s="93"/>
      <c r="R19" s="93"/>
    </row>
    <row r="20" spans="1:20" s="53" customFormat="1" ht="12.75" customHeight="1" x14ac:dyDescent="0.25">
      <c r="B20" s="76" t="s">
        <v>262</v>
      </c>
      <c r="H20" t="s">
        <v>2</v>
      </c>
      <c r="J20" s="55">
        <f>J18</f>
        <v>-63944250.624123126</v>
      </c>
      <c r="K20" s="93"/>
      <c r="L20" s="93"/>
      <c r="M20" s="93"/>
      <c r="N20" s="93"/>
      <c r="O20" s="93"/>
      <c r="P20" s="93"/>
      <c r="Q20" s="93"/>
      <c r="R20" s="93"/>
    </row>
    <row r="21" spans="1:20" ht="12.75" customHeight="1" x14ac:dyDescent="0.25">
      <c r="A21" s="53"/>
      <c r="J21" s="28"/>
      <c r="K21" s="28"/>
      <c r="L21" s="28"/>
      <c r="M21" s="28"/>
      <c r="N21" s="28"/>
      <c r="O21" s="28"/>
      <c r="P21" s="28"/>
      <c r="Q21" s="28"/>
      <c r="R21" s="28"/>
    </row>
    <row r="22" spans="1:20" ht="12.75" customHeight="1" x14ac:dyDescent="0.25">
      <c r="J22" s="28"/>
      <c r="K22" s="28"/>
      <c r="L22" s="28"/>
      <c r="M22" s="28"/>
      <c r="N22" s="28"/>
      <c r="O22" s="28"/>
      <c r="P22" s="28"/>
      <c r="Q22" s="28"/>
      <c r="R22" s="28"/>
    </row>
    <row r="23" spans="1:20" s="8" customFormat="1" ht="12.75" customHeight="1" x14ac:dyDescent="0.2">
      <c r="B23" s="8" t="s">
        <v>103</v>
      </c>
      <c r="J23" s="29"/>
      <c r="K23" s="29"/>
      <c r="L23" s="29"/>
      <c r="M23" s="29"/>
      <c r="N23" s="29"/>
      <c r="O23" s="29"/>
      <c r="P23" s="29"/>
      <c r="Q23" s="29"/>
      <c r="R23" s="29"/>
    </row>
    <row r="24" spans="1:20" ht="12.75" customHeight="1" x14ac:dyDescent="0.25">
      <c r="J24" s="28"/>
      <c r="K24" s="28"/>
      <c r="L24" s="28"/>
      <c r="M24" s="28"/>
      <c r="N24" s="28"/>
      <c r="O24" s="28"/>
      <c r="P24" s="28"/>
      <c r="Q24" s="28"/>
      <c r="R24" s="28"/>
    </row>
    <row r="25" spans="1:20" ht="12.75" customHeight="1" x14ac:dyDescent="0.25">
      <c r="A25" s="53"/>
      <c r="B25" s="79" t="s">
        <v>258</v>
      </c>
      <c r="J25" s="28"/>
      <c r="K25" s="28"/>
      <c r="L25" s="28"/>
      <c r="M25" s="28"/>
      <c r="N25" s="28"/>
      <c r="O25" s="28"/>
      <c r="P25" s="28"/>
      <c r="Q25" s="28"/>
      <c r="R25" s="28"/>
    </row>
    <row r="26" spans="1:20" ht="12.75" customHeight="1" x14ac:dyDescent="0.25">
      <c r="A26" s="53"/>
      <c r="J26" s="28"/>
      <c r="K26" s="28"/>
      <c r="L26" s="94"/>
      <c r="M26" s="28"/>
      <c r="N26" s="28"/>
      <c r="O26" s="28"/>
      <c r="P26" s="28"/>
      <c r="Q26" s="28"/>
      <c r="R26" s="28"/>
    </row>
    <row r="27" spans="1:20" ht="12.75" customHeight="1" x14ac:dyDescent="0.25">
      <c r="A27" s="53"/>
      <c r="B27" s="79" t="s">
        <v>259</v>
      </c>
      <c r="D27" s="76" t="s">
        <v>99</v>
      </c>
      <c r="H27" t="s">
        <v>2</v>
      </c>
      <c r="J27" s="55">
        <f>SUM(L27:R27)</f>
        <v>2722471329.7398953</v>
      </c>
      <c r="K27" s="91"/>
      <c r="L27" s="95">
        <f>L13</f>
        <v>16285731.089117546</v>
      </c>
      <c r="M27" s="95">
        <f t="shared" ref="M27:R27" si="1">M13</f>
        <v>72835033.104787558</v>
      </c>
      <c r="N27" s="95">
        <f t="shared" si="1"/>
        <v>885229472.80313599</v>
      </c>
      <c r="O27" s="95">
        <f t="shared" si="1"/>
        <v>1036621107.3757393</v>
      </c>
      <c r="P27" s="95">
        <f t="shared" si="1"/>
        <v>10865346.942688266</v>
      </c>
      <c r="Q27" s="95">
        <f t="shared" si="1"/>
        <v>657193567.51493335</v>
      </c>
      <c r="R27" s="95">
        <f t="shared" si="1"/>
        <v>43441070.909493476</v>
      </c>
      <c r="T27" s="76" t="s">
        <v>279</v>
      </c>
    </row>
    <row r="28" spans="1:20" ht="12.75" customHeight="1" x14ac:dyDescent="0.25">
      <c r="A28" s="53"/>
      <c r="B28" s="79"/>
    </row>
    <row r="29" spans="1:20" ht="12.75" customHeight="1" x14ac:dyDescent="0.25">
      <c r="A29" s="53"/>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11</vt:i4>
      </vt:variant>
      <vt:variant>
        <vt:lpstr>Benoemde bereiken</vt:lpstr>
      </vt:variant>
      <vt:variant>
        <vt:i4>252</vt:i4>
      </vt:variant>
    </vt:vector>
  </HeadingPairs>
  <TitlesOfParts>
    <vt:vector size="263" baseType="lpstr">
      <vt:lpstr>Toelichting</vt:lpstr>
      <vt:lpstr>Import gegevens --&gt;</vt:lpstr>
      <vt:lpstr>Import kosten 2012-2015</vt:lpstr>
      <vt:lpstr>Import EAV, BI en SO</vt:lpstr>
      <vt:lpstr>WACC en CPI</vt:lpstr>
      <vt:lpstr>Berekeningen --&gt;</vt:lpstr>
      <vt:lpstr>Productiviteitsverandering</vt:lpstr>
      <vt:lpstr>Totale kosten maatstaf</vt:lpstr>
      <vt:lpstr>Toetsen toepassing one-off</vt:lpstr>
      <vt:lpstr>X-factor + TI-bedragen</vt:lpstr>
      <vt:lpstr>Bijlage 1</vt:lpstr>
      <vt:lpstr>cogas_2012_Total_Cost_Imp_1</vt:lpstr>
      <vt:lpstr>cogas_2012_Total_Cost_Imp_2</vt:lpstr>
      <vt:lpstr>cogas_2013_EAV_MS_Out_Imp</vt:lpstr>
      <vt:lpstr>cogas_2013_Total_Cost_Imp_1</vt:lpstr>
      <vt:lpstr>cogas_2013_Total_Cost_Imp_2</vt:lpstr>
      <vt:lpstr>cogas_2013_Total_Cost_Imp_3</vt:lpstr>
      <vt:lpstr>cogas_2013_Total_Cost_Imp_4</vt:lpstr>
      <vt:lpstr>cogas_2013_Total_Cost_Imp_5</vt:lpstr>
      <vt:lpstr>cogas_2013_Total_Cost_Imp_6</vt:lpstr>
      <vt:lpstr>cogas_2013_Total_Cost_Imp_7</vt:lpstr>
      <vt:lpstr>cogas_2013_Total_Cost_Imp_8</vt:lpstr>
      <vt:lpstr>cogas_2013_Total_Cost_Imp_9</vt:lpstr>
      <vt:lpstr>cogas_2014_EAV_MS_Out_Imp</vt:lpstr>
      <vt:lpstr>cogas_2014_Total_Cost_Imp_1</vt:lpstr>
      <vt:lpstr>cogas_2014_Total_Cost_Imp_10</vt:lpstr>
      <vt:lpstr>cogas_2014_Total_Cost_Imp_2</vt:lpstr>
      <vt:lpstr>cogas_2014_Total_Cost_Imp_3</vt:lpstr>
      <vt:lpstr>cogas_2014_Total_Cost_Imp_4</vt:lpstr>
      <vt:lpstr>cogas_2014_Total_Cost_Imp_5</vt:lpstr>
      <vt:lpstr>cogas_2014_Total_Cost_Imp_6</vt:lpstr>
      <vt:lpstr>cogas_2014_Total_Cost_Imp_7</vt:lpstr>
      <vt:lpstr>cogas_2014_Total_Cost_Imp_8</vt:lpstr>
      <vt:lpstr>cogas_2014_Total_Cost_Imp_9</vt:lpstr>
      <vt:lpstr>cogas_2015_EAV_MS_Out_Imp</vt:lpstr>
      <vt:lpstr>cogas_2015_Total_Cost_Imp_1</vt:lpstr>
      <vt:lpstr>cogas_2015_Total_Cost_Imp_2</vt:lpstr>
      <vt:lpstr>cogas_2015_Total_Cost_Imp_3</vt:lpstr>
      <vt:lpstr>cogas_2015_Total_Cost_Imp_4</vt:lpstr>
      <vt:lpstr>cogas_2015_Total_Cost_Imp_5</vt:lpstr>
      <vt:lpstr>cogas_2015_Total_Cost_Imp_6</vt:lpstr>
      <vt:lpstr>cogas_2015_Total_Cost_Imp_7</vt:lpstr>
      <vt:lpstr>cogas_2015_Total_Cost_Imp_8</vt:lpstr>
      <vt:lpstr>cogas_BI_2016_Out_Imp</vt:lpstr>
      <vt:lpstr>cogas_SO_TOT_MS_Out_Imp</vt:lpstr>
      <vt:lpstr>EAV_PV_2012_Out_Imp</vt:lpstr>
      <vt:lpstr>EAV_PV_2013_Out_Imp</vt:lpstr>
      <vt:lpstr>EAV_PV_2014_Out_Imp</vt:lpstr>
      <vt:lpstr>EAV_PV_2015_Out_Imp</vt:lpstr>
      <vt:lpstr>enduris_2012_Total_Cost_Imp_1</vt:lpstr>
      <vt:lpstr>enduris_2012_Total_Cost_Imp_2</vt:lpstr>
      <vt:lpstr>enduris_2013_EAV_MS_Out_Imp</vt:lpstr>
      <vt:lpstr>enduris_2013_Total_Cost_Imp_1</vt:lpstr>
      <vt:lpstr>enduris_2013_Total_Cost_Imp_2</vt:lpstr>
      <vt:lpstr>enduris_2013_Total_Cost_Imp_3</vt:lpstr>
      <vt:lpstr>enduris_2013_Total_Cost_Imp_4</vt:lpstr>
      <vt:lpstr>enduris_2013_Total_Cost_Imp_5</vt:lpstr>
      <vt:lpstr>enduris_2013_Total_Cost_Imp_6</vt:lpstr>
      <vt:lpstr>enduris_2013_Total_Cost_Imp_7</vt:lpstr>
      <vt:lpstr>enduris_2013_Total_Cost_Imp_8</vt:lpstr>
      <vt:lpstr>enduris_2013_Total_Cost_Imp_9</vt:lpstr>
      <vt:lpstr>enduris_2014_EAV_MS_Out_Imp</vt:lpstr>
      <vt:lpstr>enduris_2014_Total_Cost_Imp_1</vt:lpstr>
      <vt:lpstr>enduris_2014_Total_Cost_Imp_10</vt:lpstr>
      <vt:lpstr>enduris_2014_Total_Cost_Imp_2</vt:lpstr>
      <vt:lpstr>enduris_2014_Total_Cost_Imp_3</vt:lpstr>
      <vt:lpstr>enduris_2014_Total_Cost_Imp_4</vt:lpstr>
      <vt:lpstr>enduris_2014_Total_Cost_Imp_5</vt:lpstr>
      <vt:lpstr>enduris_2014_Total_Cost_Imp_6</vt:lpstr>
      <vt:lpstr>enduris_2014_Total_Cost_Imp_7</vt:lpstr>
      <vt:lpstr>enduris_2014_Total_Cost_Imp_8</vt:lpstr>
      <vt:lpstr>enduris_2014_Total_Cost_Imp_9</vt:lpstr>
      <vt:lpstr>enduris_2015_EAV_MS_Out_Imp</vt:lpstr>
      <vt:lpstr>enduris_2015_Total_Cost_Imp_1</vt:lpstr>
      <vt:lpstr>enduris_2015_Total_Cost_Imp_2</vt:lpstr>
      <vt:lpstr>enduris_2015_Total_Cost_Imp_3</vt:lpstr>
      <vt:lpstr>enduris_2015_Total_Cost_Imp_4</vt:lpstr>
      <vt:lpstr>enduris_2015_Total_Cost_Imp_5</vt:lpstr>
      <vt:lpstr>enduris_2015_Total_Cost_Imp_6</vt:lpstr>
      <vt:lpstr>enduris_2015_Total_Cost_Imp_7</vt:lpstr>
      <vt:lpstr>enduris_2015_Total_Cost_Imp_8</vt:lpstr>
      <vt:lpstr>enduris_BI_2016_Out_Imp</vt:lpstr>
      <vt:lpstr>enduris_SO_TOT_MS_Out_Imp</vt:lpstr>
      <vt:lpstr>enexis_2012_Total_Cost_Imp_1</vt:lpstr>
      <vt:lpstr>enexis_2012_Total_Cost_Imp_2</vt:lpstr>
      <vt:lpstr>enexis_2013_EAV_MS_Out_Imp</vt:lpstr>
      <vt:lpstr>enexis_2013_Total_Cost_Imp_1</vt:lpstr>
      <vt:lpstr>enexis_2013_Total_Cost_Imp_2</vt:lpstr>
      <vt:lpstr>enexis_2013_Total_Cost_Imp_3</vt:lpstr>
      <vt:lpstr>enexis_2013_Total_Cost_Imp_4</vt:lpstr>
      <vt:lpstr>enexis_2013_Total_Cost_Imp_5</vt:lpstr>
      <vt:lpstr>enexis_2013_Total_Cost_Imp_6</vt:lpstr>
      <vt:lpstr>enexis_2013_Total_Cost_Imp_7</vt:lpstr>
      <vt:lpstr>enexis_2013_Total_Cost_Imp_8</vt:lpstr>
      <vt:lpstr>enexis_2013_Total_Cost_Imp_9</vt:lpstr>
      <vt:lpstr>enexis_2014_EAV_MS_Out_Imp</vt:lpstr>
      <vt:lpstr>enexis_2014_Total_Cost_Imp_1</vt:lpstr>
      <vt:lpstr>enexis_2014_Total_Cost_Imp_10</vt:lpstr>
      <vt:lpstr>enexis_2014_Total_Cost_Imp_2</vt:lpstr>
      <vt:lpstr>enexis_2014_Total_Cost_Imp_3</vt:lpstr>
      <vt:lpstr>enexis_2014_Total_Cost_Imp_4</vt:lpstr>
      <vt:lpstr>enexis_2014_Total_Cost_Imp_5</vt:lpstr>
      <vt:lpstr>enexis_2014_Total_Cost_Imp_6</vt:lpstr>
      <vt:lpstr>enexis_2014_Total_Cost_Imp_7</vt:lpstr>
      <vt:lpstr>enexis_2014_Total_Cost_Imp_8</vt:lpstr>
      <vt:lpstr>enexis_2014_Total_Cost_Imp_9</vt:lpstr>
      <vt:lpstr>enexis_2015_EAV_MS_Out_Imp</vt:lpstr>
      <vt:lpstr>enexis_2015_Total_Cost_Imp_1</vt:lpstr>
      <vt:lpstr>enexis_2015_Total_Cost_Imp_2</vt:lpstr>
      <vt:lpstr>enexis_2015_Total_Cost_Imp_3</vt:lpstr>
      <vt:lpstr>enexis_2015_Total_Cost_Imp_4</vt:lpstr>
      <vt:lpstr>enexis_2015_Total_Cost_Imp_5</vt:lpstr>
      <vt:lpstr>enexis_2015_Total_Cost_Imp_6</vt:lpstr>
      <vt:lpstr>enexis_2015_Total_Cost_Imp_7</vt:lpstr>
      <vt:lpstr>enexis_2015_Total_Cost_Imp_8</vt:lpstr>
      <vt:lpstr>enexis_BI_2016_Out_Imp</vt:lpstr>
      <vt:lpstr>enexis_SO_TOT_MS_Out_Imp</vt:lpstr>
      <vt:lpstr>liander_2012_Total_Cost_Imp_1</vt:lpstr>
      <vt:lpstr>liander_2012_Total_Cost_Imp_2</vt:lpstr>
      <vt:lpstr>liander_2013_EAV_MS_Out_Imp</vt:lpstr>
      <vt:lpstr>liander_2013_Total_Cost_Imp_1</vt:lpstr>
      <vt:lpstr>liander_2013_Total_Cost_Imp_2</vt:lpstr>
      <vt:lpstr>liander_2013_Total_Cost_Imp_3</vt:lpstr>
      <vt:lpstr>liander_2013_Total_Cost_Imp_4</vt:lpstr>
      <vt:lpstr>liander_2013_Total_Cost_Imp_5</vt:lpstr>
      <vt:lpstr>liander_2013_Total_Cost_Imp_6</vt:lpstr>
      <vt:lpstr>liander_2013_Total_Cost_Imp_7</vt:lpstr>
      <vt:lpstr>liander_2013_Total_Cost_Imp_8</vt:lpstr>
      <vt:lpstr>liander_2013_Total_Cost_Imp_9</vt:lpstr>
      <vt:lpstr>liander_2014_EAV_MS_Out_Imp</vt:lpstr>
      <vt:lpstr>liander_2014_Total_Cost_Imp_1</vt:lpstr>
      <vt:lpstr>liander_2014_Total_Cost_Imp_10</vt:lpstr>
      <vt:lpstr>liander_2014_Total_Cost_Imp_2</vt:lpstr>
      <vt:lpstr>liander_2014_Total_Cost_Imp_3</vt:lpstr>
      <vt:lpstr>liander_2014_Total_Cost_Imp_4</vt:lpstr>
      <vt:lpstr>liander_2014_Total_Cost_Imp_5</vt:lpstr>
      <vt:lpstr>liander_2014_Total_Cost_Imp_6</vt:lpstr>
      <vt:lpstr>liander_2014_Total_Cost_Imp_7</vt:lpstr>
      <vt:lpstr>liander_2014_Total_Cost_Imp_8</vt:lpstr>
      <vt:lpstr>liander_2014_Total_Cost_Imp_9</vt:lpstr>
      <vt:lpstr>liander_2015_EAV_MS_Out_Imp</vt:lpstr>
      <vt:lpstr>liander_2015_Total_Cost_Imp_1</vt:lpstr>
      <vt:lpstr>liander_2015_Total_Cost_Imp_2</vt:lpstr>
      <vt:lpstr>liander_2015_Total_Cost_Imp_3</vt:lpstr>
      <vt:lpstr>liander_2015_Total_Cost_Imp_4</vt:lpstr>
      <vt:lpstr>liander_2015_Total_Cost_Imp_5</vt:lpstr>
      <vt:lpstr>liander_2015_Total_Cost_Imp_6</vt:lpstr>
      <vt:lpstr>liander_2015_Total_Cost_Imp_7</vt:lpstr>
      <vt:lpstr>liander_2015_Total_Cost_Imp_8</vt:lpstr>
      <vt:lpstr>liander_BI_2016_Out_Imp</vt:lpstr>
      <vt:lpstr>liander_SO_TOT_MS_Out_Imp</vt:lpstr>
      <vt:lpstr>rendo_2012_Total_Cost_Imp_1</vt:lpstr>
      <vt:lpstr>rendo_2012_Total_Cost_Imp_2</vt:lpstr>
      <vt:lpstr>rendo_2013_EAV_MS_Out_Imp</vt:lpstr>
      <vt:lpstr>rendo_2013_Total_Cost_Imp_1</vt:lpstr>
      <vt:lpstr>rendo_2013_Total_Cost_Imp_2</vt:lpstr>
      <vt:lpstr>rendo_2013_Total_Cost_Imp_3</vt:lpstr>
      <vt:lpstr>rendo_2013_Total_Cost_Imp_4</vt:lpstr>
      <vt:lpstr>rendo_2013_Total_Cost_Imp_5</vt:lpstr>
      <vt:lpstr>rendo_2013_Total_Cost_Imp_6</vt:lpstr>
      <vt:lpstr>rendo_2013_Total_Cost_Imp_7</vt:lpstr>
      <vt:lpstr>rendo_2013_Total_Cost_Imp_8</vt:lpstr>
      <vt:lpstr>rendo_2013_Total_Cost_Imp_9</vt:lpstr>
      <vt:lpstr>rendo_2014_EAV_MS_Out_Imp</vt:lpstr>
      <vt:lpstr>rendo_2014_Total_Cost_Imp_1</vt:lpstr>
      <vt:lpstr>rendo_2014_Total_Cost_Imp_10</vt:lpstr>
      <vt:lpstr>rendo_2014_Total_Cost_Imp_2</vt:lpstr>
      <vt:lpstr>rendo_2014_Total_Cost_Imp_3</vt:lpstr>
      <vt:lpstr>rendo_2014_Total_Cost_Imp_4</vt:lpstr>
      <vt:lpstr>rendo_2014_Total_Cost_Imp_5</vt:lpstr>
      <vt:lpstr>rendo_2014_Total_Cost_Imp_6</vt:lpstr>
      <vt:lpstr>rendo_2014_Total_Cost_Imp_7</vt:lpstr>
      <vt:lpstr>rendo_2014_Total_Cost_Imp_8</vt:lpstr>
      <vt:lpstr>rendo_2014_Total_Cost_Imp_9</vt:lpstr>
      <vt:lpstr>rendo_2015_EAV_MS_Out_Imp</vt:lpstr>
      <vt:lpstr>rendo_2015_Total_Cost_Imp_1</vt:lpstr>
      <vt:lpstr>rendo_2015_Total_Cost_Imp_2</vt:lpstr>
      <vt:lpstr>rendo_2015_Total_Cost_Imp_3</vt:lpstr>
      <vt:lpstr>rendo_2015_Total_Cost_Imp_4</vt:lpstr>
      <vt:lpstr>rendo_2015_Total_Cost_Imp_5</vt:lpstr>
      <vt:lpstr>rendo_2015_Total_Cost_Imp_6</vt:lpstr>
      <vt:lpstr>rendo_2015_Total_Cost_Imp_7</vt:lpstr>
      <vt:lpstr>rendo_2015_Total_Cost_Imp_8</vt:lpstr>
      <vt:lpstr>rendo_BI_2016_Out_Imp</vt:lpstr>
      <vt:lpstr>rendo_SO_TOT_MS_Out_Imp</vt:lpstr>
      <vt:lpstr>Savings_2012_Total_Cost_Imp</vt:lpstr>
      <vt:lpstr>Savings_2013_Total_Cost_Imp</vt:lpstr>
      <vt:lpstr>Savings_2014_Total_Cost_Imp</vt:lpstr>
      <vt:lpstr>Savings_2015_Total_Cost_Imp</vt:lpstr>
      <vt:lpstr>SO_PV_12_12_13_Out_Imp</vt:lpstr>
      <vt:lpstr>SO_PV_13_12_13_Out_Imp</vt:lpstr>
      <vt:lpstr>SO_PV_13_13_14_Out_Imp</vt:lpstr>
      <vt:lpstr>SO_PV_14_13_14_Out_Imp</vt:lpstr>
      <vt:lpstr>SO_PV_14_14_15_Out_Imp</vt:lpstr>
      <vt:lpstr>SO_PV_15_14_15_Out_Imp</vt:lpstr>
      <vt:lpstr>stedin_2012_Total_Cost_Imp_1</vt:lpstr>
      <vt:lpstr>stedin_2012_Total_Cost_Imp_2</vt:lpstr>
      <vt:lpstr>stedin_2013_EAV_MS_Out_Imp</vt:lpstr>
      <vt:lpstr>stedin_2013_Total_Cost_Imp_1</vt:lpstr>
      <vt:lpstr>stedin_2013_Total_Cost_Imp_2</vt:lpstr>
      <vt:lpstr>stedin_2013_Total_Cost_Imp_3</vt:lpstr>
      <vt:lpstr>stedin_2013_Total_Cost_Imp_4</vt:lpstr>
      <vt:lpstr>stedin_2013_Total_Cost_Imp_5</vt:lpstr>
      <vt:lpstr>stedin_2013_Total_Cost_Imp_6</vt:lpstr>
      <vt:lpstr>stedin_2013_Total_Cost_Imp_7</vt:lpstr>
      <vt:lpstr>stedin_2013_Total_Cost_Imp_8</vt:lpstr>
      <vt:lpstr>stedin_2013_Total_Cost_Imp_9</vt:lpstr>
      <vt:lpstr>stedin_2014_EAV_MS_Out_Imp</vt:lpstr>
      <vt:lpstr>stedin_2014_Total_Cost_Imp_1</vt:lpstr>
      <vt:lpstr>stedin_2014_Total_Cost_Imp_10</vt:lpstr>
      <vt:lpstr>stedin_2014_Total_Cost_Imp_2</vt:lpstr>
      <vt:lpstr>stedin_2014_Total_Cost_Imp_3</vt:lpstr>
      <vt:lpstr>stedin_2014_Total_Cost_Imp_4</vt:lpstr>
      <vt:lpstr>stedin_2014_Total_Cost_Imp_5</vt:lpstr>
      <vt:lpstr>stedin_2014_Total_Cost_Imp_6</vt:lpstr>
      <vt:lpstr>stedin_2014_Total_Cost_Imp_7</vt:lpstr>
      <vt:lpstr>stedin_2014_Total_Cost_Imp_8</vt:lpstr>
      <vt:lpstr>stedin_2014_Total_Cost_Imp_9</vt:lpstr>
      <vt:lpstr>stedin_2015_EAV_MS_Out_Imp</vt:lpstr>
      <vt:lpstr>stedin_2015_Total_Cost_Imp_1</vt:lpstr>
      <vt:lpstr>stedin_2015_Total_Cost_Imp_2</vt:lpstr>
      <vt:lpstr>stedin_2015_Total_Cost_Imp_3</vt:lpstr>
      <vt:lpstr>stedin_2015_Total_Cost_Imp_4</vt:lpstr>
      <vt:lpstr>stedin_2015_Total_Cost_Imp_5</vt:lpstr>
      <vt:lpstr>stedin_2015_Total_Cost_Imp_6</vt:lpstr>
      <vt:lpstr>stedin_2015_Total_Cost_Imp_7</vt:lpstr>
      <vt:lpstr>stedin_2015_Total_Cost_Imp_8</vt:lpstr>
      <vt:lpstr>stedin_BI_2016_Out_Imp</vt:lpstr>
      <vt:lpstr>stedin_SO_TOT_MS_Out_Imp</vt:lpstr>
      <vt:lpstr>westland_2012_Total_Cost_Imp_1</vt:lpstr>
      <vt:lpstr>westland_2012_Total_Cost_Imp_2</vt:lpstr>
      <vt:lpstr>westland_2013_EAV_MS_Out_Imp</vt:lpstr>
      <vt:lpstr>westland_2013_Total_Cost_Imp_1</vt:lpstr>
      <vt:lpstr>westland_2013_Total_Cost_Imp_2</vt:lpstr>
      <vt:lpstr>westland_2013_Total_Cost_Imp_3</vt:lpstr>
      <vt:lpstr>westland_2013_Total_Cost_Imp_4</vt:lpstr>
      <vt:lpstr>westland_2013_Total_Cost_Imp_5</vt:lpstr>
      <vt:lpstr>westland_2013_Total_Cost_Imp_6</vt:lpstr>
      <vt:lpstr>westland_2013_Total_Cost_Imp_7</vt:lpstr>
      <vt:lpstr>westland_2013_Total_Cost_Imp_8</vt:lpstr>
      <vt:lpstr>westland_2013_Total_Cost_Imp_9</vt:lpstr>
      <vt:lpstr>westland_2014_EAV_MS_Out_Imp</vt:lpstr>
      <vt:lpstr>westland_2014_Total_Cost_Imp_1</vt:lpstr>
      <vt:lpstr>westland_2014_Total_Cost_Imp_10</vt:lpstr>
      <vt:lpstr>westland_2014_Total_Cost_Imp_2</vt:lpstr>
      <vt:lpstr>westland_2014_Total_Cost_Imp_3</vt:lpstr>
      <vt:lpstr>westland_2014_Total_Cost_Imp_4</vt:lpstr>
      <vt:lpstr>westland_2014_Total_Cost_Imp_5</vt:lpstr>
      <vt:lpstr>westland_2014_Total_Cost_Imp_6</vt:lpstr>
      <vt:lpstr>westland_2014_Total_Cost_Imp_7</vt:lpstr>
      <vt:lpstr>westland_2014_Total_Cost_Imp_8</vt:lpstr>
      <vt:lpstr>westland_2014_Total_Cost_Imp_9</vt:lpstr>
      <vt:lpstr>westland_2015_EAV_MS_Out_Imp</vt:lpstr>
      <vt:lpstr>westland_2015_Total_Cost_Imp_1</vt:lpstr>
      <vt:lpstr>westland_2015_Total_Cost_Imp_2</vt:lpstr>
      <vt:lpstr>westland_2015_Total_Cost_Imp_3</vt:lpstr>
      <vt:lpstr>westland_2015_Total_Cost_Imp_4</vt:lpstr>
      <vt:lpstr>westland_2015_Total_Cost_Imp_5</vt:lpstr>
      <vt:lpstr>westland_2015_Total_Cost_Imp_6</vt:lpstr>
      <vt:lpstr>westland_2015_Total_Cost_Imp_7</vt:lpstr>
      <vt:lpstr>westland_2015_Total_Cost_Imp_8</vt:lpstr>
      <vt:lpstr>westland_BI_2016_Out_Imp</vt:lpstr>
      <vt:lpstr>westland_SO_TOT_MS_Out_Imp</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Langen, Vincent van</dc:creator>
  <cp:lastModifiedBy>Judith van Dijk</cp:lastModifiedBy>
  <cp:lastPrinted>2016-02-24T13:43:11Z</cp:lastPrinted>
  <dcterms:created xsi:type="dcterms:W3CDTF">2015-11-25T09:31:40Z</dcterms:created>
  <dcterms:modified xsi:type="dcterms:W3CDTF">2020-09-02T06:42:03Z</dcterms:modified>
</cp:coreProperties>
</file>